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charts/chart2.xml" ContentType="application/vnd.openxmlformats-officedocument.drawingml.chart+xml"/>
  <Override PartName="/xl/drawings/drawing5.xml" ContentType="application/vnd.openxmlformats-officedocument.drawing+xml"/>
  <Override PartName="/xl/embeddings/oleObject2.bin" ContentType="application/vnd.openxmlformats-officedocument.oleObject"/>
  <Override PartName="/xl/charts/chart3.xml" ContentType="application/vnd.openxmlformats-officedocument.drawingml.chart+xml"/>
  <Override PartName="/xl/drawings/drawing6.xml" ContentType="application/vnd.openxmlformats-officedocument.drawing+xml"/>
  <Override PartName="/xl/embeddings/oleObject3.bin" ContentType="application/vnd.openxmlformats-officedocument.oleObject"/>
  <Override PartName="/xl/comments1.xml" ContentType="application/vnd.openxmlformats-officedocument.spreadsheetml.comments+xml"/>
  <Override PartName="/xl/charts/chart4.xml" ContentType="application/vnd.openxmlformats-officedocument.drawingml.chart+xml"/>
  <Override PartName="/xl/drawings/drawing7.xml" ContentType="application/vnd.openxmlformats-officedocument.drawing+xml"/>
  <Override PartName="/xl/embeddings/oleObject4.bin" ContentType="application/vnd.openxmlformats-officedocument.oleObject"/>
  <Override PartName="/xl/comments2.xml" ContentType="application/vnd.openxmlformats-officedocument.spreadsheetml.comments+xml"/>
  <Override PartName="/xl/charts/chart5.xml" ContentType="application/vnd.openxmlformats-officedocument.drawingml.chart+xml"/>
  <Override PartName="/xl/drawings/drawing8.xml" ContentType="application/vnd.openxmlformats-officedocument.drawing+xml"/>
  <Override PartName="/xl/embeddings/oleObject5.bin" ContentType="application/vnd.openxmlformats-officedocument.oleObject"/>
  <Override PartName="/xl/charts/chart6.xml" ContentType="application/vnd.openxmlformats-officedocument.drawingml.chart+xml"/>
  <Override PartName="/xl/drawings/drawing9.xml" ContentType="application/vnd.openxmlformats-officedocument.drawing+xml"/>
  <Override PartName="/xl/embeddings/oleObject6.bin" ContentType="application/vnd.openxmlformats-officedocument.oleObject"/>
  <Override PartName="/xl/charts/chart7.xml" ContentType="application/vnd.openxmlformats-officedocument.drawingml.chart+xml"/>
  <Override PartName="/xl/drawings/drawing10.xml" ContentType="application/vnd.openxmlformats-officedocument.drawing+xml"/>
  <Override PartName="/xl/embeddings/oleObject7.bin" ContentType="application/vnd.openxmlformats-officedocument.oleObject"/>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427"/>
  <workbookPr showInkAnnotation="0" updateLinks="never" codeName="ThisWorkbook" autoCompressPictures="0" defaultThemeVersion="124226"/>
  <mc:AlternateContent xmlns:mc="http://schemas.openxmlformats.org/markup-compatibility/2006">
    <mc:Choice Requires="x15">
      <x15ac:absPath xmlns:x15ac="http://schemas.microsoft.com/office/spreadsheetml/2010/11/ac" url="C:\Users\USER\Downloads\"/>
    </mc:Choice>
  </mc:AlternateContent>
  <xr:revisionPtr revIDLastSave="0" documentId="13_ncr:1_{FC560815-0A79-49A8-9F34-2ACF4375DA55}" xr6:coauthVersionLast="47" xr6:coauthVersionMax="47" xr10:uidLastSave="{00000000-0000-0000-0000-000000000000}"/>
  <bookViews>
    <workbookView xWindow="-108" yWindow="-108" windowWidth="23256" windowHeight="12456" tabRatio="743" firstSheet="3" activeTab="8" xr2:uid="{00000000-000D-0000-FFFF-FFFF00000000}"/>
  </bookViews>
  <sheets>
    <sheet name="Sección 3. Metas Producto" sheetId="5" state="hidden" r:id="rId1"/>
    <sheet name="MP - SIT" sheetId="62" state="hidden" r:id="rId2"/>
    <sheet name="Act.Meta_SIT" sheetId="63" state="hidden" r:id="rId3"/>
    <sheet name="META 1" sheetId="80" r:id="rId4"/>
    <sheet name="META 2" sheetId="87" r:id="rId5"/>
    <sheet name="META 3" sheetId="93" r:id="rId6"/>
    <sheet name="META 4" sheetId="95" r:id="rId7"/>
    <sheet name="META 5" sheetId="90" r:id="rId8"/>
    <sheet name="META 6" sheetId="91" r:id="rId9"/>
    <sheet name="META 7" sheetId="92" r:id="rId10"/>
    <sheet name="HV 14" sheetId="47" state="hidden" r:id="rId11"/>
    <sheet name="Act. 14" sheetId="48" state="hidden" r:id="rId12"/>
    <sheet name="Hoja3" sheetId="66" state="hidden" r:id="rId13"/>
    <sheet name="Hoja1" sheetId="57" state="hidden" r:id="rId14"/>
  </sheets>
  <definedNames>
    <definedName name="_xlnm.Print_Area" localSheetId="4">'META 2'!$A$1:$I$61</definedName>
    <definedName name="_xlnm.Print_Area" localSheetId="5">'META 3'!$A$1:$I$54</definedName>
    <definedName name="_xlnm.Print_Area" localSheetId="6">'META 4'!$A$1:$I$56</definedName>
    <definedName name="_xlnm.Print_Area" localSheetId="7">'META 5'!$A$1:$I$66</definedName>
    <definedName name="_xlnm.Print_Area" localSheetId="8">'META 6'!$A$1:$I$74</definedName>
    <definedName name="_xlnm.Print_Area" localSheetId="0">'Sección 3. Metas Producto'!$A$2:$AF$12</definedName>
    <definedName name="CONDICION_POBLACIONAL" localSheetId="3">#REF!</definedName>
    <definedName name="CONDICION_POBLACIONAL" localSheetId="4">#REF!</definedName>
    <definedName name="CONDICION_POBLACIONAL" localSheetId="5">#REF!</definedName>
    <definedName name="CONDICION_POBLACIONAL" localSheetId="6">#REF!</definedName>
    <definedName name="CONDICION_POBLACIONAL" localSheetId="7">#REF!</definedName>
    <definedName name="CONDICION_POBLACIONAL" localSheetId="8">#REF!</definedName>
    <definedName name="CONDICION_POBLACIONAL" localSheetId="9">#REF!</definedName>
    <definedName name="CONDICION_POBLACIONAL">#REF!</definedName>
    <definedName name="GRUPO_ETAREO" localSheetId="3">#REF!</definedName>
    <definedName name="GRUPO_ETAREO" localSheetId="4">#REF!</definedName>
    <definedName name="GRUPO_ETAREO" localSheetId="5">#REF!</definedName>
    <definedName name="GRUPO_ETAREO" localSheetId="6">#REF!</definedName>
    <definedName name="GRUPO_ETAREO" localSheetId="7">#REF!</definedName>
    <definedName name="GRUPO_ETAREO" localSheetId="8">#REF!</definedName>
    <definedName name="GRUPO_ETAREO" localSheetId="9">#REF!</definedName>
    <definedName name="GRUPO_ETAREO">#REF!</definedName>
    <definedName name="GRUPO_ETAREOS" localSheetId="10">#REF!</definedName>
    <definedName name="GRUPO_ETAREOS" localSheetId="3">#REF!</definedName>
    <definedName name="GRUPO_ETAREOS" localSheetId="4">#REF!</definedName>
    <definedName name="GRUPO_ETAREOS" localSheetId="5">#REF!</definedName>
    <definedName name="GRUPO_ETAREOS" localSheetId="6">#REF!</definedName>
    <definedName name="GRUPO_ETAREOS" localSheetId="7">#REF!</definedName>
    <definedName name="GRUPO_ETAREOS" localSheetId="8">#REF!</definedName>
    <definedName name="GRUPO_ETAREOS" localSheetId="9">#REF!</definedName>
    <definedName name="GRUPO_ETAREOS">#REF!</definedName>
    <definedName name="GRUPO_ETARIO" localSheetId="10">#REF!</definedName>
    <definedName name="GRUPO_ETARIO" localSheetId="3">#REF!</definedName>
    <definedName name="GRUPO_ETARIO" localSheetId="4">#REF!</definedName>
    <definedName name="GRUPO_ETARIO" localSheetId="5">#REF!</definedName>
    <definedName name="GRUPO_ETARIO" localSheetId="6">#REF!</definedName>
    <definedName name="GRUPO_ETARIO" localSheetId="7">#REF!</definedName>
    <definedName name="GRUPO_ETARIO" localSheetId="8">#REF!</definedName>
    <definedName name="GRUPO_ETARIO" localSheetId="9">#REF!</definedName>
    <definedName name="GRUPO_ETARIO">#REF!</definedName>
    <definedName name="GRUPO_ETNICO" localSheetId="10">#REF!</definedName>
    <definedName name="GRUPO_ETNICO" localSheetId="3">#REF!</definedName>
    <definedName name="GRUPO_ETNICO" localSheetId="4">#REF!</definedName>
    <definedName name="GRUPO_ETNICO" localSheetId="5">#REF!</definedName>
    <definedName name="GRUPO_ETNICO" localSheetId="6">#REF!</definedName>
    <definedName name="GRUPO_ETNICO" localSheetId="7">#REF!</definedName>
    <definedName name="GRUPO_ETNICO" localSheetId="8">#REF!</definedName>
    <definedName name="GRUPO_ETNICO" localSheetId="9">#REF!</definedName>
    <definedName name="GRUPO_ETNICO">#REF!</definedName>
    <definedName name="GRUPOETNICO" localSheetId="10">#REF!</definedName>
    <definedName name="GRUPOETNICO" localSheetId="3">#REF!</definedName>
    <definedName name="GRUPOETNICO" localSheetId="4">#REF!</definedName>
    <definedName name="GRUPOETNICO" localSheetId="5">#REF!</definedName>
    <definedName name="GRUPOETNICO" localSheetId="6">#REF!</definedName>
    <definedName name="GRUPOETNICO" localSheetId="7">#REF!</definedName>
    <definedName name="GRUPOETNICO" localSheetId="8">#REF!</definedName>
    <definedName name="GRUPOETNICO" localSheetId="9">#REF!</definedName>
    <definedName name="GRUPOETNICO">#REF!</definedName>
    <definedName name="GRUPOS_ETNICOS" localSheetId="5">#REF!</definedName>
    <definedName name="GRUPOS_ETNICOS" localSheetId="6">#REF!</definedName>
    <definedName name="GRUPOS_ETNICOS">#REF!</definedName>
    <definedName name="LOCALIDAD" localSheetId="10">#REF!</definedName>
    <definedName name="LOCALIDAD" localSheetId="3">#REF!</definedName>
    <definedName name="LOCALIDAD" localSheetId="4">#REF!</definedName>
    <definedName name="LOCALIDAD" localSheetId="5">#REF!</definedName>
    <definedName name="LOCALIDAD" localSheetId="6">#REF!</definedName>
    <definedName name="LOCALIDAD" localSheetId="7">#REF!</definedName>
    <definedName name="LOCALIDAD" localSheetId="8">#REF!</definedName>
    <definedName name="LOCALIDAD" localSheetId="9">#REF!</definedName>
    <definedName name="LOCALIDAD">#REF!</definedName>
    <definedName name="LOCALIZACION" localSheetId="10">#REF!</definedName>
    <definedName name="LOCALIZACION" localSheetId="3">#REF!</definedName>
    <definedName name="LOCALIZACION" localSheetId="4">#REF!</definedName>
    <definedName name="LOCALIZACION" localSheetId="5">#REF!</definedName>
    <definedName name="LOCALIZACION" localSheetId="6">#REF!</definedName>
    <definedName name="LOCALIZACION" localSheetId="7">#REF!</definedName>
    <definedName name="LOCALIZACION" localSheetId="8">#REF!</definedName>
    <definedName name="LOCALIZACION" localSheetId="9">#REF!</definedName>
    <definedName name="LOCALIZACION">#REF!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33" i="91" l="1"/>
  <c r="E38" i="92" l="1"/>
  <c r="E37" i="92"/>
  <c r="E36" i="92"/>
  <c r="E35" i="92"/>
  <c r="E34" i="92"/>
  <c r="E33" i="92"/>
  <c r="E32" i="92"/>
  <c r="E31" i="92"/>
  <c r="E30" i="92"/>
  <c r="E29" i="92"/>
  <c r="E28" i="92"/>
  <c r="E27" i="92"/>
  <c r="D33" i="92"/>
  <c r="D32" i="92"/>
  <c r="D33" i="87"/>
  <c r="I49" i="92"/>
  <c r="I48" i="92"/>
  <c r="I47" i="92"/>
  <c r="I48" i="91" l="1"/>
  <c r="I47" i="91"/>
  <c r="I46" i="91"/>
  <c r="I54" i="90" l="1"/>
  <c r="H54" i="90"/>
  <c r="I53" i="90"/>
  <c r="I52" i="90"/>
  <c r="I51" i="90"/>
  <c r="D33" i="90" l="1"/>
  <c r="D32" i="90"/>
  <c r="D32" i="91" l="1"/>
  <c r="E38" i="93" l="1"/>
  <c r="C38" i="93"/>
  <c r="C37" i="93"/>
  <c r="E37" i="93" s="1"/>
  <c r="C36" i="93"/>
  <c r="E36" i="93" s="1"/>
  <c r="C35" i="93"/>
  <c r="E35" i="93" s="1"/>
  <c r="E34" i="93"/>
  <c r="C34" i="93"/>
  <c r="C33" i="93"/>
  <c r="E33" i="93" s="1"/>
  <c r="E32" i="93"/>
  <c r="C32" i="93"/>
  <c r="D31" i="93"/>
  <c r="E31" i="93" s="1"/>
  <c r="C31" i="93"/>
  <c r="C30" i="93"/>
  <c r="E30" i="93" s="1"/>
  <c r="D29" i="93"/>
  <c r="E29" i="93" s="1"/>
  <c r="C29" i="93"/>
  <c r="D28" i="93"/>
  <c r="E28" i="93" s="1"/>
  <c r="C28" i="93"/>
  <c r="D27" i="93"/>
  <c r="E27" i="93" s="1"/>
  <c r="C27" i="93"/>
  <c r="D32" i="87" l="1"/>
  <c r="D31" i="90"/>
  <c r="D31" i="91"/>
  <c r="D31" i="92"/>
  <c r="D31" i="80"/>
  <c r="D31" i="87" l="1"/>
  <c r="C34" i="92"/>
  <c r="C35" i="92"/>
  <c r="C36" i="92"/>
  <c r="C37" i="92"/>
  <c r="C38" i="92"/>
  <c r="C33" i="92"/>
  <c r="C32" i="92"/>
  <c r="C31" i="92"/>
  <c r="D30" i="92"/>
  <c r="C30" i="92"/>
  <c r="D29" i="92"/>
  <c r="C29" i="92"/>
  <c r="C27" i="92"/>
  <c r="D28" i="92"/>
  <c r="C28" i="92"/>
  <c r="D27" i="92"/>
  <c r="C38" i="91"/>
  <c r="C37" i="91"/>
  <c r="C36" i="91"/>
  <c r="C35" i="91"/>
  <c r="C34" i="91"/>
  <c r="C33" i="91"/>
  <c r="C32" i="91"/>
  <c r="C31" i="91"/>
  <c r="D30" i="91"/>
  <c r="C30" i="91"/>
  <c r="D29" i="91"/>
  <c r="C29" i="91"/>
  <c r="D28" i="91"/>
  <c r="C28" i="91"/>
  <c r="D27" i="91"/>
  <c r="C38" i="90"/>
  <c r="C37" i="90"/>
  <c r="C36" i="90"/>
  <c r="C35" i="90"/>
  <c r="C34" i="90"/>
  <c r="C33" i="90"/>
  <c r="C32" i="90"/>
  <c r="C31" i="90"/>
  <c r="D30" i="90"/>
  <c r="C30" i="90"/>
  <c r="D29" i="90"/>
  <c r="C29" i="90"/>
  <c r="D28" i="90"/>
  <c r="C28" i="90"/>
  <c r="D27" i="90"/>
  <c r="C27" i="90"/>
  <c r="C38" i="95"/>
  <c r="C37" i="95"/>
  <c r="C36" i="95"/>
  <c r="C35" i="95"/>
  <c r="C34" i="95"/>
  <c r="D30" i="87"/>
  <c r="D29" i="87"/>
  <c r="D28" i="87"/>
  <c r="D27" i="87"/>
  <c r="C38" i="87"/>
  <c r="C37" i="87"/>
  <c r="C36" i="87"/>
  <c r="C35" i="87"/>
  <c r="C34" i="87"/>
  <c r="C33" i="87"/>
  <c r="C32" i="87"/>
  <c r="C31" i="87"/>
  <c r="C30" i="87"/>
  <c r="C29" i="87"/>
  <c r="C28" i="87"/>
  <c r="C27" i="87"/>
  <c r="C27" i="91"/>
  <c r="E38" i="87" l="1"/>
  <c r="E37" i="87"/>
  <c r="E36" i="87"/>
  <c r="E35" i="87"/>
  <c r="E34" i="87"/>
  <c r="E33" i="87"/>
  <c r="E32" i="87"/>
  <c r="E31" i="87"/>
  <c r="E30" i="87"/>
  <c r="E29" i="87"/>
  <c r="E28" i="87"/>
  <c r="E27" i="87"/>
  <c r="E38" i="90"/>
  <c r="E37" i="90"/>
  <c r="E36" i="90"/>
  <c r="E35" i="90"/>
  <c r="E34" i="90"/>
  <c r="E33" i="90"/>
  <c r="E32" i="90"/>
  <c r="E31" i="90"/>
  <c r="E30" i="90"/>
  <c r="E29" i="90"/>
  <c r="E28" i="90"/>
  <c r="E27" i="90"/>
  <c r="E38" i="91"/>
  <c r="E37" i="91"/>
  <c r="E36" i="91"/>
  <c r="E35" i="91"/>
  <c r="E34" i="91"/>
  <c r="E33" i="91"/>
  <c r="E32" i="91"/>
  <c r="E31" i="91"/>
  <c r="E30" i="91"/>
  <c r="E29" i="91"/>
  <c r="E28" i="91"/>
  <c r="E27" i="91"/>
  <c r="E38" i="95"/>
  <c r="E37" i="95"/>
  <c r="E36" i="95"/>
  <c r="E35" i="95"/>
  <c r="E34" i="95"/>
  <c r="E33" i="95"/>
  <c r="E32" i="95"/>
  <c r="E31" i="95"/>
  <c r="E30" i="95"/>
  <c r="E29" i="95"/>
  <c r="E28" i="95"/>
  <c r="E27" i="95"/>
  <c r="D30" i="80" l="1"/>
  <c r="D29" i="80" l="1"/>
  <c r="G27" i="80" s="1"/>
  <c r="C38" i="80" l="1"/>
  <c r="C37" i="80"/>
  <c r="C36" i="80"/>
  <c r="C35" i="80"/>
  <c r="C34" i="80"/>
  <c r="C33" i="80"/>
  <c r="C32" i="80"/>
  <c r="C31" i="80"/>
  <c r="C30" i="80"/>
  <c r="C29" i="80"/>
  <c r="F27" i="80" l="1"/>
  <c r="E31" i="80" l="1"/>
  <c r="E34" i="80"/>
  <c r="E35" i="80"/>
  <c r="H27" i="80"/>
  <c r="H28" i="80" s="1"/>
  <c r="H29" i="80" s="1"/>
  <c r="E37" i="80"/>
  <c r="E36" i="80"/>
  <c r="E33" i="80"/>
  <c r="E32" i="80"/>
  <c r="E29" i="80"/>
  <c r="E38" i="80"/>
  <c r="I27" i="80" l="1"/>
  <c r="E30" i="80"/>
  <c r="H30" i="80"/>
  <c r="H31" i="80" s="1"/>
  <c r="H32" i="80" s="1"/>
  <c r="H33" i="80" s="1"/>
  <c r="H34" i="80" s="1"/>
  <c r="H35" i="80" s="1"/>
  <c r="H36" i="80" s="1"/>
  <c r="H37" i="80" s="1"/>
  <c r="H38" i="80" s="1"/>
  <c r="E27" i="80"/>
  <c r="E28" i="80"/>
  <c r="F27" i="93" l="1"/>
  <c r="H27" i="91" l="1"/>
  <c r="H27" i="95"/>
  <c r="H28" i="95" s="1"/>
  <c r="H29" i="95" s="1"/>
  <c r="H30" i="95" s="1"/>
  <c r="H31" i="95" s="1"/>
  <c r="H32" i="95" s="1"/>
  <c r="H33" i="95" s="1"/>
  <c r="H34" i="95" s="1"/>
  <c r="H35" i="95" s="1"/>
  <c r="H36" i="95" s="1"/>
  <c r="H37" i="95" s="1"/>
  <c r="H38" i="95" s="1"/>
  <c r="F27" i="95"/>
  <c r="H27" i="92"/>
  <c r="H28" i="92" s="1"/>
  <c r="F27" i="92"/>
  <c r="H27" i="90"/>
  <c r="H28" i="90" s="1"/>
  <c r="H29" i="90" s="1"/>
  <c r="H30" i="90" s="1"/>
  <c r="H31" i="90" s="1"/>
  <c r="H32" i="90" s="1"/>
  <c r="H33" i="90" s="1"/>
  <c r="H34" i="90" s="1"/>
  <c r="H35" i="90" s="1"/>
  <c r="H36" i="90" s="1"/>
  <c r="H37" i="90" s="1"/>
  <c r="H38" i="90" s="1"/>
  <c r="G27" i="90"/>
  <c r="I27" i="90" s="1"/>
  <c r="F27" i="90"/>
  <c r="H27" i="87"/>
  <c r="H28" i="87" s="1"/>
  <c r="F20" i="92"/>
  <c r="F19" i="92"/>
  <c r="F20" i="91"/>
  <c r="F19" i="91"/>
  <c r="I18" i="63"/>
  <c r="G18" i="63"/>
  <c r="D18" i="63"/>
  <c r="D30" i="62"/>
  <c r="I30" i="62" s="1"/>
  <c r="D31" i="62"/>
  <c r="D32" i="62" s="1"/>
  <c r="I32" i="62" s="1"/>
  <c r="O13" i="5"/>
  <c r="AA13" i="5"/>
  <c r="K27" i="66"/>
  <c r="L25" i="66"/>
  <c r="L21" i="66"/>
  <c r="L17" i="66"/>
  <c r="L13" i="66"/>
  <c r="I19" i="48"/>
  <c r="D19" i="48"/>
  <c r="K13" i="5"/>
  <c r="AA17" i="5"/>
  <c r="AB17" i="5"/>
  <c r="G41" i="62"/>
  <c r="G40" i="62"/>
  <c r="G39" i="62"/>
  <c r="G38" i="62"/>
  <c r="G37" i="62"/>
  <c r="G36" i="62"/>
  <c r="G35" i="62"/>
  <c r="G34" i="62"/>
  <c r="G33" i="62"/>
  <c r="G32" i="62"/>
  <c r="G31" i="62"/>
  <c r="G30" i="62"/>
  <c r="F30" i="62"/>
  <c r="W15" i="5"/>
  <c r="U15" i="5"/>
  <c r="W13" i="5"/>
  <c r="V13" i="5"/>
  <c r="U13" i="5"/>
  <c r="AA21" i="5"/>
  <c r="AB21" i="5"/>
  <c r="AA19" i="5"/>
  <c r="AB19" i="5"/>
  <c r="G31" i="47"/>
  <c r="G32" i="47"/>
  <c r="G33" i="47"/>
  <c r="G34" i="47"/>
  <c r="G35" i="47"/>
  <c r="G36" i="47"/>
  <c r="G37" i="47"/>
  <c r="G38" i="47"/>
  <c r="G39" i="47"/>
  <c r="G40" i="47"/>
  <c r="G41" i="47"/>
  <c r="I21" i="5"/>
  <c r="AC21" i="5" s="1"/>
  <c r="I19" i="5"/>
  <c r="I17" i="5"/>
  <c r="AC17" i="5" s="1"/>
  <c r="F30" i="47"/>
  <c r="F31" i="47" s="1"/>
  <c r="F32" i="47" s="1"/>
  <c r="F33" i="47" s="1"/>
  <c r="F34" i="47" s="1"/>
  <c r="F35" i="47" s="1"/>
  <c r="F36" i="47" s="1"/>
  <c r="F37" i="47" s="1"/>
  <c r="F38" i="47" s="1"/>
  <c r="F39" i="47" s="1"/>
  <c r="F40" i="47" s="1"/>
  <c r="F41" i="47" s="1"/>
  <c r="D30" i="47"/>
  <c r="I30" i="47" s="1"/>
  <c r="S15" i="5"/>
  <c r="AA15" i="5" s="1"/>
  <c r="T15" i="5"/>
  <c r="X15" i="5"/>
  <c r="Z15" i="5"/>
  <c r="L15" i="5"/>
  <c r="M15" i="5"/>
  <c r="L13" i="5"/>
  <c r="M13" i="5"/>
  <c r="N13" i="5"/>
  <c r="N15" i="5"/>
  <c r="G30" i="47"/>
  <c r="C9" i="5"/>
  <c r="C8" i="5"/>
  <c r="C7" i="5"/>
  <c r="Y15" i="5"/>
  <c r="X13" i="5"/>
  <c r="Z13" i="5"/>
  <c r="Y13" i="5"/>
  <c r="S13" i="5"/>
  <c r="T13" i="5"/>
  <c r="K15" i="5"/>
  <c r="V15" i="5"/>
  <c r="J13" i="5"/>
  <c r="I13" i="5" s="1"/>
  <c r="J15" i="5"/>
  <c r="I15" i="5" s="1"/>
  <c r="AC19" i="5"/>
  <c r="F31" i="62"/>
  <c r="F32" i="62" s="1"/>
  <c r="G27" i="95"/>
  <c r="I27" i="95" s="1"/>
  <c r="G27" i="92"/>
  <c r="I27" i="92" s="1"/>
  <c r="L27" i="66" l="1"/>
  <c r="M27" i="66" s="1"/>
  <c r="AC15" i="5"/>
  <c r="AB15" i="5"/>
  <c r="I31" i="62"/>
  <c r="AC13" i="5"/>
  <c r="AB13" i="5"/>
  <c r="H30" i="62"/>
  <c r="H31" i="62"/>
  <c r="H32" i="62"/>
  <c r="F33" i="62"/>
  <c r="F34" i="62" s="1"/>
  <c r="F35" i="62" s="1"/>
  <c r="F36" i="62" s="1"/>
  <c r="F37" i="62" s="1"/>
  <c r="F38" i="62" s="1"/>
  <c r="F39" i="62" s="1"/>
  <c r="F40" i="62" s="1"/>
  <c r="F41" i="62" s="1"/>
  <c r="D31" i="47"/>
  <c r="H30" i="47"/>
  <c r="D33" i="62"/>
  <c r="H29" i="92"/>
  <c r="H30" i="92" s="1"/>
  <c r="H31" i="92" s="1"/>
  <c r="H32" i="92" s="1"/>
  <c r="H33" i="92" s="1"/>
  <c r="H34" i="92" s="1"/>
  <c r="H35" i="92" s="1"/>
  <c r="H36" i="92" s="1"/>
  <c r="H37" i="92" s="1"/>
  <c r="H38" i="92" s="1"/>
  <c r="F27" i="87"/>
  <c r="H28" i="91"/>
  <c r="H29" i="91" s="1"/>
  <c r="H30" i="91" s="1"/>
  <c r="H31" i="91" s="1"/>
  <c r="H32" i="91" s="1"/>
  <c r="H33" i="91" s="1"/>
  <c r="H34" i="91" s="1"/>
  <c r="H35" i="91" s="1"/>
  <c r="H36" i="91" s="1"/>
  <c r="H37" i="91" s="1"/>
  <c r="H38" i="91" s="1"/>
  <c r="F27" i="91"/>
  <c r="G27" i="91"/>
  <c r="I27" i="91" s="1"/>
  <c r="H29" i="87"/>
  <c r="H30" i="87" s="1"/>
  <c r="H31" i="87" s="1"/>
  <c r="H32" i="87" s="1"/>
  <c r="H33" i="87" s="1"/>
  <c r="H34" i="87" s="1"/>
  <c r="H35" i="87" s="1"/>
  <c r="H36" i="87" s="1"/>
  <c r="H37" i="87" s="1"/>
  <c r="H38" i="87" s="1"/>
  <c r="G27" i="87"/>
  <c r="I27" i="87" s="1"/>
  <c r="H27" i="93"/>
  <c r="H28" i="93" s="1"/>
  <c r="H33" i="62" l="1"/>
  <c r="I33" i="62"/>
  <c r="D34" i="62"/>
  <c r="D32" i="47"/>
  <c r="H31" i="47"/>
  <c r="I31" i="47"/>
  <c r="H29" i="93"/>
  <c r="H30" i="93" s="1"/>
  <c r="H31" i="93" s="1"/>
  <c r="H32" i="93" s="1"/>
  <c r="H33" i="93" s="1"/>
  <c r="H34" i="93" s="1"/>
  <c r="H35" i="93" s="1"/>
  <c r="H36" i="93" s="1"/>
  <c r="H37" i="93" s="1"/>
  <c r="H38" i="93" s="1"/>
  <c r="G27" i="93"/>
  <c r="I27" i="93" s="1"/>
  <c r="H32" i="47" l="1"/>
  <c r="D33" i="47"/>
  <c r="I32" i="47"/>
  <c r="D35" i="62"/>
  <c r="I34" i="62"/>
  <c r="H34" i="62"/>
  <c r="D34" i="47" l="1"/>
  <c r="H33" i="47"/>
  <c r="I33" i="47"/>
  <c r="D36" i="62"/>
  <c r="H35" i="62"/>
  <c r="I35" i="62"/>
  <c r="I36" i="62" l="1"/>
  <c r="H36" i="62"/>
  <c r="D37" i="62"/>
  <c r="H34" i="47"/>
  <c r="D35" i="47"/>
  <c r="I34" i="47"/>
  <c r="D36" i="47" l="1"/>
  <c r="H35" i="47"/>
  <c r="I35" i="47"/>
  <c r="H37" i="62"/>
  <c r="I37" i="62"/>
  <c r="D38" i="62"/>
  <c r="I36" i="47" l="1"/>
  <c r="D37" i="47"/>
  <c r="H36" i="47"/>
  <c r="H38" i="62"/>
  <c r="D39" i="62"/>
  <c r="I38" i="62"/>
  <c r="I37" i="47" l="1"/>
  <c r="D38" i="47"/>
  <c r="H37" i="47"/>
  <c r="D40" i="62"/>
  <c r="I39" i="62"/>
  <c r="H39" i="62"/>
  <c r="H38" i="47" l="1"/>
  <c r="I38" i="47"/>
  <c r="D39" i="47"/>
  <c r="H40" i="62"/>
  <c r="I40" i="62"/>
  <c r="D41" i="62"/>
  <c r="I39" i="47" l="1"/>
  <c r="D40" i="47"/>
  <c r="H39" i="47"/>
  <c r="I41" i="62"/>
  <c r="H41" i="62"/>
  <c r="I40" i="47" l="1"/>
  <c r="D41" i="47"/>
  <c r="H40" i="47"/>
  <c r="H41" i="47" l="1"/>
  <c r="I41"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6" authorId="0" shapeId="0" xr:uid="{CC8AC355-D12F-41B0-9D6E-A70BF3459ADA}">
      <text>
        <r>
          <rPr>
            <sz val="9"/>
            <color indexed="81"/>
            <rFont val="Tahoma"/>
            <family val="2"/>
          </rPr>
          <t xml:space="preserve">El código SEGPLAN: corresponde al número asignado para la meta en el  SEGPLAN.
</t>
        </r>
      </text>
    </comment>
    <comment ref="D6" authorId="0" shapeId="0" xr:uid="{3B509DB6-5257-4929-ADA4-13A2A67B0479}">
      <text>
        <r>
          <rPr>
            <b/>
            <sz val="9"/>
            <color indexed="81"/>
            <rFont val="Tahoma"/>
            <family val="2"/>
          </rPr>
          <t xml:space="preserve">Descripción Meta: </t>
        </r>
        <r>
          <rPr>
            <sz val="9"/>
            <color indexed="81"/>
            <rFont val="Tahoma"/>
            <family val="2"/>
          </rPr>
          <t>Corresponde  a la meta del proyecto de inversión y/o gestión a la cual esta asociada el indicador.</t>
        </r>
        <r>
          <rPr>
            <sz val="9"/>
            <color indexed="81"/>
            <rFont val="Tahoma"/>
            <family val="2"/>
          </rPr>
          <t xml:space="preserve">
</t>
        </r>
      </text>
    </comment>
    <comment ref="B7" authorId="0" shapeId="0" xr:uid="{24E20D86-8C57-4F1B-B31A-91274AF95F9B}">
      <text>
        <r>
          <rPr>
            <b/>
            <sz val="9"/>
            <color indexed="81"/>
            <rFont val="Tahoma"/>
            <family val="2"/>
          </rPr>
          <t>TERRITORIALIZACIÓN:</t>
        </r>
        <r>
          <rPr>
            <sz val="9"/>
            <color indexed="81"/>
            <rFont val="Tahoma"/>
            <family val="2"/>
          </rPr>
          <t xml:space="preserve">
Corresponde a si la meta se encuentra sectorizada por localidades y se carga en SEGPLAN como TERRY.</t>
        </r>
      </text>
    </comment>
    <comment ref="D7" authorId="0" shapeId="0" xr:uid="{971A2665-CEAD-4058-AE3F-8FFF0913BA6F}">
      <text>
        <r>
          <rPr>
            <b/>
            <sz val="9"/>
            <color indexed="81"/>
            <rFont val="Tahoma"/>
            <family val="2"/>
          </rPr>
          <t xml:space="preserve">RESPONSABLE: </t>
        </r>
        <r>
          <rPr>
            <sz val="9"/>
            <color indexed="81"/>
            <rFont val="Tahoma"/>
            <family val="2"/>
          </rPr>
          <t xml:space="preserve">Corresponde al área de la construcción y seguimiento al indicador.
</t>
        </r>
      </text>
    </comment>
    <comment ref="H7" authorId="0" shapeId="0" xr:uid="{F9931011-4A6E-44A3-9025-280F0145392C}">
      <text>
        <r>
          <rPr>
            <b/>
            <sz val="9"/>
            <color indexed="81"/>
            <rFont val="Tahoma"/>
            <family val="2"/>
          </rPr>
          <t>PMR:</t>
        </r>
        <r>
          <rPr>
            <sz val="9"/>
            <color indexed="81"/>
            <rFont val="Tahoma"/>
            <family val="2"/>
          </rPr>
          <t xml:space="preserve"> Este campo identifica si la meta es fuente para el aplicativo PREDIS como indicador de Productos, Metas y Resultados. Se responde SI o NO.
</t>
        </r>
      </text>
    </comment>
    <comment ref="B8" authorId="0" shapeId="0" xr:uid="{3DC40B7A-777C-44E2-B02D-4B27C1A1B9C5}">
      <text>
        <r>
          <rPr>
            <b/>
            <sz val="9"/>
            <color indexed="81"/>
            <rFont val="Tahoma"/>
            <family val="2"/>
          </rPr>
          <t xml:space="preserve">PROYECTO:
</t>
        </r>
        <r>
          <rPr>
            <sz val="9"/>
            <color indexed="81"/>
            <rFont val="Tahoma"/>
            <family val="2"/>
          </rPr>
          <t xml:space="preserve">Corresponde al proyecto de inversión bajo el cual se define el indicador.
</t>
        </r>
      </text>
    </comment>
    <comment ref="G8" authorId="0" shapeId="0" xr:uid="{887282C8-0651-489E-A843-A78E2C38BB09}">
      <text>
        <r>
          <rPr>
            <b/>
            <sz val="9"/>
            <color indexed="81"/>
            <rFont val="Tahoma"/>
            <family val="2"/>
          </rPr>
          <t xml:space="preserve">CÓDIGO:
</t>
        </r>
        <r>
          <rPr>
            <sz val="9"/>
            <color indexed="81"/>
            <rFont val="Tahoma"/>
            <family val="2"/>
          </rPr>
          <t xml:space="preserve">Hace referencia al número de identificación del Proyecto de Inversión.
</t>
        </r>
      </text>
    </comment>
    <comment ref="B9" authorId="0" shapeId="0" xr:uid="{F5A99C89-AF35-4540-A01E-9450AE29143C}">
      <text>
        <r>
          <rPr>
            <b/>
            <sz val="9"/>
            <color indexed="81"/>
            <rFont val="Tahoma"/>
            <family val="2"/>
          </rPr>
          <t>PROCESO:</t>
        </r>
        <r>
          <rPr>
            <sz val="9"/>
            <color indexed="81"/>
            <rFont val="Tahoma"/>
            <family val="2"/>
          </rPr>
          <t xml:space="preserve">
Define la tipología (Misional, Estratégico, de Apoyo o de Evaluación) y el nombre del proceso que ampara el indicador. Acorde con el Mapa de Procesos del Instituto (Resolución 33 de 2018).</t>
        </r>
      </text>
    </comment>
    <comment ref="G9" authorId="0" shapeId="0" xr:uid="{BD471F89-15E1-453C-A89B-1A966B39871D}">
      <text>
        <r>
          <rPr>
            <b/>
            <sz val="9"/>
            <color indexed="81"/>
            <rFont val="Tahoma"/>
            <family val="2"/>
          </rPr>
          <t>Código:</t>
        </r>
        <r>
          <rPr>
            <sz val="9"/>
            <color indexed="81"/>
            <rFont val="Tahoma"/>
            <family val="2"/>
          </rPr>
          <t xml:space="preserve">
Corresponde al valor alfanumérico de identificación asignado al proceso. Aparece en el respectivo mapa de procesos del Instituto.</t>
        </r>
      </text>
    </comment>
    <comment ref="B10" authorId="0" shapeId="0" xr:uid="{18B57FA3-39A0-416B-BA11-F00BB7F323EA}">
      <text>
        <r>
          <rPr>
            <b/>
            <sz val="9"/>
            <color indexed="81"/>
            <rFont val="Tahoma"/>
            <family val="2"/>
          </rPr>
          <t>Objetivo:</t>
        </r>
        <r>
          <rPr>
            <sz val="9"/>
            <color indexed="81"/>
            <rFont val="Tahoma"/>
            <family val="2"/>
          </rPr>
          <t xml:space="preserve"> Hace referencia al objetivo estratégico que define al indicador según la Resolución 33 de 2018.</t>
        </r>
        <r>
          <rPr>
            <b/>
            <sz val="9"/>
            <color indexed="81"/>
            <rFont val="Tahoma"/>
            <family val="2"/>
          </rPr>
          <t xml:space="preserve">
</t>
        </r>
        <r>
          <rPr>
            <sz val="9"/>
            <color indexed="81"/>
            <rFont val="Tahoma"/>
            <family val="2"/>
          </rPr>
          <t xml:space="preserve">
</t>
        </r>
      </text>
    </comment>
    <comment ref="B11" authorId="0" shapeId="0" xr:uid="{6696135F-A4CB-4B97-9CD0-2D68D9B18A83}">
      <text>
        <r>
          <rPr>
            <b/>
            <sz val="9"/>
            <color indexed="81"/>
            <rFont val="Tahoma"/>
            <family val="2"/>
          </rPr>
          <t xml:space="preserve">Meta-Sectorial: </t>
        </r>
        <r>
          <rPr>
            <sz val="9"/>
            <color indexed="81"/>
            <rFont val="Tahoma"/>
            <family val="2"/>
          </rPr>
          <t xml:space="preserve">Es la meta definida para el instituto de protección y bienestar en el plan de desarrollo distrital a la cual esta asociada la meta del proyecto de inversión.
</t>
        </r>
      </text>
    </comment>
    <comment ref="B12" authorId="0" shapeId="0" xr:uid="{D9C8EE22-CDA3-4480-A384-C957A5DD88DD}">
      <text>
        <r>
          <rPr>
            <b/>
            <sz val="9"/>
            <color indexed="81"/>
            <rFont val="Tahoma"/>
            <family val="2"/>
          </rPr>
          <t xml:space="preserve">Nombre del indicador: </t>
        </r>
        <r>
          <rPr>
            <sz val="9"/>
            <color indexed="81"/>
            <rFont val="Tahoma"/>
            <family val="2"/>
          </rPr>
          <t xml:space="preserve">Hace referencia a la denominación dada al  indicador que expresa la característica, el evento o el hecho que se pretende medir con el mismo. NO se puede tomar igual a la descripción de la meta. A modo de Ejemplo: Si la meta es "Realizar la esterilización de 1.500 gatos" el Nombre del indicador es "Esterilizaciones realizadas".
</t>
        </r>
      </text>
    </comment>
    <comment ref="G12" authorId="0" shapeId="0" xr:uid="{0BF17E78-C8F1-49C3-9AE5-8672B3335A8B}">
      <text>
        <r>
          <rPr>
            <b/>
            <sz val="9"/>
            <color indexed="81"/>
            <rFont val="Tahoma"/>
            <family val="2"/>
          </rPr>
          <t>Tipo:</t>
        </r>
        <r>
          <rPr>
            <sz val="9"/>
            <color indexed="81"/>
            <rFont val="Tahoma"/>
            <family val="2"/>
          </rPr>
          <t xml:space="preserve"> Define si el indicador es de Eficacia (medida en el grado en el que se realizan las actividades planificadas y se alcanzan los resultados planificados); Eficiencia (Relación entre el resultado alcanzado y los recursos utilizados) o Efectividad (Medida del impacto de la gestión tanto en el logro de los resultados planificados, como en el manejo de los recursos utilizados y disponibles).
</t>
        </r>
      </text>
    </comment>
    <comment ref="B13" authorId="0" shapeId="0" xr:uid="{1471D397-152E-46A7-A0E8-D64B4F8A117B}">
      <text>
        <r>
          <rPr>
            <b/>
            <sz val="9"/>
            <color indexed="81"/>
            <rFont val="Tahoma"/>
            <family val="2"/>
          </rPr>
          <t>Fecha:</t>
        </r>
        <r>
          <rPr>
            <sz val="9"/>
            <color indexed="81"/>
            <rFont val="Tahoma"/>
            <family val="2"/>
          </rPr>
          <t xml:space="preserve">
Corresponde al mes y año en que cada dependencia empieza a reportar la ejecución del indicador. </t>
        </r>
      </text>
    </comment>
    <comment ref="B14" authorId="0" shapeId="0" xr:uid="{CBD644B1-BEDC-4D39-BE90-C2014B9B2384}">
      <text>
        <r>
          <rPr>
            <b/>
            <sz val="9"/>
            <color indexed="81"/>
            <rFont val="Tahoma"/>
            <family val="2"/>
          </rPr>
          <t>Objetivo de descripción:</t>
        </r>
        <r>
          <rPr>
            <sz val="9"/>
            <color indexed="81"/>
            <rFont val="Tahoma"/>
            <family val="2"/>
          </rPr>
          <t xml:space="preserve">
En este campo se define qué se pretende alcanzar con el indicador. Así mismo, y si se requiere, se relaciona un comentario en donde se explique de qué trata el mismo.</t>
        </r>
      </text>
    </comment>
    <comment ref="B15" authorId="0" shapeId="0" xr:uid="{7DCB51D9-1824-403F-9F35-84D10984D410}">
      <text>
        <r>
          <rPr>
            <b/>
            <sz val="9"/>
            <color indexed="81"/>
            <rFont val="Tahoma"/>
            <family val="2"/>
          </rPr>
          <t>Fuente:</t>
        </r>
        <r>
          <rPr>
            <sz val="9"/>
            <color indexed="81"/>
            <rFont val="Tahoma"/>
            <family val="2"/>
          </rPr>
          <t xml:space="preserve"> Describe de dónde se obtiene la información para alimentar el indicador: Área, registro administrativo (documento interno a la entidad), censo (dato externo en el cual se efectúa un estudio a un subconjunto de una población), estadística (análisis, recolección e interpretación de datos que pueden ser internos o externos), encuesta (preguntas aleatorias efectuadas para evaluar un tema especifico a una población objetivo), dato interno (cifras oficiales internas, diferentes a las de una encuesta, un registro o una estadística), otro, ¿Cuál? (dato diferente a los anteriores).
</t>
        </r>
      </text>
    </comment>
    <comment ref="B16" authorId="0" shapeId="0" xr:uid="{D0C74951-45A1-4480-8B9D-3537C9E9523F}">
      <text>
        <r>
          <rPr>
            <b/>
            <sz val="9"/>
            <color indexed="81"/>
            <rFont val="Tahoma"/>
            <family val="2"/>
          </rPr>
          <t xml:space="preserve">Formula:
</t>
        </r>
        <r>
          <rPr>
            <sz val="9"/>
            <color indexed="81"/>
            <rFont val="Tahoma"/>
            <family val="2"/>
          </rPr>
          <t xml:space="preserve">Describe la forma en que se ajustan las variables para medir el avance y cumplimiento de las metas. NOTA. Si la meta se refiere a acciones de implementación de sistemas, procesos o proyectos, el indicador debe formularse en términos de resultado, es deber de tipología eficacia.
</t>
        </r>
      </text>
    </comment>
    <comment ref="B17" authorId="0" shapeId="0" xr:uid="{83B98BAA-02E6-4D77-8189-26B971A32E93}">
      <text>
        <r>
          <rPr>
            <b/>
            <sz val="9"/>
            <color indexed="81"/>
            <rFont val="Tahoma"/>
            <family val="2"/>
          </rPr>
          <t xml:space="preserve">Unidad:
</t>
        </r>
        <r>
          <rPr>
            <sz val="9"/>
            <color indexed="81"/>
            <rFont val="Tahoma"/>
            <family val="2"/>
          </rPr>
          <t xml:space="preserve">Es la cantidad estandarizada de la magnitud de las variables  descrita como  (Cantidad, tasa, proporción, porcentaje, entre otras).
</t>
        </r>
      </text>
    </comment>
    <comment ref="B18" authorId="0" shapeId="0" xr:uid="{4F6FA629-EA7B-4A87-AD1B-54F78E7B4B6B}">
      <text>
        <r>
          <rPr>
            <b/>
            <sz val="9"/>
            <color indexed="81"/>
            <rFont val="Tahoma"/>
            <family val="2"/>
          </rPr>
          <t xml:space="preserve">Nombre:
</t>
        </r>
        <r>
          <rPr>
            <sz val="9"/>
            <color indexed="81"/>
            <rFont val="Tahoma"/>
            <family val="2"/>
          </rPr>
          <t xml:space="preserve">Elemento que compone el indicador.
</t>
        </r>
      </text>
    </comment>
    <comment ref="B20" authorId="0" shapeId="0" xr:uid="{821716BB-75C8-43E0-994E-3A31621720C0}">
      <text>
        <r>
          <rPr>
            <b/>
            <sz val="9"/>
            <color indexed="81"/>
            <rFont val="Tahoma"/>
            <family val="2"/>
          </rPr>
          <t xml:space="preserve">Unidad:
</t>
        </r>
        <r>
          <rPr>
            <sz val="9"/>
            <color indexed="81"/>
            <rFont val="Tahoma"/>
            <family val="2"/>
          </rPr>
          <t xml:space="preserve">Es la cantidad estandarizada de la magnitud de la variable (cantidad, unidades, entre otros)
</t>
        </r>
      </text>
    </comment>
    <comment ref="B21" authorId="0" shapeId="0" xr:uid="{11B58DD0-1450-4180-9340-22DB372C1981}">
      <text>
        <r>
          <rPr>
            <b/>
            <sz val="9"/>
            <color indexed="81"/>
            <rFont val="Tahoma"/>
            <family val="2"/>
          </rPr>
          <t xml:space="preserve">Descripción: 
</t>
        </r>
        <r>
          <rPr>
            <sz val="9"/>
            <color indexed="81"/>
            <rFont val="Tahoma"/>
            <family val="2"/>
          </rPr>
          <t>Hace referencia a la explicación a la variable, si es necesario</t>
        </r>
        <r>
          <rPr>
            <sz val="9"/>
            <color indexed="81"/>
            <rFont val="Tahoma"/>
            <family val="2"/>
          </rPr>
          <t xml:space="preserve">
</t>
        </r>
      </text>
    </comment>
    <comment ref="B22" authorId="0" shapeId="0" xr:uid="{C6350D3D-FD44-45F5-9E99-082425D9162F}">
      <text>
        <r>
          <rPr>
            <b/>
            <sz val="9"/>
            <color indexed="81"/>
            <rFont val="Tahoma"/>
            <family val="2"/>
          </rPr>
          <t xml:space="preserve">Inicio:
</t>
        </r>
        <r>
          <rPr>
            <sz val="9"/>
            <color indexed="81"/>
            <rFont val="Tahoma"/>
            <family val="2"/>
          </rPr>
          <t xml:space="preserve"> Hace referencia a la fecha de inicio de la medición del indicador en la vigencia.
</t>
        </r>
      </text>
    </comment>
    <comment ref="F22" authorId="0" shapeId="0" xr:uid="{4341E9E4-5B48-4ABD-895D-2B32D74E33F1}">
      <text>
        <r>
          <rPr>
            <b/>
            <sz val="9"/>
            <color indexed="81"/>
            <rFont val="Tahoma"/>
            <family val="2"/>
          </rPr>
          <t>Línea Base:</t>
        </r>
        <r>
          <rPr>
            <sz val="9"/>
            <color indexed="81"/>
            <rFont val="Tahoma"/>
            <family val="2"/>
          </rPr>
          <t xml:space="preserve"> Hace referencia al valor total obtenido y reportado por las áreas en  la vigencia inmediatamente anterior. En el caso de que no exista se digita   "No aplica -  N.A".   Se debe aclarar que en los procesos de armonización de Plan de desarrollo, la línea base para el nuevo plan de desarrollo corresponde al valor total ejecutado y reportado del plan de desarrollo inmediatamente anterior.</t>
        </r>
      </text>
    </comment>
    <comment ref="H22" authorId="0" shapeId="0" xr:uid="{0C5227BD-2EAA-42AF-B75E-9E4772F0A91F}">
      <text>
        <r>
          <rPr>
            <b/>
            <sz val="9"/>
            <color indexed="81"/>
            <rFont val="Tahoma"/>
            <family val="2"/>
          </rPr>
          <t>Acumulado cuatrienio:</t>
        </r>
        <r>
          <rPr>
            <sz val="9"/>
            <color indexed="81"/>
            <rFont val="Tahoma"/>
            <family val="2"/>
          </rPr>
          <t xml:space="preserve"> Hace referencia al valor acumulado durante el cuatrienio</t>
        </r>
      </text>
    </comment>
    <comment ref="B23" authorId="0" shapeId="0" xr:uid="{DF578842-1934-438B-BE81-9D41619AF1E5}">
      <text>
        <r>
          <rPr>
            <b/>
            <sz val="9"/>
            <color indexed="81"/>
            <rFont val="Tahoma"/>
            <family val="2"/>
          </rPr>
          <t>Fin:</t>
        </r>
        <r>
          <rPr>
            <sz val="9"/>
            <color indexed="81"/>
            <rFont val="Tahoma"/>
            <family val="2"/>
          </rPr>
          <t xml:space="preserve">
Es la fecha de finalización de la medición del indicador en la vigencia.</t>
        </r>
      </text>
    </comment>
    <comment ref="F23" authorId="0" shapeId="0" xr:uid="{F34A6FF1-B7A6-4BA6-A1DA-8FBEC59C49B6}">
      <text>
        <r>
          <rPr>
            <b/>
            <sz val="9"/>
            <color indexed="81"/>
            <rFont val="Tahoma"/>
            <family val="2"/>
          </rPr>
          <t>Valore</t>
        </r>
        <r>
          <rPr>
            <sz val="9"/>
            <color indexed="81"/>
            <rFont val="Tahoma"/>
            <family val="2"/>
          </rPr>
          <t xml:space="preserve">s el valor de la magnitud que se pretende alcanzar con el indicador al final de la vigencia. Para la programación de esta magnitud se deberá tener en cuenta la línea base, es decir, se programará como mínimo la magnitud alcanzada en la vigencia inmediatamente anterior. Sólo en situaciones debidamente justificadas la magnitud programada podrá ser inferior a la línea de base.
</t>
        </r>
      </text>
    </comment>
    <comment ref="B24" authorId="0" shapeId="0" xr:uid="{633A0D9F-6367-4C05-A9E0-B23A597AC4E4}">
      <text>
        <r>
          <rPr>
            <b/>
            <sz val="9"/>
            <color indexed="81"/>
            <rFont val="Tahoma"/>
            <family val="2"/>
          </rPr>
          <t>Frecuencia:</t>
        </r>
        <r>
          <rPr>
            <sz val="9"/>
            <color indexed="81"/>
            <rFont val="Tahoma"/>
            <family val="2"/>
          </rPr>
          <t xml:space="preserve">
Indica la periodicidad en que se reporta el indicador (Anual, Semestral, Trimestral, Bimestral o Mensual).</t>
        </r>
      </text>
    </comment>
    <comment ref="F24" authorId="0" shapeId="0" xr:uid="{062ABB8D-677B-4E42-BA72-1A356D5C49AA}">
      <text>
        <r>
          <rPr>
            <b/>
            <sz val="9"/>
            <color rgb="FF000000"/>
            <rFont val="Tahoma"/>
            <family val="2"/>
          </rPr>
          <t xml:space="preserve">Justificación:
</t>
        </r>
        <r>
          <rPr>
            <sz val="9"/>
            <color rgb="FF000000"/>
            <rFont val="Tahoma"/>
            <family val="2"/>
          </rPr>
          <t xml:space="preserve">Este campo esta destinado para registrar una breve justificación cuando el valor de la meta sea inferior a la línea base.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6" authorId="0" shapeId="0" xr:uid="{4C9A0D9D-BFAD-4A7E-83CC-5E0BF86F6249}">
      <text>
        <r>
          <rPr>
            <sz val="9"/>
            <color indexed="81"/>
            <rFont val="Tahoma"/>
            <family val="2"/>
          </rPr>
          <t xml:space="preserve">El código SEGPLAN: corresponde al número asignado para la meta en el  SEGPLAN.
</t>
        </r>
      </text>
    </comment>
    <comment ref="D6" authorId="0" shapeId="0" xr:uid="{F6C429E0-2B88-41A2-978D-790EF09BF2AC}">
      <text>
        <r>
          <rPr>
            <b/>
            <sz val="9"/>
            <color indexed="81"/>
            <rFont val="Tahoma"/>
            <family val="2"/>
          </rPr>
          <t xml:space="preserve">Descripción Meta: </t>
        </r>
        <r>
          <rPr>
            <sz val="9"/>
            <color indexed="81"/>
            <rFont val="Tahoma"/>
            <family val="2"/>
          </rPr>
          <t>Corresponde  a la meta del proyecto de inversión y/o gestión a la cual esta asociada el indicador.</t>
        </r>
        <r>
          <rPr>
            <sz val="9"/>
            <color indexed="81"/>
            <rFont val="Tahoma"/>
            <family val="2"/>
          </rPr>
          <t xml:space="preserve">
</t>
        </r>
      </text>
    </comment>
    <comment ref="B7" authorId="0" shapeId="0" xr:uid="{5F1092CD-F342-419B-B034-69596D931B7E}">
      <text>
        <r>
          <rPr>
            <b/>
            <sz val="9"/>
            <color indexed="81"/>
            <rFont val="Tahoma"/>
            <family val="2"/>
          </rPr>
          <t>TERRITORIALIZACIÓN:</t>
        </r>
        <r>
          <rPr>
            <sz val="9"/>
            <color indexed="81"/>
            <rFont val="Tahoma"/>
            <family val="2"/>
          </rPr>
          <t xml:space="preserve">
Corresponde a si la meta se encuentra sectorizada por localidades y se carga en SEGPLAN como TERRY.</t>
        </r>
      </text>
    </comment>
    <comment ref="D7" authorId="0" shapeId="0" xr:uid="{201D0317-D046-4AFF-84DA-186B897972FF}">
      <text>
        <r>
          <rPr>
            <b/>
            <sz val="9"/>
            <color indexed="81"/>
            <rFont val="Tahoma"/>
            <family val="2"/>
          </rPr>
          <t xml:space="preserve">RESPONSABLE: </t>
        </r>
        <r>
          <rPr>
            <sz val="9"/>
            <color indexed="81"/>
            <rFont val="Tahoma"/>
            <family val="2"/>
          </rPr>
          <t xml:space="preserve">Corresponde al área de la construcción y seguimiento al indicador.
</t>
        </r>
      </text>
    </comment>
    <comment ref="H7" authorId="0" shapeId="0" xr:uid="{29B4E49D-BC38-44A7-89B0-0F80527B2D74}">
      <text>
        <r>
          <rPr>
            <b/>
            <sz val="9"/>
            <color indexed="81"/>
            <rFont val="Tahoma"/>
            <family val="2"/>
          </rPr>
          <t>PMR:</t>
        </r>
        <r>
          <rPr>
            <sz val="9"/>
            <color indexed="81"/>
            <rFont val="Tahoma"/>
            <family val="2"/>
          </rPr>
          <t xml:space="preserve"> Este campo identifica si la meta es fuente para el aplicativo PREDIS como indicador de Productos, Metas y Resultados. Se responde SI o NO.
</t>
        </r>
      </text>
    </comment>
    <comment ref="B8" authorId="0" shapeId="0" xr:uid="{6551A75A-A2EC-4A80-9C90-261D3E295D12}">
      <text>
        <r>
          <rPr>
            <b/>
            <sz val="9"/>
            <color indexed="81"/>
            <rFont val="Tahoma"/>
            <family val="2"/>
          </rPr>
          <t xml:space="preserve">PROYECTO:
</t>
        </r>
        <r>
          <rPr>
            <sz val="9"/>
            <color indexed="81"/>
            <rFont val="Tahoma"/>
            <family val="2"/>
          </rPr>
          <t xml:space="preserve">Corresponde al proyecto de inversión bajo el cual se define el indicador.
</t>
        </r>
      </text>
    </comment>
    <comment ref="G8" authorId="0" shapeId="0" xr:uid="{CDD6FE07-3216-4C06-B0D0-2260EDF869B6}">
      <text>
        <r>
          <rPr>
            <b/>
            <sz val="9"/>
            <color indexed="81"/>
            <rFont val="Tahoma"/>
            <family val="2"/>
          </rPr>
          <t xml:space="preserve">CÓDIGO:
</t>
        </r>
        <r>
          <rPr>
            <sz val="9"/>
            <color indexed="81"/>
            <rFont val="Tahoma"/>
            <family val="2"/>
          </rPr>
          <t xml:space="preserve">Hace referencia al número de identificación del Proyecto de Inversión.
</t>
        </r>
      </text>
    </comment>
    <comment ref="B9" authorId="0" shapeId="0" xr:uid="{37497D63-17E8-46B0-ABAB-844E6C1BFBB5}">
      <text>
        <r>
          <rPr>
            <b/>
            <sz val="9"/>
            <color indexed="81"/>
            <rFont val="Tahoma"/>
            <family val="2"/>
          </rPr>
          <t>PROCESO:</t>
        </r>
        <r>
          <rPr>
            <sz val="9"/>
            <color indexed="81"/>
            <rFont val="Tahoma"/>
            <family val="2"/>
          </rPr>
          <t xml:space="preserve">
Define la tipología (Misional, Estratégico, de Apoyo o de Evaluación) y el nombre del proceso que ampara el indicador. Acorde con el Mapa de Procesos del Instituto (Resolución 33 de 2018).</t>
        </r>
      </text>
    </comment>
    <comment ref="G9" authorId="0" shapeId="0" xr:uid="{67666281-BD2D-4F0A-82C7-D29986934F29}">
      <text>
        <r>
          <rPr>
            <b/>
            <sz val="9"/>
            <color indexed="81"/>
            <rFont val="Tahoma"/>
            <family val="2"/>
          </rPr>
          <t>Código:</t>
        </r>
        <r>
          <rPr>
            <sz val="9"/>
            <color indexed="81"/>
            <rFont val="Tahoma"/>
            <family val="2"/>
          </rPr>
          <t xml:space="preserve">
Corresponde al valor alfanumérico de identificación asignado al proceso. Aparece en el respectivo mapa de procesos del Instituto.</t>
        </r>
      </text>
    </comment>
    <comment ref="B10" authorId="0" shapeId="0" xr:uid="{F788360A-E7C5-464C-99F4-D0B9B1C979D6}">
      <text>
        <r>
          <rPr>
            <b/>
            <sz val="9"/>
            <color indexed="81"/>
            <rFont val="Tahoma"/>
            <family val="2"/>
          </rPr>
          <t>Objetivo:</t>
        </r>
        <r>
          <rPr>
            <sz val="9"/>
            <color indexed="81"/>
            <rFont val="Tahoma"/>
            <family val="2"/>
          </rPr>
          <t xml:space="preserve"> Hace referencia al objetivo estratégico que define al indicador según la Resolución 33 de 2018.</t>
        </r>
        <r>
          <rPr>
            <b/>
            <sz val="9"/>
            <color indexed="81"/>
            <rFont val="Tahoma"/>
            <family val="2"/>
          </rPr>
          <t xml:space="preserve">
</t>
        </r>
        <r>
          <rPr>
            <sz val="9"/>
            <color indexed="81"/>
            <rFont val="Tahoma"/>
            <family val="2"/>
          </rPr>
          <t xml:space="preserve">
</t>
        </r>
      </text>
    </comment>
    <comment ref="B11" authorId="0" shapeId="0" xr:uid="{BCA01DDF-5CBB-418F-A362-0FFC8FAD0A39}">
      <text>
        <r>
          <rPr>
            <b/>
            <sz val="9"/>
            <color indexed="81"/>
            <rFont val="Tahoma"/>
            <family val="2"/>
          </rPr>
          <t xml:space="preserve">Meta-Sectorial: </t>
        </r>
        <r>
          <rPr>
            <sz val="9"/>
            <color indexed="81"/>
            <rFont val="Tahoma"/>
            <family val="2"/>
          </rPr>
          <t xml:space="preserve">Es la meta definida para el instituto de protección y bienestar en el plan de desarrollo distrital a la cual esta asociada la meta del proyecto de inversión.
</t>
        </r>
      </text>
    </comment>
    <comment ref="B12" authorId="0" shapeId="0" xr:uid="{CEB78E47-364A-44EC-A36F-200D6D228299}">
      <text>
        <r>
          <rPr>
            <b/>
            <sz val="9"/>
            <color indexed="81"/>
            <rFont val="Tahoma"/>
            <family val="2"/>
          </rPr>
          <t xml:space="preserve">Nombre del indicador: </t>
        </r>
        <r>
          <rPr>
            <sz val="9"/>
            <color indexed="81"/>
            <rFont val="Tahoma"/>
            <family val="2"/>
          </rPr>
          <t xml:space="preserve">Hace referencia a la denominación dada al  indicador que expresa la característica, el evento o el hecho que se pretende medir con el mismo. NO se puede tomar igual a la descripción de la meta. A modo de Ejemplo: Si la meta es "Realizar la esterilización de 1.500 gatos" el Nombre del indicador es "Esterilizaciones realizadas".
</t>
        </r>
      </text>
    </comment>
    <comment ref="G12" authorId="0" shapeId="0" xr:uid="{E8D37C71-7F19-4807-ACC9-6BDB3753CD35}">
      <text>
        <r>
          <rPr>
            <b/>
            <sz val="9"/>
            <color indexed="81"/>
            <rFont val="Tahoma"/>
            <family val="2"/>
          </rPr>
          <t>Tipo:</t>
        </r>
        <r>
          <rPr>
            <sz val="9"/>
            <color indexed="81"/>
            <rFont val="Tahoma"/>
            <family val="2"/>
          </rPr>
          <t xml:space="preserve"> Define si el indicador es de Eficacia (medida en el grado en el que se realizan las actividades planificadas y se alcanzan los resultados planificados); Eficiencia (Relación entre el resultado alcanzado y los recursos utilizados) o Efectividad (Medida del impacto de la gestión tanto en el logro de los resultados planificados, como en el manejo de los recursos utilizados y disponibles).
</t>
        </r>
      </text>
    </comment>
    <comment ref="B13" authorId="0" shapeId="0" xr:uid="{3865EEA0-FD55-4529-8027-DAC4645CFD0F}">
      <text>
        <r>
          <rPr>
            <b/>
            <sz val="9"/>
            <color indexed="81"/>
            <rFont val="Tahoma"/>
            <family val="2"/>
          </rPr>
          <t>Fecha:</t>
        </r>
        <r>
          <rPr>
            <sz val="9"/>
            <color indexed="81"/>
            <rFont val="Tahoma"/>
            <family val="2"/>
          </rPr>
          <t xml:space="preserve">
Corresponde al mes y año en que cada dependencia empieza a reportar la ejecución del indicador. </t>
        </r>
      </text>
    </comment>
    <comment ref="B14" authorId="0" shapeId="0" xr:uid="{A3753825-6895-473E-A5F7-6AF0E19C0A3B}">
      <text>
        <r>
          <rPr>
            <b/>
            <sz val="9"/>
            <color indexed="81"/>
            <rFont val="Tahoma"/>
            <family val="2"/>
          </rPr>
          <t>Objetivo de descripción:</t>
        </r>
        <r>
          <rPr>
            <sz val="9"/>
            <color indexed="81"/>
            <rFont val="Tahoma"/>
            <family val="2"/>
          </rPr>
          <t xml:space="preserve">
En este campo se define qué se pretende alcanzar con el indicador. Así mismo, y si se requiere, se relaciona un comentario en donde se explique de qué trata el mismo.</t>
        </r>
      </text>
    </comment>
    <comment ref="B15" authorId="0" shapeId="0" xr:uid="{7C2A367D-A604-42BA-B9E7-0780531EA245}">
      <text>
        <r>
          <rPr>
            <b/>
            <sz val="9"/>
            <color indexed="81"/>
            <rFont val="Tahoma"/>
            <family val="2"/>
          </rPr>
          <t>Fuente:</t>
        </r>
        <r>
          <rPr>
            <sz val="9"/>
            <color indexed="81"/>
            <rFont val="Tahoma"/>
            <family val="2"/>
          </rPr>
          <t xml:space="preserve"> Describe de dónde se obtiene la información para alimentar el indicador: Área, registro administrativo (documento interno a la entidad), censo (dato externo en el cual se efectúa un estudio a un subconjunto de una población), estadística (análisis, recolección e interpretación de datos que pueden ser internos o externos), encuesta (preguntas aleatorias efectuadas para evaluar un tema especifico a una población objetivo), dato interno (cifras oficiales internas, diferentes a las de una encuesta, un registro o una estadística), otro, ¿Cuál? (dato diferente a los anteriores).
</t>
        </r>
      </text>
    </comment>
    <comment ref="B16" authorId="0" shapeId="0" xr:uid="{5A3DD618-BA9D-4627-B817-DDD41DBC3A97}">
      <text>
        <r>
          <rPr>
            <b/>
            <sz val="9"/>
            <color indexed="81"/>
            <rFont val="Tahoma"/>
            <family val="2"/>
          </rPr>
          <t xml:space="preserve">Formula:
</t>
        </r>
        <r>
          <rPr>
            <sz val="9"/>
            <color indexed="81"/>
            <rFont val="Tahoma"/>
            <family val="2"/>
          </rPr>
          <t xml:space="preserve">Describe la forma en que se ajustan las variables para medir el avance y cumplimiento de las metas. NOTA. Si la meta se refiere a acciones de implementación de sistemas, procesos o proyectos, el indicador debe formularse en términos de resultado, es deber de tipología eficacia.
</t>
        </r>
      </text>
    </comment>
    <comment ref="B17" authorId="0" shapeId="0" xr:uid="{30AB4A28-F28B-4AD4-8A01-1F17E3BDECEA}">
      <text>
        <r>
          <rPr>
            <b/>
            <sz val="9"/>
            <color indexed="81"/>
            <rFont val="Tahoma"/>
            <family val="2"/>
          </rPr>
          <t xml:space="preserve">Unidad:
</t>
        </r>
        <r>
          <rPr>
            <sz val="9"/>
            <color indexed="81"/>
            <rFont val="Tahoma"/>
            <family val="2"/>
          </rPr>
          <t xml:space="preserve">Es la cantidad estandarizada de la magnitud de las variables  descrita como  (Cantidad, tasa, proporción, porcentaje, entre otras).
</t>
        </r>
      </text>
    </comment>
    <comment ref="B18" authorId="0" shapeId="0" xr:uid="{280CDA9D-D6AF-4668-9F9E-28727CFC6426}">
      <text>
        <r>
          <rPr>
            <b/>
            <sz val="9"/>
            <color indexed="81"/>
            <rFont val="Tahoma"/>
            <family val="2"/>
          </rPr>
          <t xml:space="preserve">Nombre:
</t>
        </r>
        <r>
          <rPr>
            <sz val="9"/>
            <color indexed="81"/>
            <rFont val="Tahoma"/>
            <family val="2"/>
          </rPr>
          <t xml:space="preserve">Elemento que compone el indicador.
</t>
        </r>
      </text>
    </comment>
    <comment ref="B20" authorId="0" shapeId="0" xr:uid="{EB6025DD-282E-4320-AF94-44309F23FD42}">
      <text>
        <r>
          <rPr>
            <b/>
            <sz val="9"/>
            <color indexed="81"/>
            <rFont val="Tahoma"/>
            <family val="2"/>
          </rPr>
          <t xml:space="preserve">Unidad:
</t>
        </r>
        <r>
          <rPr>
            <sz val="9"/>
            <color indexed="81"/>
            <rFont val="Tahoma"/>
            <family val="2"/>
          </rPr>
          <t xml:space="preserve">Es la cantidad estandarizada de la magnitud de la variable (cantidad, unidades, entre otros)
</t>
        </r>
      </text>
    </comment>
    <comment ref="B21" authorId="0" shapeId="0" xr:uid="{35FCBA05-230F-4429-8743-45A1F6E15DDF}">
      <text>
        <r>
          <rPr>
            <b/>
            <sz val="9"/>
            <color indexed="81"/>
            <rFont val="Tahoma"/>
            <family val="2"/>
          </rPr>
          <t xml:space="preserve">Descripción: 
</t>
        </r>
        <r>
          <rPr>
            <sz val="9"/>
            <color indexed="81"/>
            <rFont val="Tahoma"/>
            <family val="2"/>
          </rPr>
          <t>Hace referencia a la explicación a la variable, si es necesario</t>
        </r>
        <r>
          <rPr>
            <sz val="9"/>
            <color indexed="81"/>
            <rFont val="Tahoma"/>
            <family val="2"/>
          </rPr>
          <t xml:space="preserve">
</t>
        </r>
      </text>
    </comment>
    <comment ref="B22" authorId="0" shapeId="0" xr:uid="{A53F421F-35CD-456A-8E7F-B02088F2DD26}">
      <text>
        <r>
          <rPr>
            <b/>
            <sz val="9"/>
            <color indexed="81"/>
            <rFont val="Tahoma"/>
            <family val="2"/>
          </rPr>
          <t xml:space="preserve">Inicio:
</t>
        </r>
        <r>
          <rPr>
            <sz val="9"/>
            <color indexed="81"/>
            <rFont val="Tahoma"/>
            <family val="2"/>
          </rPr>
          <t xml:space="preserve"> Hace referencia a la fecha de inicio de la medición del indicador en la vigencia.
</t>
        </r>
      </text>
    </comment>
    <comment ref="F22" authorId="0" shapeId="0" xr:uid="{6B034161-294E-449F-915C-075C9DC6B63A}">
      <text>
        <r>
          <rPr>
            <b/>
            <sz val="9"/>
            <color indexed="81"/>
            <rFont val="Tahoma"/>
            <family val="2"/>
          </rPr>
          <t>Línea Base:</t>
        </r>
        <r>
          <rPr>
            <sz val="9"/>
            <color indexed="81"/>
            <rFont val="Tahoma"/>
            <family val="2"/>
          </rPr>
          <t xml:space="preserve"> Hace referencia al valor total obtenido y reportado por las áreas en  la vigencia inmediatamente anterior. En el caso de que no exista se digita   "No aplica -  N.A".   Se debe aclarar que en los procesos de armonización de Plan de desarrollo, la línea base para el nuevo plan de desarrollo corresponde al valor total ejecutado y reportado del plan de desarrollo inmediatamente anterior.</t>
        </r>
      </text>
    </comment>
    <comment ref="H22" authorId="0" shapeId="0" xr:uid="{000D81D7-04A6-4E1F-88EF-97BB063F013B}">
      <text>
        <r>
          <rPr>
            <b/>
            <sz val="9"/>
            <color indexed="81"/>
            <rFont val="Tahoma"/>
            <family val="2"/>
          </rPr>
          <t>Acumulado cuatrienio:</t>
        </r>
        <r>
          <rPr>
            <sz val="9"/>
            <color indexed="81"/>
            <rFont val="Tahoma"/>
            <family val="2"/>
          </rPr>
          <t xml:space="preserve"> Hace referencia al valor acumulado durante el cuatrienio</t>
        </r>
      </text>
    </comment>
    <comment ref="B23" authorId="0" shapeId="0" xr:uid="{42218D98-2B9D-4994-B483-740E2F2F8C5B}">
      <text>
        <r>
          <rPr>
            <b/>
            <sz val="9"/>
            <color indexed="81"/>
            <rFont val="Tahoma"/>
            <family val="2"/>
          </rPr>
          <t>Fin:</t>
        </r>
        <r>
          <rPr>
            <sz val="9"/>
            <color indexed="81"/>
            <rFont val="Tahoma"/>
            <family val="2"/>
          </rPr>
          <t xml:space="preserve">
Es la fecha de finalización de la medición del indicador en la vigencia.</t>
        </r>
      </text>
    </comment>
    <comment ref="F23" authorId="0" shapeId="0" xr:uid="{8F2179F0-7CEA-4662-9FFB-85832A1B7F51}">
      <text>
        <r>
          <rPr>
            <b/>
            <sz val="9"/>
            <color indexed="81"/>
            <rFont val="Tahoma"/>
            <family val="2"/>
          </rPr>
          <t>Valore</t>
        </r>
        <r>
          <rPr>
            <sz val="9"/>
            <color indexed="81"/>
            <rFont val="Tahoma"/>
            <family val="2"/>
          </rPr>
          <t xml:space="preserve">s el valor de la magnitud que se pretende alcanzar con el indicador al final de la vigencia. Para la programación de esta magnitud se deberá tener en cuenta la línea base, es decir, se programará como mínimo la magnitud alcanzada en la vigencia inmediatamente anterior. Sólo en situaciones debidamente justificadas la magnitud programada podrá ser inferior a la línea de base.
</t>
        </r>
      </text>
    </comment>
    <comment ref="B24" authorId="0" shapeId="0" xr:uid="{C24C58C6-5BDB-4C75-9AE5-9309AFBCBA89}">
      <text>
        <r>
          <rPr>
            <b/>
            <sz val="9"/>
            <color indexed="81"/>
            <rFont val="Tahoma"/>
            <family val="2"/>
          </rPr>
          <t>Frecuencia:</t>
        </r>
        <r>
          <rPr>
            <sz val="9"/>
            <color indexed="81"/>
            <rFont val="Tahoma"/>
            <family val="2"/>
          </rPr>
          <t xml:space="preserve">
Indica la periodicidad en que se reporta el indicador (Anual, Semestral, Trimestral, Bimestral o Mensual).</t>
        </r>
      </text>
    </comment>
    <comment ref="F24" authorId="0" shapeId="0" xr:uid="{28EA59F8-6EEC-4A28-855D-341A5A8FB1FA}">
      <text>
        <r>
          <rPr>
            <b/>
            <sz val="9"/>
            <color indexed="81"/>
            <rFont val="Tahoma"/>
            <family val="2"/>
          </rPr>
          <t xml:space="preserve">Justificación:
</t>
        </r>
        <r>
          <rPr>
            <sz val="9"/>
            <color indexed="81"/>
            <rFont val="Tahoma"/>
            <family val="2"/>
          </rPr>
          <t xml:space="preserve">Este campo esta destinado para registrar una breve justificación cuando el valor de la meta sea inferior a la línea base.
</t>
        </r>
      </text>
    </comment>
  </commentList>
</comments>
</file>

<file path=xl/sharedStrings.xml><?xml version="1.0" encoding="utf-8"?>
<sst xmlns="http://schemas.openxmlformats.org/spreadsheetml/2006/main" count="1346" uniqueCount="486">
  <si>
    <t>SISTEMA INTEGRADO DE GESTIÓN</t>
  </si>
  <si>
    <t>PROCESO DIRECCIONAMIENTO ESTRATÉGICO</t>
  </si>
  <si>
    <t>Formato de programación y seguimiento al Plan Operativo Anual de gestión con inversión</t>
  </si>
  <si>
    <t>Código: PE01-PR01-F01</t>
  </si>
  <si>
    <t>Versión: 6.0</t>
  </si>
  <si>
    <t>Eje / Pilar Plan de Desarrollo</t>
  </si>
  <si>
    <t>Programa Plan de Desarrollo</t>
  </si>
  <si>
    <t>Proyecto Estratégico</t>
  </si>
  <si>
    <t>PLAN DE DESARROLLO - BOGOTÁ MEJOR PARA TODOS 2016-2020</t>
  </si>
  <si>
    <t>PROGRAMACIÓN CUATRIENIO</t>
  </si>
  <si>
    <t>SEGUIMIENTO VIGENCIA</t>
  </si>
  <si>
    <t>AVANCE</t>
  </si>
  <si>
    <t xml:space="preserve">CÓDIGO Y NOMBRE DEL PROYECTO DE INVERSIÓN </t>
  </si>
  <si>
    <t>CÓDIGO Y META PROYECTO DE INVERSIÓN ASOCIADA</t>
  </si>
  <si>
    <t>CÓDIGO META PRODUCTO</t>
  </si>
  <si>
    <t xml:space="preserve"> META PRODUCTO</t>
  </si>
  <si>
    <t>CÓDIGO INDICADOR</t>
  </si>
  <si>
    <t>INDICADOR</t>
  </si>
  <si>
    <t>UNIDAD DE MEDIDA</t>
  </si>
  <si>
    <t>TIPOLOGÍA</t>
  </si>
  <si>
    <t>CUATRIENIO</t>
  </si>
  <si>
    <t>ENE</t>
  </si>
  <si>
    <t>FEB</t>
  </si>
  <si>
    <t>MAR</t>
  </si>
  <si>
    <t>ABR</t>
  </si>
  <si>
    <t>MAY</t>
  </si>
  <si>
    <t>JUN</t>
  </si>
  <si>
    <t>JUL</t>
  </si>
  <si>
    <t>AGO</t>
  </si>
  <si>
    <t>SEP</t>
  </si>
  <si>
    <t>OCT</t>
  </si>
  <si>
    <t>NOV</t>
  </si>
  <si>
    <t>DIC</t>
  </si>
  <si>
    <t>Total Ejecutado</t>
  </si>
  <si>
    <t>% VIGENCIA</t>
  </si>
  <si>
    <t>% PDD</t>
  </si>
  <si>
    <t>AVANCES Y LOGROS</t>
  </si>
  <si>
    <t>RETRASOS Y SOLUCIONES</t>
  </si>
  <si>
    <t>BENEFICIOS</t>
  </si>
  <si>
    <t>1032 - Gestión y control de tránsito y transporte</t>
  </si>
  <si>
    <t>Demarcar 2.600 kilómetro carril de vías</t>
  </si>
  <si>
    <t>Demarcar el total de malla vial construida y conservada</t>
  </si>
  <si>
    <t xml:space="preserve"> Número de km demarcados</t>
  </si>
  <si>
    <t>Cantidad</t>
  </si>
  <si>
    <t>Suma</t>
  </si>
  <si>
    <t>La cifra acumulada del primer trimestre de la vigencia 2018, está superando considerablemente la meta establecida para este período de tiempo pues se encontraba en 24,50 kilómetros carril demarcados y se llevan con corte a 31 de marzo  45,07 kilómetros carril demarcados, lo que significa que a la fecha se tiene un porcentaje acumulado de cumplimiento para la vigencia de 183,96%; esto gracias a la gestión que se ha venido adelnatando con los contratistas de las cinco zonas en las cuales se encuntra actualmente dividida la ciudad y que atienden los contratos de señalización de manera integral en la ciudad.</t>
  </si>
  <si>
    <t>N/A</t>
  </si>
  <si>
    <t>Al realizar la demarcación de vías en la ciudad se incrementa  la seguridad vial , en la medida  que los diferentes actores viales conozcan y  respeten la demarcación , pues cabe mencionar que la inversión realizada por  la entidad y la ciudad en materia de demarcación es muy grande cada año y  debe mantenerse de manera constante pues la pintura se borra o se desgasta; es así como la Entidad vela porque las garantías de las implmentaciones se cumplan pero la misma depende directamente de la calidad de la vía, las condiciones ambientales, y una serie de factores que se tienen en cuenta en el anexo técnico que forma parte integral de  cada contrato; de manera tal que la demarcación es una labor con un  costo representativo en las finanzas de la ciudad, que en la medida en que sea reconocido y valorado por la ciudadanía mejora las condiciones de movilidad y de seguridad de los habitantes y visitantes.</t>
  </si>
  <si>
    <t>Instalar 35.000 señales verticales de pedestal</t>
  </si>
  <si>
    <t>Señalizar verticalmente del total de malla vial construida y conservada</t>
  </si>
  <si>
    <t>Número de señales verticales instaladas</t>
  </si>
  <si>
    <t>La cifra acumulada del primer trimestre de la vigencia 2018, está superando considerablemente la meta establecida para este período de tiempo pues la misma era de 150 señales verticales instaladas y se llevan con corte a 31 de marzo  1646 instaladas,  lo que significa que a la fecha se tiene un porcentaje acumulado de cumplimiento para la vigencia de 1097,33%; esto gracias a la gestión que se ha venido adelnatando con los contratistas de las cinco zonas en las cuales se encuntra actualmente dividida la ciudad y que atienden los contratos de señalización de manera integral en la ciudad.</t>
  </si>
  <si>
    <t>La seguridad vial se ve incrementada en la medida en que se aumente la cantidad de señales verticales instaladas, siempre y cuando los diferentes actores viales las conozcan y les den cumplimiento, puesto que más que la instalación la seguridad se dá en la medida en que se respete lo que indica cada una de las señales; es así como con la inversión que realiza la entidad y con el apoyo de la ciudadanía que debe valorar y acatar esa inversión,  las condiciones de movilidad y de seguridad de los habitantes y visitantes de la ciudad se mejora puesto que las condiciones de desplazamiento lo hacen.</t>
  </si>
  <si>
    <t>Realizar el 100% de las actividades para la segunda fase del Sistema Inteligente de Tranporte - SIT</t>
  </si>
  <si>
    <t xml:space="preserve">Implementación 100% segunda fase - Sistema Inteligente de Transporte
</t>
  </si>
  <si>
    <t>Porcentaje de implementación de la segunda fase del Sistema Inteligente de Transporte</t>
  </si>
  <si>
    <t>Porcentaje</t>
  </si>
  <si>
    <t>En el primer trimestre de la vigencia, se estructuró toda la docuemntación técnica que permitió la contratación de los Servicios profesionales para la interventoría  del Convenio 1029 del 2010, servicio que actualemnte se presta a la entidad, y su ejecucion se encuentra en normal  desarrollo de las actividades programadas en el cronogramaga pactado para efectos de seguimiento y control de la operacion y mantenimiento del Centro de Gestión de Tránsito, de l aRed de Comunicaciones del SIT y demas componentes que integran el SIT en el marco del Convenio 1029 del 2010.</t>
  </si>
  <si>
    <t>En conjunto el desarrollo de las actividades d elas metas 11,12 y 13, buscan Implementar un sistema de gestión y control de la demanda de transporte conformado por sistemas inteligentes y diversas tecnologías que permitan una operación y control efectivo de las variables que afectan la movilidad, garantizando el tiempo promedio de viaje en la ciudad de 56 minutos.</t>
  </si>
  <si>
    <t>Realizar el 100% de las actividades para la segunda fase de Semáforos Inteligentes.</t>
  </si>
  <si>
    <t xml:space="preserve">Diseño e implementación 100% de la segunda fase de semáforos inteligentes
</t>
  </si>
  <si>
    <t xml:space="preserve"> Porcentaje de implementación de la segunda fase de semáforos inteligentes</t>
  </si>
  <si>
    <t>primer trimestre: La entidad, se encuntra en ejecucion del contrato para la Implementación del sistema de semáforos inteligente SSI - para la ciudad de Bogotá, adjudicado en Diciembre del 2017 e incluye vigencia futruras 2018 y 2019, las cuales han sido comprometidas debidamente con la legalización del mismo.</t>
  </si>
  <si>
    <t>Realizar el 100% de las actividades para la primera fase de Detección Electrónica DEI</t>
  </si>
  <si>
    <t xml:space="preserve">Diseño e implementación 100% de la primera fase de Detección Electrónica de Infracciones (DEI)
</t>
  </si>
  <si>
    <t>Porcentaje de diseño e implementación de la primera fase de Detección Electrónica de Infracciones (DEI)</t>
  </si>
  <si>
    <t>Durante el primer trimestre de la vigencia 2018, se realizó la Adición del contrato N° 2017-1319, lo cual permitira  continuar con los servicios técnicos y tecnológicos de comparendos por medio de  dispositivos móviles y bolígrafos digitales para gestión de comparendos.</t>
  </si>
  <si>
    <t>Producto</t>
  </si>
  <si>
    <t>Proceso</t>
  </si>
  <si>
    <t>Formato de Hoja de Vida Indicador</t>
  </si>
  <si>
    <t>Actividad</t>
  </si>
  <si>
    <t xml:space="preserve">CODIGO: PE01-PR01-F03 </t>
  </si>
  <si>
    <t>VERSIÓN 4.0</t>
  </si>
  <si>
    <t>Operación</t>
  </si>
  <si>
    <t>HOJA DE VIDA INDICADOR</t>
  </si>
  <si>
    <t>SECRETARÍA DISTRITAL DE MOVILIDAD</t>
  </si>
  <si>
    <t>SECCIÓN 1. Identificación del Indicador</t>
  </si>
  <si>
    <t>Constante</t>
  </si>
  <si>
    <t>1. Código SEGPLAN Meta Proyecto</t>
  </si>
  <si>
    <t>2.  Descripción Meta Proyecto de Inversión o de Gestión</t>
  </si>
  <si>
    <t>Implementación 100% segunda fase - Sistema Inteligente de Transporte</t>
  </si>
  <si>
    <t>Apoyo</t>
  </si>
  <si>
    <t>Creciente</t>
  </si>
  <si>
    <t>3. Fuente PMR</t>
  </si>
  <si>
    <t>NO</t>
  </si>
  <si>
    <t>4. Dependencia responsable</t>
  </si>
  <si>
    <t>Dirección de Control y Vigilancia</t>
  </si>
  <si>
    <t>5. Meta con territorialización</t>
  </si>
  <si>
    <t>Misional</t>
  </si>
  <si>
    <t>Decreciente</t>
  </si>
  <si>
    <t>6. Proyecto</t>
  </si>
  <si>
    <t>Gestión y control de tránsito y transporte</t>
  </si>
  <si>
    <t>7. Código del Proyecto</t>
  </si>
  <si>
    <t>Estratégico</t>
  </si>
  <si>
    <t>8. Proceso</t>
  </si>
  <si>
    <t>9. Código del proceso</t>
  </si>
  <si>
    <t>PM04</t>
  </si>
  <si>
    <t>Evaluación</t>
  </si>
  <si>
    <t>10. Objetivo estratégico</t>
  </si>
  <si>
    <t xml:space="preserve">7. Prestar servicios eficientes, oportunos y de calidad a la ciudadanía, tanto en gestión como en trámites de la movilidad </t>
  </si>
  <si>
    <t>11. Meta Producto</t>
  </si>
  <si>
    <t>231 - Implementación 100% segunda fase - Sistema Inteligente de Transporte</t>
  </si>
  <si>
    <t>SI</t>
  </si>
  <si>
    <t>12. Nombre del indicador</t>
  </si>
  <si>
    <t>Actividades para la segunda fase del Sistema Inteligente de Transporte</t>
  </si>
  <si>
    <t>13. Tipología</t>
  </si>
  <si>
    <t>Eficacia</t>
  </si>
  <si>
    <t>Anual</t>
  </si>
  <si>
    <t>14. Fecha de programación</t>
  </si>
  <si>
    <t>Enero de 2018</t>
  </si>
  <si>
    <t>15. Tipo anualización</t>
  </si>
  <si>
    <t>Semestral</t>
  </si>
  <si>
    <t>16. Objetivo y descripción del Indicador</t>
  </si>
  <si>
    <t>El objetivo del indicador es medir el porcentaje de avance de las actividades a desarrollar  tendientes a la implementación de la segunda fase del Sistema Inteligente de Transporte</t>
  </si>
  <si>
    <t>Trimestral</t>
  </si>
  <si>
    <t>1. Orientar las acciones de la Secretaría Distrital de Movilidad hacia la visión cero, es decir, la reducción sustancial de víctimas fatales y lesionadas en siniestros de tránsito</t>
  </si>
  <si>
    <t>17. Fuente u origen de Datos</t>
  </si>
  <si>
    <t>Control y vigilancia - Sistema Inteligente de Transporte</t>
  </si>
  <si>
    <t>Mensual</t>
  </si>
  <si>
    <t xml:space="preserve">2. Fomentar la cultura ciudadana y el respeto entre todos los usuarios de todas las formas de transporte, protegiendo en especial los actores vulnerables y los modos activos </t>
  </si>
  <si>
    <t>18. Fórmula de Cálculo</t>
  </si>
  <si>
    <t>Porcentaje de avance en actividades ejecutadas / Porcentaje total de avance de actividades programado en la vigencia</t>
  </si>
  <si>
    <t>3. Propender por la sostenibilidad ambiental, económica y social de la movilidad en una visión integral de planeción de ciudad y movilidad</t>
  </si>
  <si>
    <t>19. Unidad de medida del indicador</t>
  </si>
  <si>
    <t>4. Ser ejemplo en la rendición de cuentas a la ciudadanía</t>
  </si>
  <si>
    <t xml:space="preserve">20.  Nombre de las Variables </t>
  </si>
  <si>
    <t>VARIABLE 1 - Numerador</t>
  </si>
  <si>
    <t>VARIABLE 2 - Denominador</t>
  </si>
  <si>
    <t>Eficiencia</t>
  </si>
  <si>
    <t>5. Ser transparente, incluyente, equitativa en género y garantista de la participación e involucramiento ciudadanos y del sectro privado</t>
  </si>
  <si>
    <t>Porcentaje de avance en actividades ejecutadas</t>
  </si>
  <si>
    <t>Porcentaje total de avance de actividades programado en la vigencia</t>
  </si>
  <si>
    <t>Efectividad</t>
  </si>
  <si>
    <t xml:space="preserve">6. Proveer un ecosistema adecuado para la innovación y adopción  de nuevas y mejores tecnologías de movilidad y de información y comunicación </t>
  </si>
  <si>
    <t>21. Unidad de medida (de la variable)</t>
  </si>
  <si>
    <t>22. Descripción de la variable</t>
  </si>
  <si>
    <t>Se registra el porcentaje de actividades desarrolladas sobre las programadas para la segunda fase del Sistema Inteligente de Transporte</t>
  </si>
  <si>
    <t>Se registra el porcentaje  de actividades programadas para la segunda fase del Sistema Inteligente de Transporte</t>
  </si>
  <si>
    <t>8. Contar con un excelente equipo humano y condiciones laborales que hagan de la Secretaría Distrital de Movilidad un lugar atractivo para trabajar y desarrollarse profesionalmente</t>
  </si>
  <si>
    <t>23. Inicio de la Serie</t>
  </si>
  <si>
    <t>25. Línea base</t>
  </si>
  <si>
    <t>24. Fin de la Serie</t>
  </si>
  <si>
    <t>Diciembre de 2018</t>
  </si>
  <si>
    <t>26. Valor de la Meta</t>
  </si>
  <si>
    <t>27. Frecuencia del reporte</t>
  </si>
  <si>
    <t xml:space="preserve">28. Observación a la magnitud propuesta para la Meta </t>
  </si>
  <si>
    <t>N.A</t>
  </si>
  <si>
    <t>SECCIÓN 2. Seguimiento al Indicador</t>
  </si>
  <si>
    <t>Mes</t>
  </si>
  <si>
    <t>29. Numerador (Variable 1)</t>
  </si>
  <si>
    <t>Numerador Acumulado (Variable 1)</t>
  </si>
  <si>
    <t>30. Denominador (Variable 2)</t>
  </si>
  <si>
    <t>Denominador Acumulado (Variable 2)</t>
  </si>
  <si>
    <t>% Cumplimiento del período reportado</t>
  </si>
  <si>
    <t>% Cumplimiento en la vigencia</t>
  </si>
  <si>
    <t>% Cumplimiento de la meta</t>
  </si>
  <si>
    <t>Meta mensual</t>
  </si>
  <si>
    <t xml:space="preserve">Enero </t>
  </si>
  <si>
    <t>Febrero</t>
  </si>
  <si>
    <t>Marzo</t>
  </si>
  <si>
    <t>Abril</t>
  </si>
  <si>
    <t>Mayo</t>
  </si>
  <si>
    <t>Junio</t>
  </si>
  <si>
    <t>Julio</t>
  </si>
  <si>
    <t>Agosto</t>
  </si>
  <si>
    <t>Septiembre</t>
  </si>
  <si>
    <t>Octubre</t>
  </si>
  <si>
    <t>Noviembre</t>
  </si>
  <si>
    <t>Diciembre</t>
  </si>
  <si>
    <t>31. Observaciones del avance de meta en el periodo</t>
  </si>
  <si>
    <t>SECCIÓN 3. Análisis de tendencia del Indicador</t>
  </si>
  <si>
    <t>32. Avances y logros</t>
  </si>
  <si>
    <t>33.Retrasos y soluciones</t>
  </si>
  <si>
    <t>34. Beneficios para la Comunidad/Entidad</t>
  </si>
  <si>
    <t>SECCIÓN 4. Actualización y Responsables del reporte</t>
  </si>
  <si>
    <t>35. Control de actualizaciones</t>
  </si>
  <si>
    <t xml:space="preserve">36. Fecha </t>
  </si>
  <si>
    <t>37. Campo modificado</t>
  </si>
  <si>
    <t>38.Modificación realizada.</t>
  </si>
  <si>
    <t>39. Responsable del Análisis</t>
  </si>
  <si>
    <t>ALEJANDRO FORERO GUZMAN</t>
  </si>
  <si>
    <t>40. Responsable del reporte</t>
  </si>
  <si>
    <t>ALMA ISABEL RONCALLO DÍAZ</t>
  </si>
  <si>
    <t>41. Director / Jefe de Oficina / Subdirector</t>
  </si>
  <si>
    <t>NICOLAS ADOLFO CORREAL HUERTAS</t>
  </si>
  <si>
    <t>44. Subsecretario (a) / Ordenador (a) de gasto</t>
  </si>
  <si>
    <t>DIANA VIDAL</t>
  </si>
  <si>
    <t>42. Firma Director / Jefe Oficina</t>
  </si>
  <si>
    <t>45. Firma Subsecretario  (a) / Ordenador (a) de gasto</t>
  </si>
  <si>
    <t>43. Firma Subdirector</t>
  </si>
  <si>
    <t>Formato de Anexo de Acitividades</t>
  </si>
  <si>
    <t>CÓDIGO: PE01-PR01-F11</t>
  </si>
  <si>
    <t>VERSIÓN 3.0</t>
  </si>
  <si>
    <t>CODIGO Y NOMBRE DEL PROYECTO DE INVERSIÓN O PROCESO</t>
  </si>
  <si>
    <t>DEPENDENCIA:</t>
  </si>
  <si>
    <t>SUBSECRETARÍA RESPONSABLE:</t>
  </si>
  <si>
    <t>Subsecretaría de Servicios de la Movilidad</t>
  </si>
  <si>
    <t>ORDENADOR DEL GASTO:</t>
  </si>
  <si>
    <t>META POA ASOCIADA</t>
  </si>
  <si>
    <t>Sección No. 1: PROGRAMACION  VIGENCIA 2018</t>
  </si>
  <si>
    <t>Sección No. 2: EJECUCIÓN</t>
  </si>
  <si>
    <t>1. NÚMERO</t>
  </si>
  <si>
    <t>2. ACTIVIDADES PRIMARIAS</t>
  </si>
  <si>
    <t>3. PONDERACIÓN
ACTIVIDAD PRIMARIA</t>
  </si>
  <si>
    <t>4. No.</t>
  </si>
  <si>
    <t>5. ACTIVIDADES SECUNDARIAS</t>
  </si>
  <si>
    <t>6. PONDERACIÓN
ACTIVIDAD SECUNDARIA</t>
  </si>
  <si>
    <t>7. FECHA ESTIMADA DE  EJECUCIÓN</t>
  </si>
  <si>
    <t>8. AVANCE PONDERADO</t>
  </si>
  <si>
    <t>9. FECHA EJECUCIÓN</t>
  </si>
  <si>
    <t>10. OBSERVACIONES</t>
  </si>
  <si>
    <t>Servicios profesionales para la interventoría Convenio 1029 del 2010</t>
  </si>
  <si>
    <t>Estudios previos  y estructuración técnica, financiera  y legal para llevar a cabo la contratación directa de la Universidad Distrital Francisco Jose de Caldas para realizar la Interventoría Integral del Convenio 1029.</t>
  </si>
  <si>
    <t>Licenciamiento de Autocad</t>
  </si>
  <si>
    <t>Estudios previos  y estructuración técnica, financiera  y legal para llevar a cabo la contratación para el licenciamiento de Autocad.</t>
  </si>
  <si>
    <t>Servicios de Información en Nube electrónica</t>
  </si>
  <si>
    <t>Estudios previos  y estructuración técnica, financiera  y legal para llevar a cabo la contratación del servicio de informacion en nube electrónica.</t>
  </si>
  <si>
    <t>TOTAL</t>
  </si>
  <si>
    <t>HOJA DE VIDA DEL INDICADOR</t>
  </si>
  <si>
    <t>Código: PE01-PR06-F03</t>
  </si>
  <si>
    <t>Versión: 3.0</t>
  </si>
  <si>
    <t xml:space="preserve">FORMATO DE REPORTE DEL MES DE ABRIL </t>
  </si>
  <si>
    <t>PARTE 1. Identificación del Indicador</t>
  </si>
  <si>
    <t>Código SEGPLAN Meta/Actividad Proyecto</t>
  </si>
  <si>
    <t>Descripción Meta/Actividad Proyecto de Inversión o de Gestión</t>
  </si>
  <si>
    <t>Realizar diagnóstico e implementación de cargas laborales del Instituto Distrital de Protección y Bienestar Animal</t>
  </si>
  <si>
    <t>Meta/Actividad con territorialización</t>
  </si>
  <si>
    <t>Dependencia responsable</t>
  </si>
  <si>
    <t>Subdirección de Gestión Corporativa</t>
  </si>
  <si>
    <t>Indicador PMR</t>
  </si>
  <si>
    <t>Nombre Proyecto</t>
  </si>
  <si>
    <t>Fortalecimiento institucional de la estructura organizacional del IDPYBA Bogotá</t>
  </si>
  <si>
    <t>Código del Proyecto</t>
  </si>
  <si>
    <t>Código del proceso</t>
  </si>
  <si>
    <t>PE03</t>
  </si>
  <si>
    <t>Objetivo estratégico</t>
  </si>
  <si>
    <t>Afianzar la estructura organizacional productiva e integra, a través del desarrollo de capacidades del talento humano y un ambiente cordial</t>
  </si>
  <si>
    <t>Meta Sectorial</t>
  </si>
  <si>
    <t>Realizar el fortalecimiento institucional de la estructura orgánica y funcional de la estructura orgánica y funcional de la SDA, IDGER, JBB, E  IDPYBA</t>
  </si>
  <si>
    <t>Nombre del indicador</t>
  </si>
  <si>
    <t>Diagnósticos Desarrollados</t>
  </si>
  <si>
    <t>Tipología</t>
  </si>
  <si>
    <t>Fecha de programación</t>
  </si>
  <si>
    <t>1 de enero de 2022</t>
  </si>
  <si>
    <t>Tipo anualización</t>
  </si>
  <si>
    <t>Objetivo y descripción del Indicador</t>
  </si>
  <si>
    <t>Con este indicador se busca realizar el seguimiento a la meta para obtener un diagnóstico que permita tener claridad sobre los requerimientos de personal de planta de acuerdo con  las cargas requeridas para el óptimo desarrollo de las actividades propias del Instituto</t>
  </si>
  <si>
    <t>Fuente u origen de Datos</t>
  </si>
  <si>
    <t>PLAN DE ACCIÓN</t>
  </si>
  <si>
    <t>Fórmula de Cálculo</t>
  </si>
  <si>
    <t>Actividades ejecutadas para la realización de Diagnóstico / actividades programadas para la realización de Diagnóstico</t>
  </si>
  <si>
    <t>Unidad de medida del indicador</t>
  </si>
  <si>
    <t>CANTIDAD</t>
  </si>
  <si>
    <t xml:space="preserve">Nombre de las Variables </t>
  </si>
  <si>
    <t>Magnitud Ejecutada</t>
  </si>
  <si>
    <t xml:space="preserve">Magnitud programada </t>
  </si>
  <si>
    <t>Actividades ejecutadas para la realización de Diagnóstico</t>
  </si>
  <si>
    <t xml:space="preserve"> Actividades programadas para la realización de Diagnóstico</t>
  </si>
  <si>
    <t>Unidad de medida (de la variable)</t>
  </si>
  <si>
    <t>Descripción de la variable</t>
  </si>
  <si>
    <t>Está conformado por las actividades ejecutadas para proceder con el diagnóstico que permita tener claridad sobre los requerimientos de personal de planta de acuerdo con  las cargas requeridas para el óptimo desarrollo de las actividades propias del Instituto</t>
  </si>
  <si>
    <t>Está conformado por las actividades programadas para proceder con el diagnóstico que permita tener claridad sobre los requerimientos de personal de planta de acuerdo con  las cargas requeridas para el óptimo desarrollo de las actividades propias del Instituto</t>
  </si>
  <si>
    <t>Inicio de la Serie</t>
  </si>
  <si>
    <t>Línea base</t>
  </si>
  <si>
    <t>Acumulado cuatrienio</t>
  </si>
  <si>
    <t>Fin de la Serie</t>
  </si>
  <si>
    <t>Valor de la Meta</t>
  </si>
  <si>
    <t>Frecuencia del reporte</t>
  </si>
  <si>
    <t>MENSUAL</t>
  </si>
  <si>
    <t xml:space="preserve">Justificación meta inferior a línea base </t>
  </si>
  <si>
    <t>PARTE 2. Seguimiento al Indicador</t>
  </si>
  <si>
    <t>Magnitud programada mensual</t>
  </si>
  <si>
    <t>Magnitud ejecutada mensual</t>
  </si>
  <si>
    <t>% Avance frente a la meta mensual</t>
  </si>
  <si>
    <t xml:space="preserve"> Magnitud programada acumulada</t>
  </si>
  <si>
    <t>Magnitud ejecutada Acumulada</t>
  </si>
  <si>
    <t>% Avance acumulado</t>
  </si>
  <si>
    <t>% Avance Acumulado frente al PDD</t>
  </si>
  <si>
    <t>Enero</t>
  </si>
  <si>
    <t xml:space="preserve"> </t>
  </si>
  <si>
    <t>Descripción del avance de meta en el periodo</t>
  </si>
  <si>
    <t>En esta meta, se ha logrado avanzar con el proyecto de rediseño del instituto, realizando un levantamiento de cargas laborales en todas las dependencias, elaborando el documento de estudio técnico que tuviera en cuenta las competencias frentes al plan de desarrollo distrital y planes sectoriales, realizando un análisis interno, de revisión de funciones por dependencia, un análisis financiero, y un Modelo de Operación construido y presentado ante los directivos de la entidad. 
Como reto, el Instituto Distrital de Protección y Bienestar Animal tendrá que culminar las etapas de aprobación del proyecto de rediseño Institucional e iniciar con la etapa de implementación del mismo, lo que implicará para la Entidad iniciar preliminarmente con la construcción de su nueva estructura orgánica y organizacional, la construcción de un Manual Especifico de Funciones y Competencias Laborales que esté acorde a las necesidades y a la realidad institucional, construcción de nuevos mapas de procesos; revisión y actualización de todos los procedimientos, entre otras acciones que propendan por la eficiencia del gasto público, el aumento de los tiempos de respuesta de los requerimientos internos y externos</t>
  </si>
  <si>
    <t>Descripción avances y logros</t>
  </si>
  <si>
    <t>Descripción retrasos y soluciones</t>
  </si>
  <si>
    <t>Beneficios para la Comunidad/Entidad</t>
  </si>
  <si>
    <t>Se esta fortaleciendo el analisis interno y externo para el cumplimiento de la mision y visión del instituto, asi mismo se espera poder contar con un analisis de cargas que permita el balance entre los colaboradores y servidores de la entidad identificando las oportunidades de mejora que facilite la prestación del servicio y el creciemiento de la entidad</t>
  </si>
  <si>
    <t>PARTE 3. Actualización y Responsables del reporte</t>
  </si>
  <si>
    <t>Control de actualizaciones</t>
  </si>
  <si>
    <t xml:space="preserve">Fecha </t>
  </si>
  <si>
    <t>Campo modificado</t>
  </si>
  <si>
    <t>Modificación realizada.</t>
  </si>
  <si>
    <t>Responsable del Análisis</t>
  </si>
  <si>
    <t>XIMENA DEL PILAR RODRIGUEZ CIFUENTES</t>
  </si>
  <si>
    <t>Responsable del reporte</t>
  </si>
  <si>
    <t>Jefe de Oficina y/o Subdirector(a)</t>
  </si>
  <si>
    <t>GOTARDO ANTONIO YÁÑEZ ÁLVAREZ</t>
  </si>
  <si>
    <t>Firma Jefe Oficina y/o Subdirector(a)</t>
  </si>
  <si>
    <t>SUBDIRECTOR DE GESTIÓN CORPORATIVA</t>
  </si>
  <si>
    <t>Fortalecer los canales de comunicación</t>
  </si>
  <si>
    <t>Grupo Comunicaciones</t>
  </si>
  <si>
    <t>Garantizar accesibilidad a la información institucional a los grupos de valor, a través de los mecanismos y canales que disponga el Instituto</t>
  </si>
  <si>
    <t>Planes Estratégicos Formulados</t>
  </si>
  <si>
    <t xml:space="preserve">Medir el fortalecimiento de los canales de Comunicación  del Instituto  a través de actividades y tareas como implementación de campañas de comunicación  internas y externas, diseño de piezas gráficas, producción de videos, cubrimiento y divulgación de actividades del IDPYBA, gestión de Redes Sociales y Página Web, y gestión y relacionamiento con los medios de comunicación </t>
  </si>
  <si>
    <t>Plan de Acción</t>
  </si>
  <si>
    <t>Actividades ejecutadas para el fortalecimiento de los canales de comunicación / Actividades programadas para el fortalecimiento de los canales de comunicación</t>
  </si>
  <si>
    <t>Actividades ejecutadas para el fortalecimiento de los canales de comunicación</t>
  </si>
  <si>
    <t>Actividades programadas para el fortalecimiento de los canales de comunicación</t>
  </si>
  <si>
    <t xml:space="preserve">Esta conformado por las actividades  realizadas por el equipo de comunicaciones  con el fin de fortalecer los canales de comunicación del IDPYBA, a través de diseño de piezas gráficas, producción de videos,  gestión en Redes Sociales y Página Web, implementación de campañas internas y externas, cubrimientos periodísticos  y la  gestión y relacionamiento con los medios de comunicación. </t>
  </si>
  <si>
    <t xml:space="preserve">Corresponde a las actividades  programadas por el equipo de comunicaciones  con el fin de fortalecer los canales de comunicación del IDPYBA, a través de diseño de piezas gráficas, producción de videos,  gestión en Redes Sociales y Página Web, implementación de campañas internas y externas, cubrimientos periodísticos  y la  gestión y relacionamiento con los medios de comunicación. </t>
  </si>
  <si>
    <t>Este propósito ha logrado que la Entidad se haya posicionado como referente en protección y bienestar animal, única de esta naturaleza en la Capital y el país, así como de los diferentes temas relacionados con su misionalidad, las actividades que lidera y el apoyo a su gestión diaria. Se ha logrado el acercamiento con nuevos medios de comunicación que no cubrían esta fuente previamente, y adicionalmente, se han fortalecido las relaciones con los medios aliados y neutros que atendían las publicaciones del IDPYBA.</t>
  </si>
  <si>
    <t>Acumulado Año</t>
  </si>
  <si>
    <t>Piezas Gráficas</t>
  </si>
  <si>
    <t>Videos</t>
  </si>
  <si>
    <t>Notas y Comunicados</t>
  </si>
  <si>
    <t>Publicaciones Facebook</t>
  </si>
  <si>
    <t>Publicaciones Twitter</t>
  </si>
  <si>
    <t>Publicaciones Instagram</t>
  </si>
  <si>
    <t>Impresiones en redes</t>
  </si>
  <si>
    <t xml:space="preserve">Se ha hecho una socialización masiva en el marco del free press y a través de redes sociales, llegando cada vez más a la comunidad. La tasa de retención es la más relevante este mes. Gracias al Congreso de Derecho Animal se disparó la audiencia. En cuanto a comunicados de prensa, hay un porcentaje valioso de cobertura frente a nuestros comunicados. </t>
  </si>
  <si>
    <t>CATALINA MARÍA CRUZ</t>
  </si>
  <si>
    <t>Articular una (1)  batería de herramientas de planeación para el instituto distrital de protección y bienestar animal</t>
  </si>
  <si>
    <t>Oficina Asesora de Planeación</t>
  </si>
  <si>
    <t>PE01</t>
  </si>
  <si>
    <t>Desarrollar herramientas técnicas, dinámicas y confiables, a través del manejo y gestión de conocimiento. 
Garantizar accesibilidad a la información institucional a los grupos de valor, a través de los mecanismos y canales que disponga el Instituto</t>
  </si>
  <si>
    <t>Instrumentos De Gestión Y Control Optimizados</t>
  </si>
  <si>
    <t>ENERO 2021</t>
  </si>
  <si>
    <t>Articular herramientas de planeación para el instituto distrital de protección y bienestar animal</t>
  </si>
  <si>
    <t>Plan de acción</t>
  </si>
  <si>
    <t xml:space="preserve"> Instrumentos De Gestión Y Control en Ejecución / Instrumentos De Gestión Y Control Identificados</t>
  </si>
  <si>
    <t xml:space="preserve"> Instrumentos De Gestión Y Control  en Ejecución</t>
  </si>
  <si>
    <t>Instrumentos De Gestión Y Control Identificados</t>
  </si>
  <si>
    <t>Herramientas de Planeación Articuladas en Ejecución</t>
  </si>
  <si>
    <t>Herramientas de Planeación Articuladas Identificadas por las dependencias del Instituto</t>
  </si>
  <si>
    <t>% Avance de meta acumulado</t>
  </si>
  <si>
    <t>% Avance Acumulado frente al PHD</t>
  </si>
  <si>
    <t>En el mes de junio de 2022 se realizó los reportes en PMR, SPI, POA, Alertas y Recomendaciones, seguimiento al POA  y Hojas de vida de indicadores correspondientes al mes de mayo de 2022. Se acompañó a las Subdirecciones tecnicas en las modificaciones del Plan de Adquisiciones que requerían traslados presupuestales entre metas de los proyectos.
Se acompañó la formulación del plan de acción de la Política Pública de Deportes, Recreación, Actividad Física y Escenarios, articulando con la Subdirección de Cultura Ciudadana y Gestión del Conocimiento la construcción de la propuesta de producto. Así mismo, se acompañó la reformulación de las Políticas Públicas étnicas y las Política Pública de Transparencia y se convocó la mesa de trabajo con el IDPAC para solucionar inquietudes sobre el reporte e implementación de los productos que tienen en corresponsabilidad en la PP de protección y binestar animal y se convocó la mesa de trabajo con el IDPAC para solucionar inquietudes sobre el reporte e implementación de los productos que tienen en corresponsabilidad en la PP de protección y binestar animal.
Se dio respuesta a la solicitud de observaciones sobre las preguntas orientadoras que serán cargadas en la plataforma GABO para el proceso de inscripción de iniciativas para la meta de atención a animales en presupuestos participativos. Se acompañó la socialización del DTS del proyecto de inversión de la localidad de Rafael Uribe Uribe para el tema de animales.</t>
  </si>
  <si>
    <t>Para el reporte del periodo no se presentó ningun retraso pues se cumplió el cronograma de acuerdo a programación.</t>
  </si>
  <si>
    <t>Los beneficios para la entidad con la realización de las Herramientas de Planeación que articulen al Instituto facilita el acceso de la información de la ejecución de las magnitudes fisicas, financieras y permiten la toma de decisiones ajustadas a las necesidades de la población animal.</t>
  </si>
  <si>
    <t>Con la actualización, modificación y eliminación de documentos permite que los colaboradores apliquen los procesos como estan definidos en los documentos brindadno un mejor servicio para las partes interesadas. Adicionalmente se envian recordatorios a las areas para el reporte de las actividades programadas en el Mapa de riesgos de Corrupción , Mapas de riesgos de gestion por procesos y Plan Anticorrupción y de atención al Ciudadano.</t>
  </si>
  <si>
    <t>Andres Guerrero, Nancy Montero, Deisy Pascagaza, Leidy Rodriguez</t>
  </si>
  <si>
    <t>Ingrid Elizabeth Torres Rodriguez</t>
  </si>
  <si>
    <t>Implementar el Modelo Integrado de Planeación y Gestión- MIPG</t>
  </si>
  <si>
    <t>Desarrollar herramientas técnicas, pertinentes, dinámicas y confiables, a través del manejo y gestión de conocimiento, que apoye una toma de decisiones y una rendición cuentas transparente. Integrar las herramientas de planeación, gestión y control, mediante un enfoque basado en el modelo integrado de planeación y gestión MIPG.</t>
  </si>
  <si>
    <t>Avance en la implementación del sistema de gestión</t>
  </si>
  <si>
    <t>El Objetivo del Indicador "Avance en la implementación del sistema de gestión" es hacer seguimiento a las actividades que son programadas en el Plan de Acción y las Actividades que se ejecutaron en un periodo determinado, asegurando el cumplimiento o la reprogramación de las actividades</t>
  </si>
  <si>
    <t>Actividades ejecutadas para la implementación MIPG/Actividades programadas para para la implementación MIPG</t>
  </si>
  <si>
    <t>Actividades ejecutadas para la implementación MIPG</t>
  </si>
  <si>
    <t>Actividades programadas para para la implementación MIPG</t>
  </si>
  <si>
    <t xml:space="preserve">Actividades ejecutadas descritas en el Plan de Acción desarrolladas en un periodo de tiempo determinado </t>
  </si>
  <si>
    <t>Actividades Programadas para dar cumplimiento al  Plan de Acción para el cumplimiento de la Implementación del Sistema de Gestión de Calidad</t>
  </si>
  <si>
    <t>El Equipo MIPG de la Oficina Asesora de Planeación, es la encargada de liderar la Implementación de Modelo Integrado de Planeación y Gestión, dentro de sus actividades tiene el desarrollo y seguimiento a planes de mejoramiento y reportes es por esto que a continuación se desglosan las actividades que se programaron y el desarrollo de las mismas: 
Durante el primer trimestre de 2022 se revisó la información correspondiente al diligenciamiento del Furag 2020, con esa validación se adelantaron mesas de trabajo con la áreas, socializando el proceso de obtención de la información y sus evidencias.
En el mes de marzo se cargó en la plataforma la respuesta a cada una de las preguntas asignadas junto con sus soportes mediante mesas de trabajo permanentes acompañadas por el equipo asesor de Control Interno, la Oficina Asesora de Planeación y las áreas responsables de cada política asociada al MIPG, una vez diligenciado el 100% del formulario, se socializó con la Directora General, quien aportó observaciones para finalmente finalizar y enviar el formulario dentro de las fechas establecidas.
En el mes de Abril se envian recordatorios de actividades programadas para dar cumplimiento a los compromisos establecidos en el Plan Anticorrupción y de Atención al Ciudadano, Mapa de riesgos de corrupción y Mapas de riesgos de gestión de procesos para reportar en el mes de mayo haciendo corte el primer cuatrimestre del 2022, Adicionalmente se evidencian avances en modificación, eleboración y eliminación de documentos, se continua con la implementación de nuevo aplicativo documental para el acceso a la información vigente del Instituto.
En el mes de mayo se realiza segumiento cuatrimestral a el PAAC, RIESGOS DE CORRUPCIÓN, RIESGOS DE GESTION POR PROCESOS, Adicionalmente se evidencian avances en modificación, eleboración y eliminación de documentos, se continua con la implementación de nuevo aplicativo documental para el acceso a la información vigente del Instituto.
En el mes de mayo se revisaron y analizaron los resultados del FURAG vigencia 2021 y con base en las recomendaciones allegadas por el DAFP se construyó el plan de mejoramiento FURAG que se implementará en lo restante del año. Con respecto al Plan Estadístico Distrital, se depuró el inventario de operaciones estadísticas en mesas de trabajo con las Subdirecciones Misionales y con el acompañamiento de la Secretaría Distrital de Planeación. 
En el mes de junio se realizan Mesas de trabajo con los procesos de : Adopciones y hogares de paso, Observatorio, Participación, Educación, Brigadas e identificación, Regulación, para la revisión de tramites, OPAS, consultas de información que deben ser cargadas al SUIT y a la guía de tramites y servicios. Adicionalmente se evidencian avances en adopción y eliminacion de documentos de diferentes procesos del instituto, se continua trabajando en la implementación del nuevo aplicativo documental para el acceso a la información vigente del instituto. 
Con respecto al Plan de Adecuación del MIPG,  para el mes de junio se revisaron y validaron los responsables de algunas actividades programadas, así mismo, se socializaron al interior del equipo MIPG las tareas a cargo de la Oficina Asesora de Planeación para validación de las fechas de entrega. En cuanto al Plan Estadístico Distrital, se dilgenció la ficha de caracterización de la Operación Estadística de la entidad y se envió a validación a la Secretaría Distrital de Planeacion.</t>
  </si>
  <si>
    <t>Actas de sistema de gestión de calidad elaboradas:</t>
  </si>
  <si>
    <t>Docuementos actualizados o creados:</t>
  </si>
  <si>
    <t>NA</t>
  </si>
  <si>
    <t>La implementación del MIPG  es un proceso muy importante porque nos permite articular de mejor manera la planeación, gestión presupuestal, talento humano, seguimiento y la evaluación como pilares para evaluar nuestra gestión,  y realizar las correcciones o mejoras necesarias para fomentar la cultura de servicio a la ciudadanía, garantizar la participación ciudadana en la gestión y generar resultados con valores.</t>
  </si>
  <si>
    <t>LOREN GUISELL DIAZ JIMENEZ</t>
  </si>
  <si>
    <t xml:space="preserve">Articular un plan de seguimiento a la gestión y respuesta oportuna a los requerimientos técnicos, jurídicos, contractuales y disciplinarios </t>
  </si>
  <si>
    <t>Oficina Asesora Jurídica  y SGC - Gestión Contractual</t>
  </si>
  <si>
    <t>PA02</t>
  </si>
  <si>
    <t xml:space="preserve">
Afianzar la estructura organizacional productiva e integra, a través del desarrollo de capacidades del talento humano y un ambiente cordial</t>
  </si>
  <si>
    <t>Realizar el fortalecimiento institucional de la estructura orgánica y funcional de la SDA, IDIGER, JBB, E IDPYBA</t>
  </si>
  <si>
    <t>Planes De Acción O Gestión Con Seguimiento</t>
  </si>
  <si>
    <t>Medir el desarrollo operativo de la Oficina Asesora  Jurídica  y  el área  contractual  conforme a los requerimientos internos  y externos allegados a cada área para la atención  oportuna de los mismos.</t>
  </si>
  <si>
    <t>Actividades ejecutadas del Plan de seguimiento/Actividades programadas en el plan de seguimiento</t>
  </si>
  <si>
    <t>Actividades ejecutadas del Plan del trabajo</t>
  </si>
  <si>
    <t>Actividades programadas en el plan de trabajo</t>
  </si>
  <si>
    <t>Cada requerimiento allegado a la Oficina Asesora Jurídica ha sido resuelto dentro de los términos legales establecidos, dando cumplimiento a nuestras funciones como oficina asesora.
Cada  tarea asignada a  gestión contractual desde las áreas misionales y administrativas del Instituto y  desde  los  ciudadanos u organismos  externos  han sido desarrolladas en los términos estipulados, con el fin de garantizar el servicio.</t>
  </si>
  <si>
    <t>La Oficina Asesora Jurídica a través de los 3 grupos que la conforman: Grupo de Defensa Judicial, Grupo de Asuntos Normativos, y Grupo de Asuntos Administrativos,  atiende la totalidad delos  requerimientos asignados a la dependencia, por lo que, para cumplir con dicha labor se plantea la programación de 5 actividades en relación a: 
1. La representación judicial, extrajudicial y administrativamente del Instituto en los procesos y actuaciones que se instauren en su contra o aquellos que el Instituto deba promover. 
2. El acompañamiento a las diligencias de entrega de bienes inmuebles oficiadas por los jueces de la república, alcaldes locales e inspectores de policía al Instituto, velando por la protección y el bienestar de los animales hallados en el lugar.
3. La elaboración el estudio jurídico de acuerdos, decretos, resoluciones, reglamentos y demás actos administrativos requeridos para el cumplimiento de los objetivos del Instituto. 
4. Estudiar los presuntos casos de maltrato animal conocidos por el instituto, dando impulso a los procesos contravencionales y/o penales en cada una de sus etapas procesales.
5. Seguimiento a los requerimientos allegados y atendidos por la OAJ controlando sus términos de emisión.
Desde materia contractual y Disciplinaria, se planteó la programación de  2 actividades  en el aspecto de  contratación estatal  donde  permita evidenciar  el grado de   de  suscripción de contratos   y modificaciones contractuales   mes a mes y  también   el nivel de atención  a las  diferentes solicitudes que  yacen de la contratación estatal  como certificaciones, respuesta a proposiciones; acompañamiento y seguimiento en la formulación, actualización y ejecución entre otras. Para el Aspecto Disciplinario se planteó una actividad  donde  se registrar el desarrollo de cada proceso  respetando el debido proceso y la reserva  que conlleva.</t>
  </si>
  <si>
    <t>Mediante esta meta y este indicador el Instituto Distrital de Protección y Bienestar Animal busca generar su direccionamiento jurídico integral para la defensa y respuesta de la entidad, la cual consiste en dar respuesta oportuna y de fondo a las solicitudes realizadas por ciudadanos, dependencias internas, entes de control y demás entidades gubernamentales. Por otra parte, para resolver el 100% de las solicitudes de los procesos judiciales, requerimientos contractuales y de materia disciplinaria en los términos establecidos por las normas legales vigentes.</t>
  </si>
  <si>
    <t xml:space="preserve">Se actualizan y/o elaboran  41 documentos, se envian recordatorios de actividades programadas para dar cumplimiento a los compromisos establecidos en el Plan Anticorrupción y de Atención al Ciudadano, Mapa de riesgos de corrupción y Mapas de riesgos de gestión de procesos para reportar en el mes de mayo haciendo corte el primer cuatrimestre del 2022, se actualiza listado maestro de documentos para que todos los funcionarios tengan las ultimas versiones de los documentos </t>
  </si>
  <si>
    <t>Peticiones - oficios recibidos y tramitados:</t>
  </si>
  <si>
    <t>Tutelas y demandas respondidas:</t>
  </si>
  <si>
    <t>Diligencias judiciales atendidas:</t>
  </si>
  <si>
    <t>Denuncias tramitadas o gestionadas:</t>
  </si>
  <si>
    <t>Contratos elaborados:</t>
  </si>
  <si>
    <t>Novedades contractuales:</t>
  </si>
  <si>
    <t>Derechos de petición respondidos, PQR, Requerimientos:</t>
  </si>
  <si>
    <t>Certificaciones de Contratos y paz y salvos</t>
  </si>
  <si>
    <t>Expedientes gestionados:</t>
  </si>
  <si>
    <t>Derechos de petición respondidos:</t>
  </si>
  <si>
    <t>Autos inhibitorios o fallos de primera instancia:</t>
  </si>
  <si>
    <t>Se presentan quejas por anónimo y de la vaguedad e imprecisión de las supuestas acciones irregulares informadas, se infiere la falta de fundamento y credibilidad de los hechos documentos en comento. Lo anterior con respaldo en el numeral 1° del artículo 27 de la Ley 24 de 1992, que prohíbe al Ministerio Público la activación del aparato estatal por la vía del control disciplinario, como consecuencia de un anónimo, norma que es recogida por la Ley 190 de 1995, en cuyo artículo 38 establece:“(...) se aplicará en materia penal y disciplinaria, a menos que existan medios probatorios suficientes sobre la comisión de un delito o infracción disciplinaria que permitan adelantar la actuación de oficio (...)”. Razón por la cual de los radicados presentados por anónimos que ingresaron para el mes de febrero se profirieron autos de impedimento.</t>
  </si>
  <si>
    <t>Se responde a las peticiones ciudadanas radicadas en el Sistema Distrital de Quejas y Soluciones (SDQS), procurando un mejor desempeño de la Administración Pública.</t>
  </si>
  <si>
    <t>Vanessa Paez - Ingrid Rodriguez - Maryury Ramos</t>
  </si>
  <si>
    <t>Yuly Patricia Castro Beltran  - Gotardo Antonio Yáñez Alvarez</t>
  </si>
  <si>
    <t xml:space="preserve">Jefe de la Oficina Asesora de Planeación - Subdirector de Gestión Corporativa </t>
  </si>
  <si>
    <t>Realizar un diagnostico de fortalecimiento institucional que cumpla con las necesidades de los procesos transversales del IDPYBA</t>
  </si>
  <si>
    <t>PA01; PA02; PA03; PA04; PA05</t>
  </si>
  <si>
    <t>Afianzar la estructura organizacional productiva e integra, a través del desarrollo de capacidades del talento humano y un ambiente cordial
Garantizar accesibilidad a la información institucional a los grupos de valor, a través de los mecanismos y canales que disponga el Instituto</t>
  </si>
  <si>
    <t>Acciones de fortalecimiento realizadas</t>
  </si>
  <si>
    <t>Medir el porcentaje del implementación de los procesos transversales del Instituto, tales como financieros, administrativos, entre otros.</t>
  </si>
  <si>
    <t>Actividades ejecutadas del Plan del trabajo/Actividades programadas en el plan de trabajo</t>
  </si>
  <si>
    <t>Actividades que se ejecutaron para la implementación de los procesos transversales</t>
  </si>
  <si>
    <t>Cantidad de actividades que se ejecutaron para la implementacion de los procesos transversales</t>
  </si>
  <si>
    <t xml:space="preserve">Este objetivo tiene relación con la necesidad de realizar fortalecimiento a los procesos transversales que le competen a la Subdirección de Gestión Corporativa, esto tiene relación a las funciones establecidas dentro del Acuerdo 003 de 2017 “establecer, coordinar y evaluar la ejecución de los planes y programas de incentivos y bienestar social, de capacitación y de seguridad y salud en el trabajo”, así como “Dirigir la implementación, administración y gestión de los recursos tecnológicos, informáticos y de comunicaciones, de acuerdo a los requerimientos del Instituto”, de otra parte, esta dependencia cuenta dentro de sus funciones con la responsabilidad de “definir las políticas y establecer los mecanismos de implementación del sistema de quejas y reclamos de la entidad conforme con la normatividad vigente”, entre otras funciones inherentes a la función administrativa de la entidad.
Por medio de esta meta se han realizado las actividades y se ha dado cumplimiento al Plan Institucional de Gestión Ambiental y al Plan de Acción Cuatrienal Ambiental – PACA, conforme a la normatividad vigente; es de la misma manera, que se ha apoyado el cumplimiento de las actividades programadas dentro de los Planes de Desarrollo Institucional, a saber: Plan Institucional de Archivos, Plan de Seguridad y salud en el trabajo, Plan Anual de Vacantes, Plan de Previsión, Plan anual de incentivos, Plan estratégico de Talento humano y Plan Institucional de Capacitaciones, dentro de otras actividades propias de la Gestión Estratégica del Talento Humano que son realizadas a manera de fortalecimiento de las actividades del presupuesto de funcionamiento. 
Adicionalmente, por medio de esta meta se realiza seguimiento a los proyectos de inversión y a actividades de enlace administrativos, financieros, jurídicos y de planeación; de otra parte, se fortalecen actividades relacionadas con la operación de los procesos internos de administración y gestión documental. De otra parte, se financia la operación del grupo de servicio al ciudadano, por medio del cual se canalizan las peticiones internas y externas de los ciudadanos por medio de los canales virtuales, telefónicos y físicos. Así como la prestación de, servicio al ciudadano en la Red CADE del Distrito, en las localidades con mayor incidencia de nuestra misionalidad. </t>
  </si>
  <si>
    <t xml:space="preserve">PQRS recibidas: </t>
  </si>
  <si>
    <t>Satisfacción ciudadana:</t>
  </si>
  <si>
    <t>Asesorías dadas:</t>
  </si>
  <si>
    <t>Capacitaciones:</t>
  </si>
  <si>
    <t>Actividades de bienestar:</t>
  </si>
  <si>
    <t>Actividades del PASST:</t>
  </si>
  <si>
    <t>Actividades FURAG-MIPG:</t>
  </si>
  <si>
    <t>Ingresos, salidas y traslados:</t>
  </si>
  <si>
    <t>Vehiculos asignados:</t>
  </si>
  <si>
    <t>Proveedores gestionados:</t>
  </si>
  <si>
    <t>Mantenimientos realizados</t>
  </si>
  <si>
    <r>
      <t xml:space="preserve">EQUIPO DE GESTIÓN AMBIENTAL: </t>
    </r>
    <r>
      <rPr>
        <sz val="10"/>
        <rFont val="Arial"/>
        <family val="2"/>
      </rPr>
      <t xml:space="preserve"> Durante el mes de junio se realizo seguimiento al contrato de residuos peligrosos con la empresa DESCONT y a la Empresa SINLAGAX.  Adicionalmente, se desarrollaron 11 actividades de ese PIGA;  no se realizo ningun reporte a entidades,  se desarrollaron actividades relacionadas con los residuos peligrosos, prácticas sostenibles, seguimiento a la PTAR,  movilidad sostenible, bicicaravanas, biciusuarios, poda, semana ambiental, la entrega del material reciclado y la entregade residuos de medicamentos vencido o vacio a la Empresa ASEI.</t>
    </r>
  </si>
  <si>
    <t>Campañas realizadas:</t>
  </si>
  <si>
    <t>Reportes realIzados</t>
  </si>
  <si>
    <r>
      <t xml:space="preserve">EQUIPO DE GESTIÓN FINANCIERA: </t>
    </r>
    <r>
      <rPr>
        <sz val="10"/>
        <color rgb="FF000000"/>
        <rFont val="Arial"/>
        <family val="2"/>
      </rPr>
      <t>Durante el mes, se realizaron las gestiones necesarias para la expedición de los Certificados de Disponibilidad Presupuestal que fueron requeridos por los Gerentes de Proyecto. De igual manera, en cuanto a la gestión contractual, principalmente, y con los equipos de trabajo se expidieron la totalidad de los Certificados de Registro Presupuestal. Se efectuaron la totalidad de los giros solicitados y las operaciones contables requeridas.</t>
    </r>
    <r>
      <rPr>
        <b/>
        <sz val="10"/>
        <color rgb="FF000000"/>
        <rFont val="Arial"/>
        <family val="2"/>
      </rPr>
      <t xml:space="preserve">
NOTA: </t>
    </r>
    <r>
      <rPr>
        <sz val="10"/>
        <color rgb="FF000000"/>
        <rFont val="Arial"/>
        <family val="2"/>
      </rPr>
      <t>En cuanto a algunos CDP y CRP, cada documento debe expedirse tres veces, esto debido a que se expide en un rubro por cada elemento PEP, que si bien sigue siendo el mismo documento y el mismo consecutivo, el tramite se realiza una vez por cada elemento.</t>
    </r>
  </si>
  <si>
    <t>CDP Y CRP expedidos:</t>
  </si>
  <si>
    <t>Seguimientos y modificaciones al PAA:</t>
  </si>
  <si>
    <t>Giros por pospre realizados:</t>
  </si>
  <si>
    <t>Operaciones contables:</t>
  </si>
  <si>
    <r>
      <t xml:space="preserve">EQUIPO DE GESTIÓN DOCUMENTAL: </t>
    </r>
    <r>
      <rPr>
        <sz val="10"/>
        <rFont val="Arial"/>
        <family val="2"/>
      </rPr>
      <t xml:space="preserve">Se da inicio con el plan de trabajo para dar cumplimiento al cronograma de transferencias documentales aprobado por el Comité de Gestión y Desempeño con el fin de prestar el apoyo a las áreas que evidenciaron dificultades durante este proceso. Así las cosas se continua promoviendo la cultura archivistica en la entidad a través de la capacitación y el continuo seguimiento. Lo anterior respaldado en las mesas de trabajo llevadas a cabo en conjunto con los líderes de las áreas y el profesional de gestión documental. </t>
    </r>
  </si>
  <si>
    <t>Transferencias documentales realizadas</t>
  </si>
  <si>
    <t>Capacitaciones realizadas:</t>
  </si>
  <si>
    <t>Revisiónes de expedientes o intervenciones</t>
  </si>
  <si>
    <t>Con esta meta, se genera un fortalecimiento y una garantía para la gestión eficiente y eficaz del Instituto Distrtital de Protección y Bienestar Animal. Se garantiza para el  Instituto Distrital de Protección y Bienestar Animal la prestación de los bienes y servicios que requiere para su operación, la conservacion de la memoria historica, la atención y servicio a la ciudadanía en el marco de la gestión ambiental.</t>
  </si>
  <si>
    <t>Natalia Roncancio; Fredy Arizas; Johan Pulido; Yoset Tovar, Diana Gomez</t>
  </si>
  <si>
    <t>Implementar un plan de acción para el cumplimiento de la estrategia de los procesos TIC del Instituto acorde con los lineamientos establecidos en el Decreto 415 de 2016</t>
  </si>
  <si>
    <t>Subdireccion de Gestion Corporativa - TIC</t>
  </si>
  <si>
    <t>PA04</t>
  </si>
  <si>
    <t xml:space="preserve">Desarrollar herramientas técnicas, dinámicas y confiables, a través del manejo y gestión de conocimiento. </t>
  </si>
  <si>
    <t>Planes De Acción O Gestión Formulados.</t>
  </si>
  <si>
    <t>Medir la implementación un plan de accion de la estrategia de los procesos TIC del Instituto acorde con los lineamientos</t>
  </si>
  <si>
    <t>PLAN DE ACCION</t>
  </si>
  <si>
    <t>Actividades que se ejecutaron para la implementacion de plan de trabajo TIC/Actividades que se programaron para la implementacion implementacion de plan de trabajo TIC</t>
  </si>
  <si>
    <t>Actividades que se ejecutaron para la implementacion de los procesos transversales</t>
  </si>
  <si>
    <t>AVANCE MES</t>
  </si>
  <si>
    <t>ACUMULADO AÑO</t>
  </si>
  <si>
    <t>Solicitudes gestionadas por la mesa de servicios:</t>
  </si>
  <si>
    <t>Publicaciones realizadas en sitios web:</t>
  </si>
  <si>
    <t xml:space="preserve">Para la oficina de Tecnología es muy importante contar con la Seguridad y Privacidad de la Información del Instituto, se llevo a cabo la encuesta de satisfacción, donde se concluyó que el personal del IDPYBA tiene conocimiento sobre como proteger su información y conoce las recomendaciones dadas por el grupo de Seguridad de la información.                                                                                                                  Se creo documento de Plan de Contigencia para poder atender las situaciones que afecten el servicio u operación en las plataformas técnologicas del Instituto (en construcción).                                                                                                                                                                                    Sistema fde Información de Adopciones ya se encuentra en ambiente de pruebas.                                                                                                                        Diseño, maquetación y configuración del Observatorio, Segundo Congreso Animal y Página WEB.            </t>
  </si>
  <si>
    <t xml:space="preserve">Los beneficios obtenidos para la comunidad fueron los siguientes: Se amplio el cupo de Turnos de Esterilizaciones para la comunidad en todas las Localidades, se realizó la adquisión de Licenciamiento software de diseño (Adobe indesign).						</t>
  </si>
  <si>
    <t>MONICA LIZETH GARZÓN</t>
  </si>
  <si>
    <t>SUBDIRECTOR DE GESTION CORPORATIVA</t>
  </si>
  <si>
    <t>14. Realizar 133 visitas administrativas y de seguimiento a empresas prestadoras del servicio público de transporte.</t>
  </si>
  <si>
    <t>PM03</t>
  </si>
  <si>
    <t>240 - 52 estrategias integrales de seguridad vial que incluyan cultura ciudadana implementadas en un punto, tramo o zona.</t>
  </si>
  <si>
    <t>Auditorías a empresas de transporte público</t>
  </si>
  <si>
    <t>El objetivo del indicador es medir la cantidad de empresas a las cuales se les ha realizado visita administrativa ya sea de auditoria o de seguimiento en relación con las visitas administrativas que se encontraban  programadas para el período de reporte.</t>
  </si>
  <si>
    <t>Control y vigilancia - Reporte de actividades de los contratistas del grupo de auditorias</t>
  </si>
  <si>
    <t>(No. De visitas administrativas realizadas / No. De Visitas administrativas programadas)*100</t>
  </si>
  <si>
    <t>No. De visitas administrativas realizadas</t>
  </si>
  <si>
    <t xml:space="preserve"> No. De Visitas administrativas programadas</t>
  </si>
  <si>
    <t>Es la cantidad de visitas administrativas ya sea de auditoria o de seguimiento que se realiza a las empresas prestadoras del servicio de transporte público; ya sea colectivo, individual o masivo.</t>
  </si>
  <si>
    <t>Es el número de visitas administrativas que se tiene programado realizar en el período de tiempo del reporte.</t>
  </si>
  <si>
    <t>ANGELICA PICO-ANALISIS/LUIS HUMBERTO GONZALEZ-INFORMACION</t>
  </si>
  <si>
    <t>ANGELICA PICO</t>
  </si>
  <si>
    <t>Formato de Anexo de Actividades</t>
  </si>
  <si>
    <t>CODIGO Y NOMBRE DEL PROYECTO DE INVERSIÓN O DEL POA SIN INVERSIÓN</t>
  </si>
  <si>
    <t>14. Realizar 241 visitas administrativas y de seguimiento a empresas prestadoras del servicio público de transporte.</t>
  </si>
  <si>
    <t>Sección No. 1: PROGRAMACION  VIGENCIA _2018</t>
  </si>
  <si>
    <t>Prog</t>
  </si>
  <si>
    <t>Ejec</t>
  </si>
  <si>
    <t>Trim  1</t>
  </si>
  <si>
    <t>Total</t>
  </si>
  <si>
    <t>Trim  2</t>
  </si>
  <si>
    <t>Trim  3</t>
  </si>
  <si>
    <t>Trim  4</t>
  </si>
  <si>
    <t>TOTAL AÑO</t>
  </si>
  <si>
    <r>
      <rPr>
        <b/>
        <sz val="10"/>
        <color theme="1"/>
        <rFont val="Arial"/>
        <family val="2"/>
      </rPr>
      <t>EQUIPO DE RECURSOS FÍSICOS</t>
    </r>
    <r>
      <rPr>
        <sz val="10"/>
        <color theme="1"/>
        <rFont val="Arial"/>
        <family val="2"/>
      </rPr>
      <t>: Se tramite el pago de las obligaciones financieras, de acuerdo con el cumplimiento de los provedores, asi mismo se aporta  en la ejecucion presupuestal para el 2022, Se realiza el tramite de pago de custro (4) de cinco (5) provedores que prestan sus servicios o suministros al Instituto y de los cuales es supervisor el Subdirector de GestiÓn Corporativa, el provedor Moderline no facturo los servicios prestados durante el mes de junio.
Con el cumplimiento de esta actividad, se logran mantener el normal funcionamiento de la sede adminsitrativa, Se solicitaron difeentes mantenimientos y adecuaciones a la empresa Moderline, empresa encargada del arrendamiento y mantenimiento de la sede administrativa, La empresa Moderline realizo  actividades de mantenimiento en sede de Gestiion documental y en la sede administrativa, dado que dentro de sus obligaciones contractuales es su responsabilidad.1- Se realiza la programación de  los servicios que prestan los vehiculos en calidad de alquiler y programacion que se realiza de manera semanal de acuerdo con la solicitud de cada uno de los equipos que requieren el servicio, asi mismo se da respuesta efectiva a las solicitudes extemporaneas recibidas.  Mediante el contrato de transportes se aporta al cumplimiento de la misionalidad del Instituto, mediante la correcta prestacion del servicio, tanto para el transporte de personal como para el transporte de animales y acompañamiento a las diferentes convicatorias realizadas por entidadades en cumplimiento compromisos de ciudad.</t>
    </r>
  </si>
  <si>
    <t>Durante el mes de julio se realizarón ajustes al estudio técnico y se realizarón ajustes a los anexos que hacen parte integral del estudio técnico como el proyecto de acuerdo de la estructura organizacional, proyecto de acuerdo planta de personal y factores salariales, proyecto Manual de Funciones y Competencias Laborales, Matriz Cargas de trabajo, matriz Manual de Funciones y Competencias, proyecto de costo de la planta, lo que permitio el radicado inicial ante el Departamento Administrativo de Servicio Civil Distrital, a la espera de la respuesta por parte del DASCD</t>
  </si>
  <si>
    <t>Se acompañaron los laboratorios cívicos de fase 2 de presupuestos participativos de las siguientes localidades: San Cristóbal, Puente Aranda, Ciudad Bolívar, Sumapaz, Usme, Rafael Uribe Uribe y Candelaria. Así mismo se realizaron comentarios en mesa de trabajo al proyecto local de bienestar animal de la localidad de Teusaquillo.</t>
  </si>
  <si>
    <t>Se realizó la revisión y concepto de viabilidad de las Causas Ciudadanas propuestas para 2022, con el fin de establecer las causas viables técnica y financieramente que pasarán a la etapa de votación ciudadana.</t>
  </si>
  <si>
    <t>En el mes de julio de 2022 se realizó los reportes en PMR, SPI, POA, Alertas y Recomendaciones, seguimiento al POA  y Hojas de vida de indicadores correspondientes al mes de junio de 2022. Se acompañó a las Subdirecciones tecnicas en las modificaciones del Plan de Adquisiciones que requerían traslados presupuestales entre metas de los proyectos.
Se realizó proyección de memorando de programación del Anteproyecto 2023 enviado a las diferentes Subdirecciones a traves de radicado. Se realizaron reuniones internas en Dirección con las diferentes Subdirecciones y se aclararon dudas en cuanto al memorando enviado, se trabajó en la presentación que se utilizaría en las socializaciones de Anteproyecto de la vgencia 2023. Se realizaron socializaciones a los formatos a diligenciar por parte de las Subdirecciones los días 18 y 19 de julio de 2022  y se revisaron los formatos a diligenciar por parte de las Subdirecciones los cuales posteriormente fueron enviados por parte de la Jefe Oficina Asesora de Planeación.
Se consolidó y diligenció la matriz de seguimiento de los productos en responsabilidad del IDPBYA en la Política Pública de Protección y Bienestar Animal; y las Políticas Públicas Distritales de Mujeres y Equidad de Género y Política Pública LGBTI.
Se realizó acompañamiento al proceso de formulación de la Política Pública de Ruralidad, incluyendo los ajustes solicitados por la Secretaría Distrital de Planeación a las fichas técnicas de indicador de producto.</t>
  </si>
  <si>
    <t>Se actualizan y/o elaboran 5 documentos, se actualiza el listado maestro de documentos para que todos los funcionarios y colaboradores tengan las ultimas versiones de los documentos.</t>
  </si>
  <si>
    <r>
      <rPr>
        <b/>
        <sz val="11"/>
        <color theme="1"/>
        <rFont val="Arial"/>
        <family val="2"/>
      </rPr>
      <t>OFICINA ASESORA JURIDICA</t>
    </r>
    <r>
      <rPr>
        <sz val="11"/>
        <color theme="1"/>
        <rFont val="Arial"/>
        <family val="2"/>
      </rPr>
      <t>: 
Durante el mes de julio de 2022, la Oficina Asesora Jurídica recibio 191 peticiones y oficios tal como lo evidencia el correo que remite el control de correspondencia de la OAJ, los cuales fueron tramitados en los terminos legalmente establecidos. Asimismo, se dio respuesta a 4 acciones de tutela Nos. 2022-0076, 2022-00713, 2022-00265, 2022-00687. Se profirieron los siguientes fallos de tutela a favor dentro de las acciones que se enuncian: Acción de Tutela 2022-00076 fallo del 22 de julio de 2022.. Acción de Tutela 2022-00713 fallo del 25 de julio de 2022. Se profirió fallo favorable de primera instancia dentro del proceso de Reparación Directa No 2021-00165 el 25 de julio de 2022. Se efectuaron seguimientos semanales a los procesos judiciales vigentes en la página de la rama y se realizó la correspondiente actualización de las actuaciones judiciales en el SIPROJ. Se asistió a 112 diligencias judiciales y se elaboraron 13 oficios de excusas dirigidos a los Juzgados y/o autoridades competentes.   
Se elaboraron (4) denuncias la cuales ingresaron (2) por intermedio de las asesorías al Centro de Atención Jurídica, y (2) las cuales fueron trasladadas por la subdirección de atención a la Fauna, se elaboró una (1) querella. Se constituyó al IDPYBA como representante de víctimas en la diligencia judicial celebrada el día 18 de julio de la anualidad ante el Juzgado 71° Penal Municipal con Función Control de Garantías. Se realizaron (2) diligencias judiciales antes los despachos penales municipales de la Ciudad de Bogotá. Se acompañó al operativo de fecha 19 de julio en el CAI de Chapinero en donde se verificó que el canino ya no se encontraba en el lugar. 
Se materializan los tres (3) protocolos con los que se busca dictar las condiciones para el manejo de caninos en empresas de vigilancia y seguridad privada, de las brigadas médicas para caninos y felinos y las condiciones para la comercialización de animales de domésticos de compañía para blindar jurídicamente al instituto de un posible daño antijurídico.
Se recibieron 16 consultas para asesoría jurídica, las cuales se desarrollan de manera Mixta (presencial - Virtual), haciendo que estas sean lo más personalizadas posible. Se estructura el segundo ciclo de formación del 2022 denominado curso Ético- Jurídico para las universidades con las que el CAJPYBA tiene convenio en la atención a ciudadanos por medio de los Consultorios jurídicos de las mismas. Se realizó la coordinación en conjunto con el Centro de Atención al Ciudadano del IDPYBA para apoyar jurídicamente por medio del Centro de Atención Jurídica de Protección y Bienestar Animal (CAJPYBA) el servicio de atención ciudadanía en los SuperCADES; estableciendo como pilotos los de Manitas (Ciudad Bolívar) y Américas (Kennedy).</t>
    </r>
  </si>
  <si>
    <t>4 Tutelas</t>
  </si>
  <si>
    <t>15 Tutelas</t>
  </si>
  <si>
    <t>112 y 13 oficios de excusa</t>
  </si>
  <si>
    <t>779 y 56 oficios de excusa</t>
  </si>
  <si>
    <t>4</t>
  </si>
  <si>
    <t>19</t>
  </si>
  <si>
    <r>
      <rPr>
        <b/>
        <sz val="11"/>
        <color theme="1"/>
        <rFont val="Arial"/>
        <family val="2"/>
      </rPr>
      <t xml:space="preserve">SUBDIRECCIÓN DE GESTIÓN CORPORATIVA: GRUPO CONTRACTUAL: </t>
    </r>
    <r>
      <rPr>
        <sz val="11"/>
        <color theme="1"/>
        <rFont val="Arial"/>
        <family val="2"/>
      </rPr>
      <t xml:space="preserve">
En total se suscriben 18  contratos 
de Bienes y Servicios:
 - SASI-006-2022 
- CD-379-2022
-LP-003-2022
-CD-384-2022
1 OC de compra 92947
- 13 Contratos CPS
Modificaciones Tramitadas:
- Adición y prórroga 0
- Cesión de Contrato 4
- Prórrogas 3
- Adición  0
- Suspensiones  4
- Terminación Anticipada 4
- Otras modificaciones a 4 Contratos
Solicitud de Liquidacion de Contrato 1
Se realiza la presentacion de Informes a Sivicof- Sideap Informe e Informe Preliminar Veeduria a Junio 30
Se da respuesta a:
- 2 Derechos de peticion, 
Se da respuesta tambien a
-34 solicitudes de Certificaciones de Contratos 
-26 tramite de Paz y Salvos </t>
    </r>
  </si>
  <si>
    <r>
      <rPr>
        <b/>
        <sz val="11"/>
        <color theme="1"/>
        <rFont val="Arial"/>
        <family val="2"/>
      </rPr>
      <t>OFICINA DE CONTROL INTERNO DISCIPLINARIO</t>
    </r>
    <r>
      <rPr>
        <sz val="11"/>
        <color theme="1"/>
        <rFont val="Arial"/>
        <family val="2"/>
      </rPr>
      <t>: 
En este periodo se dio trámite a radicados del Sistema de Información Disciplinaria (SDQS), de los que se profirieron autos de impedimento por razón del cargo: 
1. Proyecto de respuesta certificados de antecedentes disciplinarios.
2. Auto apertura investigación disciplinaria 2019IE-009
3.Auto apertura investigación disciplinaria 2019IE-011
4. Auto apertura investigación disciplinaria 2019IE-010
5. Auto apertura investigación disciplinaria 2019IE-012
6. Auto apertura investigación disciplinaria 2022IE-038
7. Comuncaciones del Auto apertura investigación disciplinaria 2019IE-009
8.Comuncaciones del Auto apertura investigación disciplinaria 2019IE-011
9. Comuncaciones del Auto apertura investigación disciplinaria 2019IE-010
10. Comuncaciones del Auto apertura investigación disciplinaria 2019IE-012.</t>
    </r>
  </si>
  <si>
    <r>
      <t xml:space="preserve">EQUIPO DE ATENCIÓN AL CIUDADANO:  </t>
    </r>
    <r>
      <rPr>
        <sz val="10"/>
        <color theme="1"/>
        <rFont val="Arial"/>
        <family val="2"/>
      </rPr>
      <t>Durante el mes de julio se radicó un total de 1.201 derechos de petición a través de los diferentes canales de atención, y fueron direccionados a las diferentes dependencias del IDPYBA, en el mes se respodieron 14 peticiones fuera de terminos de Ley. Se realiza mesa de trabajo con las dependencia para realizar seguimeinto a la calidad de las respuestas y opotunidad de los derechos de petición.
Se realizaron 2.691 asesorías a través de los canales de atención dispuestos por el IDPYBA, en donde la mayor solicitud es de entrega de turnos para esterilizaciones y el canal más utilizado es el telefónico y presencial, dado que estamos ubicados en 7 puntos de la red CADE.
E l73% de los ciudadanos se encuentra satisfechos con la atención recibida, El porcentaje de personas que se encuentran insatisfechas manifiestan inconformidad con el tiempo de gestion  de las peticiones realizadas por los ciudadanos y el proceso para agendamiento de esterilización por falta de cupos.</t>
    </r>
  </si>
  <si>
    <t xml:space="preserve">GESTION DE TALENTO HUMANO: </t>
  </si>
  <si>
    <r>
      <rPr>
        <b/>
        <sz val="10"/>
        <color theme="1"/>
        <rFont val="Arial"/>
        <family val="2"/>
      </rPr>
      <t xml:space="preserve">GESTION DE TALENTO HUMANO: </t>
    </r>
    <r>
      <rPr>
        <sz val="10"/>
        <color theme="1"/>
        <rFont val="Arial"/>
        <family val="2"/>
      </rPr>
      <t>Para el mes de julio de 2022 se tenian programadas 5 capacitaciones de las cuales se realizaron 5: Capacitación Normatividad – Código Disciplinario, Capacitación Transversalización del enfoque de género,  Capacitación Plan de emergencias, Capacitación Habilidades de comunicación - Manejo del estrés al conducir y Material potencialmente aprovechable – reciclaje. Así mismo, en el plan de bienestar e incentivos, se tenían programadas 5 actividades de las cuales se ejecutaron 5. Por otra parte, en el Plan de SST se tenían programadas 11 actividades de las cuales se ejecutaron 11: Se realiza el diligenciamiento de los indicadores, según el tiempo de periodicidad de los mimos en la plataforma SIDEAP; Los Los requerimientos de SST se encuentran anexos en el procedimiento contractual, el cual se encuentra en revisión;  Se realiza reunión de COPASST el día 27 de julio, y se realiza la capacitación de investigación de accidentes; El Comité de Convivencia Laboral realiza su reunión trimestral el día 21 de julio de 2022; Se realiza el seguimiento al cronograma de trabajo del programa de vigilancia epidemiológica en riesgo psicosocial y se realizan las respectivas actividades; Se realiza inspecciones de orden y aseo, extintores y botiquinesCOPASST en la sede administrativa; Se actualiza y se socializa el plan de emergencias de la sede UCA, el de la sede administrativa se socializó en el mes de abril; Se realiza el reporte a la ARL positiva de cuatro (4) accidentes en el mes de julio, y se realiza la investigación de un accidente de trabajo; Se realiza el simulacro de evacuación en la sede administrativa; Seguimiento al impacto de las acciones preventivas y correctivas de AT: Los accidentes de trabajo, se presentan en su gran mayoría en la Sede UCA, es por esto que se están realizando las capacitaciones y charlas pertinentes, donde estas acciones han permitido tener una reducción en los AT; Se realiza el diseño del programa de vigilancia epidemiológica de enfermedades zoonóticas, con la asesoría de la ARL y se envía a la contratista Victoria Eugenia Pereira de la Subdirección de Atención a la Fauna para revisión y en el PESV, se cumplió a cabalidad con las actividades programadas. Finalmente, se dio cumplimiento a las 2 inducciónes programadas en el tiempo establecido. Respecto al FURAG el 28 de julio de 2022 se realizó mesa de trabajo con la Oficina Asesora de Planeación, para atender los requerimientos del Plan de Mejora del Furag 2021.</t>
    </r>
  </si>
  <si>
    <t>12 ingresos, 173 salidas, 24 traslados,  compras, 2 compras</t>
  </si>
  <si>
    <t xml:space="preserve">80 ingresos; 1460 salidas; 214 traslados; 6 reintegros; 25 compras  8 bajas </t>
  </si>
  <si>
    <t xml:space="preserve"> 934 CDP y 933 CRP</t>
  </si>
  <si>
    <t xml:space="preserve">Para la oficina de Tecnología es muy importante contar con la Seguridad y Privacidad de la Información del Instituto, en relación a las copias de seguridad ya que hay mayor sensibilización de la información.                                                                                                                                                                                                                                                                                       Se han venido haciendo ejercicios de revisión de los servicios ofrecidos por ETB, y se han definido los requerimientos en términos de Seguridad y Privacidad de la información que se deben contemplar en el nuevo contrato de manera que se tenga mayor control y visibilidad del servicio prestado en el Instituto.                                                                                                                                                                                   El Sistema de Información de Adopciones se encuentra en fase de producción y se realizan ajustes en el formulario implementando diseño responsive para poder ser utilizado en dispositivos móviles.                                                                                                   Se crearon reportes automaticos para las certificaciones del Segundo Congreso Animal.                                                                                                Se realizó ajuste en el módulo de la Línea 123 y 018000 para el funcionamiento de forma independiente.                                                                                            Diseño, maquetación y configuración del Segundo Congreso Animal y Página WEB.                              </t>
  </si>
  <si>
    <t>23 PAA</t>
  </si>
  <si>
    <t>117CDP y 101CRP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</si>
</sst>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1" formatCode="_-* #,##0_-;\-* #,##0_-;_-* &quot;-&quot;_-;_-@_-"/>
    <numFmt numFmtId="44" formatCode="_-&quot;$&quot;\ * #,##0.00_-;\-&quot;$&quot;\ * #,##0.00_-;_-&quot;$&quot;\ * &quot;-&quot;??_-;_-@_-"/>
    <numFmt numFmtId="43" formatCode="_-* #,##0.00_-;\-* #,##0.00_-;_-* &quot;-&quot;??_-;_-@_-"/>
    <numFmt numFmtId="164" formatCode="_(* #,##0_);_(* \(#,##0\);_(* &quot;-&quot;_);_(@_)"/>
    <numFmt numFmtId="165" formatCode="_(* #,##0.00_);_(* \(#,##0.00\);_(* &quot;-&quot;??_);_(@_)"/>
    <numFmt numFmtId="166" formatCode="_-* #,##0.00\ &quot;€&quot;_-;\-* #,##0.00\ &quot;€&quot;_-;_-* &quot;-&quot;??\ &quot;€&quot;_-;_-@_-"/>
    <numFmt numFmtId="167" formatCode="&quot;$&quot;\ #,##0_);[Red]\(&quot;$&quot;\ #,##0\)"/>
    <numFmt numFmtId="168" formatCode="_(&quot;$&quot;\ * #,##0.00_);_(&quot;$&quot;\ * \(#,##0.00\);_(&quot;$&quot;\ * &quot;-&quot;??_);_(@_)"/>
    <numFmt numFmtId="169" formatCode="_ * #,##0.00_ ;_ * \-#,##0.00_ ;_ * &quot;-&quot;??_ ;_ @_ "/>
    <numFmt numFmtId="170" formatCode="0.0%"/>
    <numFmt numFmtId="171" formatCode="_(* #,##0_);_(* \(#,##0\);_(* &quot;-&quot;??_);_(@_)"/>
    <numFmt numFmtId="172" formatCode="_(* #,##0.00_);_(* \(#,##0.00\);_(* &quot;-&quot;_);_(@_)"/>
    <numFmt numFmtId="173" formatCode="_-* #,##0.00\ &quot;$&quot;_-;\-* #,##0.00\ &quot;$&quot;_-;_-* &quot;-&quot;??\ &quot;$&quot;_-;_-@_-"/>
    <numFmt numFmtId="174" formatCode="_-* #,##0.00\ _$_-;\-* #,##0.00\ _$_-;_-* &quot;-&quot;??\ _$_-;_-@_-"/>
    <numFmt numFmtId="175" formatCode="#,##0.0"/>
    <numFmt numFmtId="176" formatCode="_(* #,##0.0_);_(* \(#,##0.0\);_(* &quot;-&quot;??_);_(@_)"/>
    <numFmt numFmtId="177" formatCode="0.0"/>
    <numFmt numFmtId="178" formatCode="0.000"/>
    <numFmt numFmtId="179" formatCode="_(* #,##0.000_);_(* \(#,##0.000\);_(* &quot;-&quot;??_);_(@_)"/>
    <numFmt numFmtId="180" formatCode="0.000000"/>
  </numFmts>
  <fonts count="89" x14ac:knownFonts="1">
    <font>
      <sz val="11"/>
      <color theme="1"/>
      <name val="Calibri"/>
      <family val="2"/>
      <scheme val="minor"/>
    </font>
    <font>
      <sz val="11"/>
      <color indexed="8"/>
      <name val="Calibri"/>
      <family val="2"/>
    </font>
    <font>
      <sz val="11"/>
      <color indexed="8"/>
      <name val="Calibri"/>
      <family val="2"/>
    </font>
    <font>
      <b/>
      <sz val="10"/>
      <name val="Arial"/>
      <family val="2"/>
    </font>
    <font>
      <sz val="10"/>
      <name val="Arial"/>
      <family val="2"/>
    </font>
    <font>
      <sz val="12"/>
      <name val="Arial"/>
      <family val="2"/>
    </font>
    <font>
      <sz val="8"/>
      <name val="Calibri"/>
      <family val="2"/>
    </font>
    <font>
      <sz val="10"/>
      <name val="Arial"/>
      <family val="2"/>
    </font>
    <font>
      <b/>
      <sz val="9"/>
      <name val="Arial"/>
      <family val="2"/>
    </font>
    <font>
      <sz val="9"/>
      <name val="Arial"/>
      <family val="2"/>
    </font>
    <font>
      <u/>
      <sz val="7"/>
      <color indexed="12"/>
      <name val="Arial"/>
      <family val="2"/>
    </font>
    <font>
      <b/>
      <sz val="11"/>
      <name val="Arial"/>
      <family val="2"/>
    </font>
    <font>
      <sz val="11"/>
      <name val="Arial"/>
      <family val="2"/>
    </font>
    <font>
      <u/>
      <sz val="11"/>
      <name val="Arial"/>
      <family val="2"/>
    </font>
    <font>
      <u/>
      <sz val="9"/>
      <name val="Arial"/>
      <family val="2"/>
    </font>
    <font>
      <b/>
      <sz val="12"/>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5"/>
      <color indexed="56"/>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3"/>
      <color indexed="56"/>
      <name val="Calibri"/>
      <family val="2"/>
    </font>
    <font>
      <b/>
      <sz val="11"/>
      <color indexed="8"/>
      <name val="Calibri"/>
      <family val="2"/>
    </font>
    <font>
      <u/>
      <sz val="10"/>
      <color indexed="12"/>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font>
    <font>
      <b/>
      <sz val="13"/>
      <color theme="3"/>
      <name val="Calibri"/>
      <family val="2"/>
      <scheme val="minor"/>
    </font>
    <font>
      <b/>
      <sz val="11"/>
      <color theme="1"/>
      <name val="Calibri"/>
      <family val="2"/>
      <scheme val="minor"/>
    </font>
    <font>
      <b/>
      <sz val="9"/>
      <color theme="1"/>
      <name val="Arial"/>
      <family val="2"/>
    </font>
    <font>
      <sz val="9"/>
      <color theme="1"/>
      <name val="Arial"/>
      <family val="2"/>
    </font>
    <font>
      <sz val="9"/>
      <color theme="1"/>
      <name val="Calibri"/>
      <family val="2"/>
      <scheme val="minor"/>
    </font>
    <font>
      <sz val="9"/>
      <color theme="0" tint="-0.14999847407452621"/>
      <name val="Arial"/>
      <family val="2"/>
    </font>
    <font>
      <sz val="10"/>
      <color theme="1"/>
      <name val="Arial"/>
      <family val="2"/>
    </font>
    <font>
      <b/>
      <sz val="10"/>
      <color theme="1"/>
      <name val="Arial"/>
      <family val="2"/>
    </font>
    <font>
      <sz val="9"/>
      <color theme="0" tint="-0.34998626667073579"/>
      <name val="Arial"/>
      <family val="2"/>
    </font>
    <font>
      <b/>
      <sz val="11"/>
      <color theme="1"/>
      <name val="Arial"/>
      <family val="2"/>
    </font>
    <font>
      <sz val="9"/>
      <color theme="0" tint="-0.249977111117893"/>
      <name val="Arial"/>
      <family val="2"/>
    </font>
    <font>
      <sz val="11"/>
      <color theme="1"/>
      <name val="Arial"/>
      <family val="2"/>
    </font>
    <font>
      <sz val="10"/>
      <color rgb="FFFF0000"/>
      <name val="Arial"/>
      <family val="2"/>
    </font>
    <font>
      <sz val="7"/>
      <color theme="1"/>
      <name val="Arial"/>
      <family val="2"/>
    </font>
    <font>
      <b/>
      <sz val="9"/>
      <color theme="4"/>
      <name val="Arial"/>
      <family val="2"/>
    </font>
    <font>
      <sz val="9"/>
      <color theme="4"/>
      <name val="Arial"/>
      <family val="2"/>
    </font>
    <font>
      <b/>
      <sz val="11"/>
      <color theme="1"/>
      <name val="Calibri"/>
      <family val="2"/>
    </font>
    <font>
      <sz val="11"/>
      <color theme="0"/>
      <name val="Arial"/>
      <family val="2"/>
    </font>
    <font>
      <b/>
      <sz val="11"/>
      <color theme="0"/>
      <name val="Arial"/>
      <family val="2"/>
    </font>
    <font>
      <sz val="9"/>
      <color indexed="8"/>
      <name val="Calibri"/>
      <family val="2"/>
      <scheme val="minor"/>
    </font>
    <font>
      <sz val="12"/>
      <color theme="1"/>
      <name val="Calibri"/>
      <family val="2"/>
      <scheme val="minor"/>
    </font>
    <font>
      <b/>
      <sz val="12"/>
      <color theme="1"/>
      <name val="Calibri"/>
      <family val="2"/>
      <scheme val="minor"/>
    </font>
    <font>
      <sz val="12"/>
      <color theme="1"/>
      <name val="Arial"/>
      <family val="2"/>
    </font>
    <font>
      <b/>
      <sz val="12"/>
      <color theme="1"/>
      <name val="Arial"/>
      <family val="2"/>
    </font>
    <font>
      <b/>
      <sz val="11"/>
      <color theme="3" tint="-0.499984740745262"/>
      <name val="Calibri"/>
      <family val="2"/>
      <scheme val="minor"/>
    </font>
    <font>
      <b/>
      <sz val="7.5"/>
      <color theme="1"/>
      <name val="Arial"/>
      <family val="2"/>
    </font>
    <font>
      <sz val="8"/>
      <name val="Calibri"/>
      <family val="2"/>
      <scheme val="minor"/>
    </font>
    <font>
      <b/>
      <sz val="14"/>
      <color theme="1"/>
      <name val="Arial"/>
      <family val="2"/>
    </font>
    <font>
      <sz val="9"/>
      <color theme="0"/>
      <name val="Arial"/>
      <family val="2"/>
    </font>
    <font>
      <u/>
      <sz val="12"/>
      <name val="Arial"/>
      <family val="2"/>
    </font>
    <font>
      <b/>
      <sz val="12"/>
      <color theme="3"/>
      <name val="Arial"/>
      <family val="2"/>
    </font>
    <font>
      <sz val="9"/>
      <color indexed="81"/>
      <name val="Tahoma"/>
      <family val="2"/>
    </font>
    <font>
      <b/>
      <sz val="9"/>
      <color indexed="81"/>
      <name val="Tahoma"/>
      <family val="2"/>
    </font>
    <font>
      <b/>
      <sz val="10"/>
      <color theme="0"/>
      <name val="Arial"/>
      <family val="2"/>
    </font>
    <font>
      <sz val="10"/>
      <color rgb="FF000000"/>
      <name val="Arial"/>
      <family val="2"/>
    </font>
    <font>
      <sz val="12"/>
      <color rgb="FF000000"/>
      <name val="Arial"/>
      <family val="2"/>
    </font>
    <font>
      <sz val="11"/>
      <color rgb="FF000000"/>
      <name val="Arial"/>
      <family val="2"/>
    </font>
    <font>
      <b/>
      <sz val="12"/>
      <color rgb="FF000000"/>
      <name val="Arial"/>
      <family val="2"/>
    </font>
    <font>
      <b/>
      <sz val="9"/>
      <color rgb="FF000000"/>
      <name val="Tahoma"/>
      <family val="2"/>
    </font>
    <font>
      <sz val="9"/>
      <color rgb="FF000000"/>
      <name val="Tahoma"/>
      <family val="2"/>
    </font>
    <font>
      <b/>
      <sz val="10"/>
      <color rgb="FF000000"/>
      <name val="Arial"/>
      <family val="2"/>
    </font>
  </fonts>
  <fills count="6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lightGray"/>
    </fill>
    <fill>
      <patternFill patternType="lightGray">
        <bgColor indexed="9"/>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2"/>
        <bgColor indexed="64"/>
      </patternFill>
    </fill>
    <fill>
      <patternFill patternType="gray125">
        <bgColor theme="0"/>
      </patternFill>
    </fill>
    <fill>
      <patternFill patternType="solid">
        <fgColor rgb="FFFFFF00"/>
        <bgColor indexed="64"/>
      </patternFill>
    </fill>
    <fill>
      <patternFill patternType="solid">
        <fgColor theme="5" tint="0.59999389629810485"/>
        <bgColor indexed="64"/>
      </patternFill>
    </fill>
    <fill>
      <patternFill patternType="solid">
        <fgColor rgb="FF00B0F0"/>
        <bgColor indexed="64"/>
      </patternFill>
    </fill>
    <fill>
      <patternFill patternType="lightGray">
        <bgColor theme="0"/>
      </patternFill>
    </fill>
    <fill>
      <patternFill patternType="solid">
        <fgColor theme="6" tint="0.39997558519241921"/>
        <bgColor indexed="64"/>
      </patternFill>
    </fill>
    <fill>
      <patternFill patternType="solid">
        <fgColor rgb="FF00CCFF"/>
        <bgColor indexed="64"/>
      </patternFill>
    </fill>
    <fill>
      <patternFill patternType="solid">
        <fgColor theme="4" tint="0.59999389629810485"/>
        <bgColor indexed="64"/>
      </patternFill>
    </fill>
    <fill>
      <patternFill patternType="solid">
        <fgColor theme="4" tint="-0.499984740745262"/>
        <bgColor indexed="64"/>
      </patternFill>
    </fill>
    <fill>
      <patternFill patternType="solid">
        <fgColor rgb="FFFFFFFF"/>
        <bgColor rgb="FF000000"/>
      </patternFill>
    </fill>
    <fill>
      <patternFill patternType="solid">
        <fgColor theme="0"/>
        <bgColor rgb="FF000000"/>
      </patternFill>
    </fill>
  </fills>
  <borders count="16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thin">
        <color auto="1"/>
      </left>
      <right style="thin">
        <color auto="1"/>
      </right>
      <top/>
      <bottom style="thin">
        <color auto="1"/>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style="thin">
        <color auto="1"/>
      </bottom>
      <diagonal/>
    </border>
    <border>
      <left style="thin">
        <color auto="1"/>
      </left>
      <right style="thin">
        <color auto="1"/>
      </right>
      <top/>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thin">
        <color auto="1"/>
      </bottom>
      <diagonal/>
    </border>
    <border>
      <left style="thin">
        <color auto="1"/>
      </left>
      <right/>
      <top/>
      <bottom style="medium">
        <color auto="1"/>
      </bottom>
      <diagonal/>
    </border>
    <border>
      <left/>
      <right style="thin">
        <color auto="1"/>
      </right>
      <top/>
      <bottom style="medium">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auto="1"/>
      </left>
      <right style="medium">
        <color auto="1"/>
      </right>
      <top/>
      <bottom/>
      <diagonal/>
    </border>
    <border>
      <left style="thin">
        <color auto="1"/>
      </left>
      <right style="medium">
        <color auto="1"/>
      </right>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auto="1"/>
      </left>
      <right/>
      <top style="thin">
        <color auto="1"/>
      </top>
      <bottom/>
      <diagonal/>
    </border>
    <border>
      <left/>
      <right/>
      <top style="thin">
        <color indexed="64"/>
      </top>
      <bottom/>
      <diagonal/>
    </border>
    <border>
      <left/>
      <right style="thin">
        <color indexed="64"/>
      </right>
      <top style="thin">
        <color indexed="64"/>
      </top>
      <bottom/>
      <diagonal/>
    </border>
    <border>
      <left/>
      <right style="thin">
        <color auto="1"/>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s>
  <cellStyleXfs count="32119">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2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9"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3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4" fillId="34"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36"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6" fillId="38" borderId="38"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7" fillId="39" borderId="39"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8" fillId="0" borderId="40"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169" fontId="7" fillId="0" borderId="0" applyFont="0" applyFill="0" applyBorder="0" applyAlignment="0" applyProtection="0"/>
    <xf numFmtId="169" fontId="4" fillId="0" borderId="0" applyFont="0" applyFill="0" applyBorder="0" applyAlignment="0" applyProtection="0"/>
    <xf numFmtId="0" fontId="40"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34" fillId="4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1"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41" fillId="46" borderId="38"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0" fontId="10"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42" fillId="47"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165" fontId="33" fillId="0" borderId="0" applyFont="0" applyFill="0" applyBorder="0" applyAlignment="0" applyProtection="0"/>
    <xf numFmtId="164" fontId="33" fillId="0" borderId="0" applyFont="0" applyFill="0" applyBorder="0" applyAlignment="0" applyProtection="0"/>
    <xf numFmtId="41" fontId="33" fillId="0" borderId="0" applyFont="0" applyFill="0" applyBorder="0" applyAlignment="0" applyProtection="0"/>
    <xf numFmtId="165" fontId="33"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33"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3" fontId="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6" fontId="2" fillId="0" borderId="0" applyFont="0" applyFill="0" applyBorder="0" applyAlignment="0" applyProtection="0"/>
    <xf numFmtId="166" fontId="1" fillId="0" borderId="0" applyFont="0" applyFill="0" applyBorder="0" applyAlignment="0" applyProtection="0"/>
    <xf numFmtId="168" fontId="1" fillId="0" borderId="0" applyFont="0" applyFill="0" applyBorder="0" applyAlignment="0" applyProtection="0"/>
    <xf numFmtId="0" fontId="43" fillId="48"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4" fillId="38" borderId="43"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5"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8" fillId="0" borderId="44"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29" fillId="0" borderId="0" applyNumberFormat="0" applyFill="0" applyBorder="0" applyAlignment="0" applyProtection="0"/>
    <xf numFmtId="0" fontId="47" fillId="0" borderId="0" applyNumberFormat="0" applyFill="0" applyBorder="0" applyAlignment="0" applyProtection="0"/>
    <xf numFmtId="0" fontId="40" fillId="0" borderId="45"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9" fillId="0" borderId="46"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43" fontId="33" fillId="0" borderId="0" applyFont="0" applyFill="0" applyBorder="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60" applyNumberFormat="0" applyFon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1" applyNumberFormat="0" applyAlignment="0" applyProtection="0"/>
    <xf numFmtId="0" fontId="18" fillId="16" borderId="81"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43" fontId="33" fillId="0" borderId="0" applyFont="0" applyFill="0" applyBorder="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66" applyNumberFormat="0" applyFon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43" fontId="33" fillId="0" borderId="0" applyFont="0" applyFill="0" applyBorder="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5" applyNumberFormat="0" applyFon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6" applyNumberFormat="0" applyFon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4" applyNumberFormat="0" applyFon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102" applyNumberFormat="0" applyFon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43" fontId="33" fillId="0" borderId="0" applyFont="0" applyFill="0" applyBorder="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10" applyNumberFormat="0" applyFon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43" fontId="33" fillId="0" borderId="0" applyFont="0" applyFill="0" applyBorder="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9" applyNumberFormat="0" applyFon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43" fontId="33" fillId="0" borderId="0" applyFont="0" applyFill="0" applyBorder="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9" applyNumberFormat="0" applyFon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43" fontId="33" fillId="0" borderId="0" applyFont="0" applyFill="0" applyBorder="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5" applyNumberFormat="0" applyFill="0" applyAlignment="0" applyProtection="0"/>
    <xf numFmtId="0" fontId="31" fillId="0" borderId="135"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3" applyNumberFormat="0" applyFont="0" applyAlignment="0" applyProtection="0"/>
    <xf numFmtId="0" fontId="23" fillId="7"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43" fontId="33" fillId="0" borderId="0" applyFont="0" applyFill="0" applyBorder="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2" applyNumberFormat="0" applyAlignment="0" applyProtection="0"/>
    <xf numFmtId="0" fontId="23" fillId="7"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5"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43" fontId="33" fillId="0" borderId="0" applyFont="0" applyFill="0" applyBorder="0" applyAlignment="0" applyProtection="0"/>
    <xf numFmtId="0" fontId="23" fillId="7" borderId="136" applyNumberFormat="0" applyAlignment="0" applyProtection="0"/>
    <xf numFmtId="43" fontId="33" fillId="0" borderId="0" applyFont="0" applyFill="0" applyBorder="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2" applyNumberFormat="0" applyAlignment="0" applyProtection="0"/>
    <xf numFmtId="0" fontId="4" fillId="23" borderId="133" applyNumberFormat="0" applyFont="0" applyAlignment="0" applyProtection="0"/>
    <xf numFmtId="0" fontId="31" fillId="0" borderId="135" applyNumberFormat="0" applyFill="0" applyAlignment="0" applyProtection="0"/>
    <xf numFmtId="0" fontId="4" fillId="23" borderId="133" applyNumberFormat="0" applyFont="0" applyAlignment="0" applyProtection="0"/>
    <xf numFmtId="0" fontId="18" fillId="16" borderId="132" applyNumberForma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2" applyNumberFormat="0" applyAlignment="0" applyProtection="0"/>
    <xf numFmtId="0" fontId="31" fillId="0" borderId="135"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4"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18" fillId="16" borderId="132" applyNumberFormat="0" applyAlignment="0" applyProtection="0"/>
    <xf numFmtId="0" fontId="18" fillId="16" borderId="136" applyNumberFormat="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43" fontId="33" fillId="0" borderId="0" applyFont="0" applyFill="0" applyBorder="0" applyAlignment="0" applyProtection="0"/>
    <xf numFmtId="0" fontId="18" fillId="16"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2" applyNumberFormat="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5" applyNumberFormat="0" applyFill="0" applyAlignment="0" applyProtection="0"/>
    <xf numFmtId="0" fontId="23" fillId="7"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6" fillId="16" borderId="134" applyNumberFormat="0" applyAlignment="0" applyProtection="0"/>
    <xf numFmtId="0" fontId="23" fillId="7"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23" fillId="7" borderId="132" applyNumberFormat="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3" fillId="7" borderId="132" applyNumberFormat="0" applyAlignment="0" applyProtection="0"/>
    <xf numFmtId="0" fontId="18" fillId="16" borderId="136" applyNumberFormat="0" applyAlignment="0" applyProtection="0"/>
    <xf numFmtId="0" fontId="18" fillId="16" borderId="132"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5" applyNumberFormat="0" applyFill="0" applyAlignment="0" applyProtection="0"/>
    <xf numFmtId="0" fontId="4" fillId="23" borderId="133"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2" applyNumberFormat="0" applyAlignment="0" applyProtection="0"/>
    <xf numFmtId="0" fontId="18" fillId="16" borderId="136" applyNumberFormat="0" applyAlignment="0" applyProtection="0"/>
    <xf numFmtId="0" fontId="23" fillId="7" borderId="132" applyNumberFormat="0" applyAlignment="0" applyProtection="0"/>
    <xf numFmtId="0" fontId="23" fillId="7"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23" fillId="7"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43" fontId="33" fillId="0" borderId="0" applyFont="0" applyFill="0" applyBorder="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43" fontId="33" fillId="0" borderId="0" applyFont="0" applyFill="0" applyBorder="0" applyAlignment="0" applyProtection="0"/>
    <xf numFmtId="0" fontId="26" fillId="16" borderId="138" applyNumberFormat="0" applyAlignment="0" applyProtection="0"/>
    <xf numFmtId="41" fontId="33" fillId="0" borderId="0" applyFont="0" applyFill="0" applyBorder="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43" fontId="33" fillId="0" borderId="0" applyFont="0" applyFill="0" applyBorder="0" applyAlignment="0" applyProtection="0"/>
    <xf numFmtId="0" fontId="23" fillId="7" borderId="136" applyNumberFormat="0" applyAlignment="0" applyProtection="0"/>
    <xf numFmtId="0" fontId="31" fillId="0" borderId="139" applyNumberFormat="0" applyFill="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43" fontId="33" fillId="0" borderId="0" applyFont="0" applyFill="0" applyBorder="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3"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2"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2"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2" applyNumberForma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3" applyNumberFormat="0" applyFont="0" applyAlignment="0" applyProtection="0"/>
    <xf numFmtId="0" fontId="26" fillId="16" borderId="138" applyNumberFormat="0" applyAlignment="0" applyProtection="0"/>
    <xf numFmtId="0" fontId="23" fillId="7" borderId="132" applyNumberFormat="0" applyAlignment="0" applyProtection="0"/>
    <xf numFmtId="0" fontId="4" fillId="23" borderId="133"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3" fillId="7" borderId="136" applyNumberForma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3" fillId="7"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33" applyNumberFormat="0" applyFont="0" applyAlignment="0" applyProtection="0"/>
    <xf numFmtId="0" fontId="23" fillId="7"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5" applyNumberFormat="0" applyFill="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5"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4"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4"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43" fontId="33" fillId="0" borderId="0" applyFont="0" applyFill="0" applyBorder="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9" applyNumberFormat="0" applyFon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43" fontId="33" fillId="0" borderId="0" applyFont="0" applyFill="0" applyBorder="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26" fillId="16" borderId="134"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2"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5" applyNumberFormat="0" applyFill="0" applyAlignment="0" applyProtection="0"/>
    <xf numFmtId="0" fontId="4" fillId="23" borderId="133"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5"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4" applyNumberFormat="0" applyAlignment="0" applyProtection="0"/>
    <xf numFmtId="0" fontId="23" fillId="7" borderId="136" applyNumberFormat="0" applyAlignment="0" applyProtection="0"/>
    <xf numFmtId="0" fontId="18" fillId="16" borderId="132"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6" fillId="16" borderId="134"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3" applyNumberFormat="0" applyFont="0" applyAlignment="0" applyProtection="0"/>
    <xf numFmtId="0" fontId="31" fillId="0" borderId="135" applyNumberFormat="0" applyFill="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2"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32" applyNumberFormat="0" applyAlignment="0" applyProtection="0"/>
    <xf numFmtId="0" fontId="31" fillId="0" borderId="135" applyNumberFormat="0" applyFill="0" applyAlignment="0" applyProtection="0"/>
    <xf numFmtId="43" fontId="33" fillId="0" borderId="0" applyFont="0" applyFill="0" applyBorder="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2" applyNumberFormat="0" applyAlignment="0" applyProtection="0"/>
    <xf numFmtId="0" fontId="18" fillId="16" borderId="136" applyNumberFormat="0" applyAlignment="0" applyProtection="0"/>
    <xf numFmtId="0" fontId="31" fillId="0" borderId="135" applyNumberFormat="0" applyFill="0" applyAlignment="0" applyProtection="0"/>
    <xf numFmtId="0" fontId="18" fillId="16" borderId="136" applyNumberFormat="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18" fillId="16" borderId="132" applyNumberFormat="0" applyAlignment="0" applyProtection="0"/>
    <xf numFmtId="0" fontId="18" fillId="16" borderId="132" applyNumberFormat="0" applyAlignment="0" applyProtection="0"/>
    <xf numFmtId="0" fontId="18" fillId="16" borderId="136" applyNumberFormat="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2" applyNumberForma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36" applyNumberFormat="0" applyAlignment="0" applyProtection="0"/>
    <xf numFmtId="0" fontId="23" fillId="7" borderId="136" applyNumberFormat="0" applyAlignment="0" applyProtection="0"/>
    <xf numFmtId="0" fontId="23" fillId="7"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4"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4"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5"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2"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2"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26" fillId="16" borderId="134"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2"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2"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23" fillId="7"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5"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23" fillId="7"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2"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4"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5"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4" applyNumberFormat="0" applyAlignment="0" applyProtection="0"/>
    <xf numFmtId="0" fontId="4" fillId="23" borderId="137"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2"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18" fillId="16"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3"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5"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23" fillId="7"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3" applyNumberFormat="0" applyFon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4"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5" applyNumberFormat="0" applyFill="0" applyAlignment="0" applyProtection="0"/>
    <xf numFmtId="0" fontId="26" fillId="16" borderId="138" applyNumberFormat="0" applyAlignment="0" applyProtection="0"/>
    <xf numFmtId="0" fontId="26" fillId="16" borderId="134" applyNumberFormat="0" applyAlignment="0" applyProtection="0"/>
    <xf numFmtId="0" fontId="23" fillId="7" borderId="132" applyNumberFormat="0" applyAlignment="0" applyProtection="0"/>
    <xf numFmtId="0" fontId="18" fillId="16" borderId="132"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2"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3"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3" fillId="7" borderId="132"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5" applyNumberFormat="0" applyFill="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2"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2"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2" applyNumberFormat="0" applyAlignment="0" applyProtection="0"/>
    <xf numFmtId="0" fontId="26" fillId="16" borderId="134"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26" fillId="16" borderId="134"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4" applyNumberFormat="0" applyAlignment="0" applyProtection="0"/>
    <xf numFmtId="43" fontId="33" fillId="0" borderId="0" applyFont="0" applyFill="0" applyBorder="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23" fillId="7"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5"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2" applyNumberFormat="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2"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4"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4" fillId="23" borderId="133"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5"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5"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3" applyNumberFormat="0" applyFont="0" applyAlignment="0" applyProtection="0"/>
    <xf numFmtId="0" fontId="23" fillId="7"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4"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43" fontId="33" fillId="0" borderId="0" applyFont="0" applyFill="0" applyBorder="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3" fillId="7" borderId="132"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2"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5" applyNumberFormat="0" applyFill="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2"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4"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5" applyNumberFormat="0" applyFill="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5"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5"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2"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6" fillId="16" borderId="134"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18" fillId="16" borderId="132"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2"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4" fillId="23" borderId="133"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2" applyNumberFormat="0" applyAlignment="0" applyProtection="0"/>
    <xf numFmtId="0" fontId="23" fillId="7"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2"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2" applyNumberFormat="0" applyAlignment="0" applyProtection="0"/>
    <xf numFmtId="0" fontId="23" fillId="7" borderId="132" applyNumberFormat="0" applyAlignment="0" applyProtection="0"/>
    <xf numFmtId="0" fontId="18" fillId="16"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4"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23" fillId="7" borderId="132"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4"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6" fillId="16" borderId="134"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2" applyNumberForma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23" fillId="7" borderId="136" applyNumberFormat="0" applyAlignment="0" applyProtection="0"/>
    <xf numFmtId="0" fontId="26" fillId="16" borderId="134"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4" applyNumberFormat="0" applyAlignment="0" applyProtection="0"/>
    <xf numFmtId="0" fontId="23" fillId="7" borderId="136" applyNumberFormat="0" applyAlignment="0" applyProtection="0"/>
    <xf numFmtId="0" fontId="18" fillId="16" borderId="132"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2"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2"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2"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4"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2" applyNumberForma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5" applyNumberFormat="0" applyFill="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5" applyNumberFormat="0" applyFill="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4"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18" fillId="16" borderId="132" applyNumberFormat="0" applyAlignment="0" applyProtection="0"/>
    <xf numFmtId="0" fontId="23" fillId="7" borderId="132" applyNumberFormat="0" applyAlignment="0" applyProtection="0"/>
    <xf numFmtId="0" fontId="18" fillId="16" borderId="132" applyNumberFormat="0" applyAlignment="0" applyProtection="0"/>
    <xf numFmtId="0" fontId="4" fillId="23" borderId="133"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4"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2"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18" fillId="16"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43" fontId="33" fillId="0" borderId="0" applyFont="0" applyFill="0" applyBorder="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18" fillId="16" borderId="132"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4"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2" applyNumberFormat="0" applyAlignment="0" applyProtection="0"/>
    <xf numFmtId="0" fontId="23" fillId="7"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2" applyNumberFormat="0" applyAlignment="0" applyProtection="0"/>
    <xf numFmtId="0" fontId="23" fillId="7" borderId="132"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4" applyNumberFormat="0" applyAlignment="0" applyProtection="0"/>
    <xf numFmtId="0" fontId="31" fillId="0" borderId="139" applyNumberFormat="0" applyFill="0" applyAlignment="0" applyProtection="0"/>
    <xf numFmtId="0" fontId="31" fillId="0" borderId="135"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2"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3"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4"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18" fillId="16"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6" fillId="16" borderId="134"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4"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4" applyNumberFormat="0" applyAlignment="0" applyProtection="0"/>
    <xf numFmtId="0" fontId="23" fillId="7"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2"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18" fillId="16"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2" applyNumberFormat="0" applyAlignment="0" applyProtection="0"/>
    <xf numFmtId="0" fontId="26" fillId="16" borderId="138" applyNumberFormat="0" applyAlignment="0" applyProtection="0"/>
    <xf numFmtId="0" fontId="26" fillId="16" borderId="134"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2" applyNumberFormat="0" applyAlignment="0" applyProtection="0"/>
    <xf numFmtId="0" fontId="26" fillId="16" borderId="134"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6" fillId="16" borderId="134"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3" applyNumberFormat="0" applyFont="0" applyAlignment="0" applyProtection="0"/>
    <xf numFmtId="0" fontId="31" fillId="0" borderId="135"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3" fillId="7"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2" applyNumberFormat="0" applyAlignment="0" applyProtection="0"/>
    <xf numFmtId="0" fontId="18" fillId="16"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2" applyNumberFormat="0" applyAlignment="0" applyProtection="0"/>
    <xf numFmtId="0" fontId="31" fillId="0" borderId="135" applyNumberFormat="0" applyFill="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8" applyNumberForma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5"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23" fillId="7" borderId="132" applyNumberFormat="0" applyAlignment="0" applyProtection="0"/>
    <xf numFmtId="0" fontId="18" fillId="16" borderId="132"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4"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43" fontId="33" fillId="0" borderId="0" applyFont="0" applyFill="0" applyBorder="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43" fontId="33" fillId="0" borderId="0" applyFont="0" applyFill="0" applyBorder="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43" fontId="33" fillId="0" borderId="0" applyFont="0" applyFill="0" applyBorder="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43" fontId="33" fillId="0" borderId="0" applyFont="0" applyFill="0" applyBorder="0" applyAlignment="0" applyProtection="0"/>
    <xf numFmtId="0" fontId="23" fillId="7" borderId="148" applyNumberFormat="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43" fontId="33" fillId="0" borderId="0" applyFont="0" applyFill="0" applyBorder="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43" fontId="33" fillId="0" borderId="0" applyFont="0" applyFill="0" applyBorder="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0" fontId="26" fillId="16" borderId="150" applyNumberFormat="0" applyAlignment="0" applyProtection="0"/>
    <xf numFmtId="41" fontId="33" fillId="0" borderId="0" applyFont="0" applyFill="0" applyBorder="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43" fontId="33" fillId="0" borderId="0" applyFont="0" applyFill="0" applyBorder="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31" fillId="0" borderId="151" applyNumberFormat="0" applyFill="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43" fontId="33" fillId="0" borderId="0" applyFont="0" applyFill="0" applyBorder="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43" fontId="33" fillId="0" borderId="0" applyFont="0" applyFill="0" applyBorder="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4" fontId="33" fillId="0" borderId="0" applyFont="0" applyFill="0" applyBorder="0" applyAlignment="0" applyProtection="0"/>
  </cellStyleXfs>
  <cellXfs count="905">
    <xf numFmtId="0" fontId="0" fillId="0" borderId="0" xfId="0"/>
    <xf numFmtId="0" fontId="50" fillId="0" borderId="10" xfId="0" applyFont="1" applyBorder="1" applyAlignment="1">
      <alignment vertical="center" wrapText="1"/>
    </xf>
    <xf numFmtId="0" fontId="50" fillId="0" borderId="11" xfId="0" applyFont="1" applyBorder="1" applyAlignment="1">
      <alignment vertical="center" wrapText="1"/>
    </xf>
    <xf numFmtId="0" fontId="51" fillId="0" borderId="0" xfId="0" applyFont="1"/>
    <xf numFmtId="0" fontId="50" fillId="0" borderId="0" xfId="0" applyFont="1" applyAlignment="1">
      <alignment horizontal="center" vertical="center" wrapText="1"/>
    </xf>
    <xf numFmtId="0" fontId="52" fillId="0" borderId="0" xfId="0" applyFont="1"/>
    <xf numFmtId="0" fontId="53" fillId="0" borderId="0" xfId="0" applyFont="1"/>
    <xf numFmtId="0" fontId="54" fillId="0" borderId="0" xfId="0" applyFont="1"/>
    <xf numFmtId="0" fontId="55" fillId="0" borderId="0" xfId="0" applyFont="1" applyAlignment="1">
      <alignment horizontal="center"/>
    </xf>
    <xf numFmtId="0" fontId="55" fillId="0" borderId="0" xfId="0" applyFont="1"/>
    <xf numFmtId="0" fontId="55" fillId="0" borderId="0" xfId="0" applyFont="1" applyAlignment="1" applyProtection="1">
      <alignment horizontal="center" vertical="center" wrapText="1"/>
      <protection locked="0"/>
    </xf>
    <xf numFmtId="0" fontId="56" fillId="0" borderId="0" xfId="1327" applyFont="1" applyAlignment="1">
      <alignment vertical="center" wrapText="1"/>
    </xf>
    <xf numFmtId="0" fontId="3" fillId="0" borderId="0" xfId="1371" applyFont="1" applyAlignment="1">
      <alignment horizontal="center" vertical="center"/>
    </xf>
    <xf numFmtId="0" fontId="55" fillId="0" borderId="0" xfId="1371" applyFont="1" applyAlignment="1">
      <alignment horizontal="center" vertical="center"/>
    </xf>
    <xf numFmtId="0" fontId="12" fillId="0" borderId="0" xfId="1371" applyFont="1" applyAlignment="1">
      <alignment horizontal="center" vertical="top" wrapText="1"/>
    </xf>
    <xf numFmtId="0" fontId="12" fillId="0" borderId="0" xfId="1371" applyFont="1" applyAlignment="1">
      <alignment horizontal="center" vertical="center"/>
    </xf>
    <xf numFmtId="1" fontId="11" fillId="0" borderId="0" xfId="1273" applyNumberFormat="1" applyFont="1" applyFill="1" applyBorder="1" applyAlignment="1">
      <alignment horizontal="center" vertical="center" wrapText="1"/>
    </xf>
    <xf numFmtId="0" fontId="11" fillId="0" borderId="0" xfId="1496" applyNumberFormat="1" applyFont="1" applyFill="1" applyBorder="1" applyAlignment="1">
      <alignment horizontal="center" vertical="center" wrapText="1"/>
    </xf>
    <xf numFmtId="0" fontId="56" fillId="0" borderId="0" xfId="1327" applyFont="1" applyAlignment="1">
      <alignment vertical="center"/>
    </xf>
    <xf numFmtId="0" fontId="12" fillId="0" borderId="0" xfId="1371" applyFont="1" applyAlignment="1">
      <alignment horizontal="left" vertical="center" wrapText="1"/>
    </xf>
    <xf numFmtId="0" fontId="12" fillId="0" borderId="0" xfId="1371" applyFont="1" applyAlignment="1">
      <alignment horizontal="center" vertical="center" wrapText="1"/>
    </xf>
    <xf numFmtId="0" fontId="11" fillId="0" borderId="0" xfId="1371" applyFont="1" applyAlignment="1">
      <alignment horizontal="center" vertical="center" wrapText="1"/>
    </xf>
    <xf numFmtId="0" fontId="13" fillId="0" borderId="0" xfId="1371" applyFont="1" applyAlignment="1">
      <alignment horizontal="center" vertical="center"/>
    </xf>
    <xf numFmtId="9" fontId="11" fillId="0" borderId="0" xfId="1496" applyFont="1" applyFill="1" applyBorder="1" applyAlignment="1">
      <alignment horizontal="center" vertical="center"/>
    </xf>
    <xf numFmtId="0" fontId="58" fillId="0" borderId="0" xfId="1327" applyFont="1" applyAlignment="1">
      <alignment vertical="center"/>
    </xf>
    <xf numFmtId="170" fontId="12" fillId="0" borderId="0" xfId="1496" applyNumberFormat="1" applyFont="1" applyFill="1" applyBorder="1" applyAlignment="1">
      <alignment horizontal="center" vertical="top" wrapText="1"/>
    </xf>
    <xf numFmtId="9" fontId="12" fillId="0" borderId="0" xfId="1496" applyFont="1" applyFill="1" applyBorder="1" applyAlignment="1">
      <alignment horizontal="center" vertical="top" wrapText="1"/>
    </xf>
    <xf numFmtId="9" fontId="59" fillId="0" borderId="0" xfId="1495" applyFont="1" applyFill="1" applyBorder="1" applyAlignment="1">
      <alignment horizontal="center" vertical="center" wrapText="1"/>
    </xf>
    <xf numFmtId="0" fontId="60" fillId="0" borderId="0" xfId="1371" applyFont="1" applyAlignment="1" applyProtection="1">
      <alignment horizontal="center" vertical="center" wrapText="1"/>
      <protection locked="0"/>
    </xf>
    <xf numFmtId="0" fontId="54" fillId="0" borderId="0" xfId="0" applyFont="1" applyAlignment="1">
      <alignment horizontal="center" vertical="center"/>
    </xf>
    <xf numFmtId="0" fontId="3" fillId="0" borderId="0" xfId="1371" applyFont="1" applyAlignment="1" applyProtection="1">
      <alignment horizontal="center" vertical="center" wrapText="1"/>
      <protection locked="0"/>
    </xf>
    <xf numFmtId="0" fontId="4" fillId="0" borderId="0" xfId="1371" applyAlignment="1" applyProtection="1">
      <alignment horizontal="center" vertical="center"/>
      <protection locked="0"/>
    </xf>
    <xf numFmtId="0" fontId="4" fillId="0" borderId="0" xfId="1371" applyAlignment="1" applyProtection="1">
      <alignment vertical="center" wrapText="1"/>
      <protection locked="0"/>
    </xf>
    <xf numFmtId="0" fontId="61" fillId="0" borderId="0" xfId="0" applyFont="1" applyAlignment="1">
      <alignment horizontal="center"/>
    </xf>
    <xf numFmtId="0" fontId="4" fillId="0" borderId="0" xfId="1371" applyAlignment="1">
      <alignment vertical="center"/>
    </xf>
    <xf numFmtId="0" fontId="54" fillId="0" borderId="0" xfId="0" applyFont="1" applyAlignment="1" applyProtection="1">
      <alignment horizontal="center"/>
      <protection locked="0"/>
    </xf>
    <xf numFmtId="0" fontId="49" fillId="0" borderId="0" xfId="0" applyFont="1" applyAlignment="1">
      <alignment horizontal="center"/>
    </xf>
    <xf numFmtId="0" fontId="50" fillId="0" borderId="0" xfId="0" applyFont="1" applyAlignment="1">
      <alignment vertical="center" wrapText="1"/>
    </xf>
    <xf numFmtId="0" fontId="0" fillId="0" borderId="0" xfId="0" applyAlignment="1">
      <alignment horizontal="center"/>
    </xf>
    <xf numFmtId="0" fontId="49" fillId="0" borderId="0" xfId="0" applyFont="1" applyAlignment="1">
      <alignment horizontal="center" vertical="center" wrapText="1"/>
    </xf>
    <xf numFmtId="0" fontId="57" fillId="0" borderId="0" xfId="1371" applyFont="1" applyAlignment="1">
      <alignment horizontal="center" vertical="center"/>
    </xf>
    <xf numFmtId="0" fontId="9" fillId="24" borderId="15" xfId="1371" applyFont="1" applyFill="1" applyBorder="1" applyAlignment="1">
      <alignment horizontal="center" vertical="center"/>
    </xf>
    <xf numFmtId="0" fontId="51" fillId="0" borderId="0" xfId="0" applyFont="1" applyAlignment="1">
      <alignment horizontal="center"/>
    </xf>
    <xf numFmtId="0" fontId="8" fillId="24" borderId="0" xfId="1371" applyFont="1" applyFill="1" applyAlignment="1">
      <alignment horizontal="center" vertical="center"/>
    </xf>
    <xf numFmtId="0" fontId="9" fillId="24" borderId="0" xfId="1371" applyFont="1" applyFill="1" applyAlignment="1">
      <alignment vertical="center"/>
    </xf>
    <xf numFmtId="0" fontId="9" fillId="24" borderId="0" xfId="1371" applyFont="1" applyFill="1" applyAlignment="1">
      <alignment vertical="top" wrapText="1"/>
    </xf>
    <xf numFmtId="9" fontId="8" fillId="24" borderId="0" xfId="1496" applyFont="1" applyFill="1" applyAlignment="1">
      <alignment vertical="center"/>
    </xf>
    <xf numFmtId="9" fontId="9" fillId="24" borderId="0" xfId="1496" applyFont="1" applyFill="1" applyAlignment="1">
      <alignment vertical="center"/>
    </xf>
    <xf numFmtId="0" fontId="50" fillId="0" borderId="0" xfId="0" applyFont="1" applyAlignment="1">
      <alignment horizontal="center"/>
    </xf>
    <xf numFmtId="0" fontId="50" fillId="0" borderId="0" xfId="0" applyFont="1"/>
    <xf numFmtId="10" fontId="65" fillId="0" borderId="0" xfId="1495" applyNumberFormat="1" applyFont="1" applyFill="1" applyBorder="1" applyAlignment="1">
      <alignment horizontal="center" vertical="center" wrapText="1"/>
    </xf>
    <xf numFmtId="0" fontId="66" fillId="50" borderId="0" xfId="1371" applyFont="1" applyFill="1" applyAlignment="1">
      <alignment horizontal="center" vertical="center" wrapText="1"/>
    </xf>
    <xf numFmtId="0" fontId="0" fillId="0" borderId="0" xfId="0" applyProtection="1">
      <protection locked="0"/>
    </xf>
    <xf numFmtId="0" fontId="4" fillId="0" borderId="0" xfId="0" applyFont="1" applyProtection="1">
      <protection locked="0"/>
    </xf>
    <xf numFmtId="0" fontId="9" fillId="0" borderId="0" xfId="0" applyFont="1" applyAlignment="1" applyProtection="1">
      <alignment vertical="top" wrapText="1"/>
      <protection locked="0"/>
    </xf>
    <xf numFmtId="0" fontId="9" fillId="0" borderId="0" xfId="0" applyFont="1" applyAlignment="1" applyProtection="1">
      <alignment horizontal="center" vertical="center" wrapText="1"/>
      <protection locked="0"/>
    </xf>
    <xf numFmtId="0" fontId="52" fillId="0" borderId="0" xfId="0" applyFont="1" applyProtection="1">
      <protection locked="0"/>
    </xf>
    <xf numFmtId="0" fontId="67" fillId="0" borderId="0" xfId="0" applyFont="1" applyProtection="1">
      <protection locked="0"/>
    </xf>
    <xf numFmtId="0" fontId="4" fillId="24" borderId="0" xfId="1327" applyFill="1" applyAlignment="1" applyProtection="1">
      <alignment vertical="center"/>
      <protection locked="0"/>
    </xf>
    <xf numFmtId="0" fontId="4" fillId="0" borderId="0" xfId="1327" applyAlignment="1" applyProtection="1">
      <alignment vertical="center"/>
      <protection locked="0"/>
    </xf>
    <xf numFmtId="0" fontId="0" fillId="50" borderId="0" xfId="0" applyFill="1" applyProtection="1">
      <protection locked="0"/>
    </xf>
    <xf numFmtId="0" fontId="49" fillId="50" borderId="23" xfId="0" applyFont="1" applyFill="1" applyBorder="1" applyAlignment="1">
      <alignment horizontal="center" vertical="center" wrapText="1"/>
    </xf>
    <xf numFmtId="0" fontId="8" fillId="52" borderId="22" xfId="1371" applyFont="1" applyFill="1" applyBorder="1" applyAlignment="1">
      <alignment horizontal="left" vertical="center" wrapText="1"/>
    </xf>
    <xf numFmtId="0" fontId="9" fillId="50" borderId="0" xfId="0" applyFont="1" applyFill="1" applyAlignment="1" applyProtection="1">
      <alignment horizontal="center" vertical="center" wrapText="1"/>
      <protection locked="0"/>
    </xf>
    <xf numFmtId="0" fontId="50" fillId="50" borderId="11" xfId="0" applyFont="1" applyFill="1" applyBorder="1" applyAlignment="1">
      <alignment vertical="center" wrapText="1"/>
    </xf>
    <xf numFmtId="9" fontId="49" fillId="0" borderId="0" xfId="0" applyNumberFormat="1" applyFont="1" applyAlignment="1">
      <alignment horizontal="center" vertical="center" wrapText="1"/>
    </xf>
    <xf numFmtId="9" fontId="0" fillId="0" borderId="0" xfId="0" applyNumberFormat="1"/>
    <xf numFmtId="0" fontId="49" fillId="0" borderId="0" xfId="0" applyFont="1" applyProtection="1">
      <protection locked="0"/>
    </xf>
    <xf numFmtId="0" fontId="8" fillId="0" borderId="0" xfId="0" applyFont="1" applyAlignment="1" applyProtection="1">
      <alignment horizontal="center" vertical="center" wrapText="1"/>
      <protection locked="0"/>
    </xf>
    <xf numFmtId="0" fontId="68" fillId="50" borderId="0" xfId="0" applyFont="1" applyFill="1" applyProtection="1">
      <protection locked="0"/>
    </xf>
    <xf numFmtId="0" fontId="68" fillId="0" borderId="0" xfId="0" applyFont="1" applyProtection="1">
      <protection locked="0"/>
    </xf>
    <xf numFmtId="0" fontId="5" fillId="0" borderId="0" xfId="0" applyFont="1" applyProtection="1">
      <protection locked="0"/>
    </xf>
    <xf numFmtId="0" fontId="69" fillId="0" borderId="0" xfId="0" applyFont="1" applyProtection="1">
      <protection locked="0"/>
    </xf>
    <xf numFmtId="43" fontId="68" fillId="0" borderId="0" xfId="0" applyNumberFormat="1" applyFont="1" applyProtection="1">
      <protection locked="0"/>
    </xf>
    <xf numFmtId="9" fontId="68" fillId="0" borderId="0" xfId="1495" applyFont="1" applyFill="1" applyProtection="1">
      <protection locked="0"/>
    </xf>
    <xf numFmtId="9" fontId="33" fillId="0" borderId="0" xfId="1495" applyFont="1"/>
    <xf numFmtId="0" fontId="45" fillId="0" borderId="0" xfId="0" applyFont="1"/>
    <xf numFmtId="9" fontId="45" fillId="0" borderId="0" xfId="1495" applyFont="1"/>
    <xf numFmtId="164" fontId="33" fillId="0" borderId="0" xfId="1251" applyFont="1"/>
    <xf numFmtId="164" fontId="0" fillId="0" borderId="0" xfId="0" applyNumberFormat="1"/>
    <xf numFmtId="0" fontId="55" fillId="0" borderId="0" xfId="0" applyFont="1" applyAlignment="1" applyProtection="1">
      <alignment horizontal="center" vertical="center" wrapText="1"/>
      <protection locked="0" hidden="1"/>
    </xf>
    <xf numFmtId="0" fontId="51" fillId="0" borderId="0" xfId="0" applyFont="1" applyProtection="1">
      <protection hidden="1"/>
    </xf>
    <xf numFmtId="0" fontId="56" fillId="0" borderId="0" xfId="1327" applyFont="1" applyAlignment="1" applyProtection="1">
      <alignment vertical="center" wrapText="1"/>
      <protection hidden="1"/>
    </xf>
    <xf numFmtId="0" fontId="54" fillId="0" borderId="0" xfId="0" applyFont="1" applyProtection="1">
      <protection hidden="1"/>
    </xf>
    <xf numFmtId="0" fontId="3" fillId="0" borderId="0" xfId="1371" applyFont="1" applyAlignment="1" applyProtection="1">
      <alignment horizontal="center" vertical="center"/>
      <protection hidden="1"/>
    </xf>
    <xf numFmtId="0" fontId="57" fillId="0" borderId="0" xfId="1371" applyFont="1" applyAlignment="1" applyProtection="1">
      <alignment horizontal="center" vertical="center"/>
      <protection hidden="1"/>
    </xf>
    <xf numFmtId="0" fontId="53" fillId="0" borderId="0" xfId="0" applyFont="1" applyProtection="1">
      <protection hidden="1"/>
    </xf>
    <xf numFmtId="0" fontId="12" fillId="0" borderId="0" xfId="1371" applyFont="1" applyAlignment="1" applyProtection="1">
      <alignment horizontal="center" vertical="top" wrapText="1"/>
      <protection hidden="1"/>
    </xf>
    <xf numFmtId="0" fontId="12" fillId="0" borderId="0" xfId="1371" applyFont="1" applyAlignment="1" applyProtection="1">
      <alignment horizontal="center" vertical="center"/>
      <protection hidden="1"/>
    </xf>
    <xf numFmtId="1" fontId="11" fillId="0" borderId="0" xfId="1273" applyNumberFormat="1" applyFont="1" applyFill="1" applyBorder="1" applyAlignment="1" applyProtection="1">
      <alignment horizontal="center" vertical="center" wrapText="1"/>
      <protection hidden="1"/>
    </xf>
    <xf numFmtId="0" fontId="11" fillId="0" borderId="0" xfId="1496" applyNumberFormat="1" applyFont="1" applyFill="1" applyBorder="1" applyAlignment="1" applyProtection="1">
      <alignment horizontal="center" vertical="center" wrapText="1"/>
      <protection hidden="1"/>
    </xf>
    <xf numFmtId="0" fontId="56" fillId="0" borderId="0" xfId="1327" applyFont="1" applyAlignment="1" applyProtection="1">
      <alignment vertical="center"/>
      <protection hidden="1"/>
    </xf>
    <xf numFmtId="0" fontId="12" fillId="0" borderId="0" xfId="1371" applyFont="1" applyAlignment="1" applyProtection="1">
      <alignment horizontal="left" vertical="center" wrapText="1"/>
      <protection hidden="1"/>
    </xf>
    <xf numFmtId="0" fontId="12" fillId="0" borderId="0" xfId="1371" applyFont="1" applyAlignment="1" applyProtection="1">
      <alignment horizontal="center" vertical="center" wrapText="1"/>
      <protection hidden="1"/>
    </xf>
    <xf numFmtId="0" fontId="11" fillId="0" borderId="0" xfId="1371" applyFont="1" applyAlignment="1" applyProtection="1">
      <alignment horizontal="center" vertical="center" wrapText="1"/>
      <protection hidden="1"/>
    </xf>
    <xf numFmtId="0" fontId="13" fillId="0" borderId="0" xfId="1371" applyFont="1" applyAlignment="1" applyProtection="1">
      <alignment horizontal="center" vertical="center"/>
      <protection hidden="1"/>
    </xf>
    <xf numFmtId="9" fontId="11" fillId="0" borderId="0" xfId="1496" applyFont="1" applyFill="1" applyBorder="1" applyAlignment="1" applyProtection="1">
      <alignment horizontal="center" vertical="center"/>
      <protection hidden="1"/>
    </xf>
    <xf numFmtId="0" fontId="58" fillId="0" borderId="0" xfId="1327" applyFont="1" applyAlignment="1" applyProtection="1">
      <alignment vertical="center"/>
      <protection hidden="1"/>
    </xf>
    <xf numFmtId="170" fontId="12" fillId="0" borderId="0" xfId="1496" applyNumberFormat="1" applyFont="1" applyFill="1" applyBorder="1" applyAlignment="1" applyProtection="1">
      <alignment horizontal="center" vertical="top" wrapText="1"/>
      <protection hidden="1"/>
    </xf>
    <xf numFmtId="9" fontId="12" fillId="0" borderId="0" xfId="1496" applyFont="1" applyFill="1" applyBorder="1" applyAlignment="1" applyProtection="1">
      <alignment horizontal="center" vertical="top" wrapText="1"/>
      <protection hidden="1"/>
    </xf>
    <xf numFmtId="0" fontId="8" fillId="61" borderId="52" xfId="1371" applyFont="1" applyFill="1" applyBorder="1" applyAlignment="1" applyProtection="1">
      <alignment horizontal="center" vertical="center" wrapText="1"/>
      <protection hidden="1"/>
    </xf>
    <xf numFmtId="0" fontId="8" fillId="61" borderId="52" xfId="1371" applyFont="1" applyFill="1" applyBorder="1" applyAlignment="1" applyProtection="1">
      <alignment horizontal="center" vertical="center"/>
      <protection hidden="1"/>
    </xf>
    <xf numFmtId="9" fontId="59" fillId="0" borderId="0" xfId="1495" applyFont="1" applyFill="1" applyBorder="1" applyAlignment="1" applyProtection="1">
      <alignment horizontal="center" vertical="center" wrapText="1"/>
      <protection hidden="1"/>
    </xf>
    <xf numFmtId="0" fontId="60" fillId="0" borderId="0" xfId="1371" applyFont="1" applyAlignment="1" applyProtection="1">
      <alignment horizontal="center" vertical="center" wrapText="1"/>
      <protection locked="0" hidden="1"/>
    </xf>
    <xf numFmtId="0" fontId="54" fillId="0" borderId="0" xfId="0" applyFont="1" applyAlignment="1" applyProtection="1">
      <alignment horizontal="center" vertical="center"/>
      <protection hidden="1"/>
    </xf>
    <xf numFmtId="0" fontId="3" fillId="0" borderId="0" xfId="1371" applyFont="1" applyAlignment="1" applyProtection="1">
      <alignment horizontal="center" vertical="center" wrapText="1"/>
      <protection locked="0" hidden="1"/>
    </xf>
    <xf numFmtId="0" fontId="4" fillId="0" borderId="0" xfId="1371" applyAlignment="1" applyProtection="1">
      <alignment vertical="center" wrapText="1"/>
      <protection locked="0" hidden="1"/>
    </xf>
    <xf numFmtId="0" fontId="61" fillId="0" borderId="0" xfId="0" applyFont="1" applyAlignment="1" applyProtection="1">
      <alignment horizontal="center"/>
      <protection hidden="1"/>
    </xf>
    <xf numFmtId="0" fontId="4" fillId="0" borderId="0" xfId="1371" applyAlignment="1" applyProtection="1">
      <alignment vertical="center"/>
      <protection hidden="1"/>
    </xf>
    <xf numFmtId="0" fontId="3" fillId="24" borderId="0" xfId="1371" applyFont="1" applyFill="1" applyAlignment="1" applyProtection="1">
      <alignment horizontal="center" vertical="center"/>
      <protection hidden="1"/>
    </xf>
    <xf numFmtId="0" fontId="4" fillId="24" borderId="0" xfId="1371" applyFill="1" applyAlignment="1" applyProtection="1">
      <alignment vertical="center"/>
      <protection hidden="1"/>
    </xf>
    <xf numFmtId="0" fontId="4" fillId="24" borderId="0" xfId="1371" applyFill="1" applyAlignment="1" applyProtection="1">
      <alignment vertical="top" wrapText="1"/>
      <protection hidden="1"/>
    </xf>
    <xf numFmtId="9" fontId="3" fillId="24" borderId="0" xfId="1496" applyFont="1" applyFill="1" applyAlignment="1" applyProtection="1">
      <alignment vertical="center"/>
      <protection hidden="1"/>
    </xf>
    <xf numFmtId="9" fontId="4" fillId="24" borderId="0" xfId="1496" applyFont="1" applyFill="1" applyAlignment="1" applyProtection="1">
      <alignment vertical="center"/>
      <protection hidden="1"/>
    </xf>
    <xf numFmtId="0" fontId="55" fillId="0" borderId="0" xfId="0" applyFont="1" applyAlignment="1" applyProtection="1">
      <alignment horizontal="center"/>
      <protection hidden="1"/>
    </xf>
    <xf numFmtId="0" fontId="55" fillId="0" borderId="0" xfId="0" applyFont="1" applyProtection="1">
      <protection hidden="1"/>
    </xf>
    <xf numFmtId="0" fontId="8" fillId="61" borderId="49" xfId="1371" applyFont="1" applyFill="1" applyBorder="1" applyAlignment="1" applyProtection="1">
      <alignment horizontal="justify" vertical="center" wrapText="1"/>
      <protection hidden="1"/>
    </xf>
    <xf numFmtId="9" fontId="3" fillId="24" borderId="0" xfId="1496" applyFont="1" applyFill="1" applyAlignment="1" applyProtection="1">
      <alignment horizontal="center" vertical="center"/>
      <protection hidden="1"/>
    </xf>
    <xf numFmtId="0" fontId="76" fillId="0" borderId="0" xfId="0" applyFont="1" applyProtection="1">
      <protection hidden="1"/>
    </xf>
    <xf numFmtId="0" fontId="76" fillId="0" borderId="0" xfId="1327" applyFont="1" applyAlignment="1" applyProtection="1">
      <alignment vertical="center" wrapText="1"/>
      <protection hidden="1"/>
    </xf>
    <xf numFmtId="0" fontId="76" fillId="0" borderId="0" xfId="1327" applyFont="1" applyAlignment="1" applyProtection="1">
      <alignment vertical="center"/>
      <protection hidden="1"/>
    </xf>
    <xf numFmtId="0" fontId="8" fillId="61" borderId="52" xfId="1371" applyFont="1" applyFill="1" applyBorder="1" applyAlignment="1" applyProtection="1">
      <alignment horizontal="left" vertical="center" wrapText="1"/>
      <protection hidden="1"/>
    </xf>
    <xf numFmtId="0" fontId="8" fillId="61" borderId="52" xfId="1371" applyFont="1" applyFill="1" applyBorder="1" applyAlignment="1" applyProtection="1">
      <alignment horizontal="justify" vertical="center" wrapText="1"/>
      <protection locked="0" hidden="1"/>
    </xf>
    <xf numFmtId="0" fontId="8" fillId="61" borderId="52" xfId="1371" applyFont="1" applyFill="1" applyBorder="1" applyAlignment="1" applyProtection="1">
      <alignment horizontal="justify" vertical="center" wrapText="1"/>
      <protection hidden="1"/>
    </xf>
    <xf numFmtId="0" fontId="8" fillId="61" borderId="52" xfId="1371" applyFont="1" applyFill="1" applyBorder="1" applyAlignment="1" applyProtection="1">
      <alignment horizontal="justify" vertical="center"/>
      <protection hidden="1"/>
    </xf>
    <xf numFmtId="0" fontId="8" fillId="61" borderId="52" xfId="1371" applyFont="1" applyFill="1" applyBorder="1" applyAlignment="1" applyProtection="1">
      <alignment vertical="center" wrapText="1"/>
      <protection hidden="1"/>
    </xf>
    <xf numFmtId="165" fontId="59" fillId="0" borderId="0" xfId="1495" applyNumberFormat="1" applyFont="1" applyFill="1" applyBorder="1" applyAlignment="1">
      <alignment horizontal="center" vertical="center" wrapText="1"/>
    </xf>
    <xf numFmtId="0" fontId="3" fillId="24" borderId="0" xfId="1371" applyFont="1" applyFill="1" applyAlignment="1">
      <alignment horizontal="center" vertical="center"/>
    </xf>
    <xf numFmtId="0" fontId="4" fillId="24" borderId="0" xfId="1371" applyFill="1" applyAlignment="1">
      <alignment vertical="center"/>
    </xf>
    <xf numFmtId="0" fontId="4" fillId="24" borderId="0" xfId="1371" applyFill="1" applyAlignment="1">
      <alignment vertical="top" wrapText="1"/>
    </xf>
    <xf numFmtId="9" fontId="3" fillId="24" borderId="0" xfId="1496" applyFont="1" applyFill="1" applyAlignment="1">
      <alignment vertical="center"/>
    </xf>
    <xf numFmtId="9" fontId="4" fillId="24" borderId="0" xfId="1496" applyFont="1" applyFill="1" applyAlignment="1">
      <alignment vertical="center"/>
    </xf>
    <xf numFmtId="0" fontId="54" fillId="0" borderId="36" xfId="0" applyFont="1" applyBorder="1" applyProtection="1">
      <protection hidden="1"/>
    </xf>
    <xf numFmtId="0" fontId="54" fillId="0" borderId="13" xfId="0" applyFont="1" applyBorder="1" applyProtection="1">
      <protection hidden="1"/>
    </xf>
    <xf numFmtId="0" fontId="54" fillId="0" borderId="26" xfId="0" applyFont="1" applyBorder="1" applyProtection="1">
      <protection hidden="1"/>
    </xf>
    <xf numFmtId="10" fontId="59" fillId="0" borderId="0" xfId="1495" applyNumberFormat="1" applyFont="1" applyFill="1" applyBorder="1" applyAlignment="1">
      <alignment horizontal="center" vertical="center" wrapText="1"/>
    </xf>
    <xf numFmtId="180" fontId="59" fillId="0" borderId="0" xfId="1495" applyNumberFormat="1" applyFont="1" applyFill="1" applyBorder="1" applyAlignment="1">
      <alignment horizontal="center" vertical="center" wrapText="1"/>
    </xf>
    <xf numFmtId="9" fontId="54" fillId="0" borderId="152" xfId="0" applyNumberFormat="1" applyFont="1" applyBorder="1"/>
    <xf numFmtId="43" fontId="11" fillId="0" borderId="0" xfId="1371" applyNumberFormat="1" applyFont="1" applyAlignment="1" applyProtection="1">
      <alignment horizontal="center" vertical="center" wrapText="1"/>
      <protection hidden="1"/>
    </xf>
    <xf numFmtId="44" fontId="51" fillId="0" borderId="0" xfId="32118" applyFont="1" applyProtection="1">
      <protection hidden="1"/>
    </xf>
    <xf numFmtId="0" fontId="54" fillId="0" borderId="152" xfId="1371" applyFont="1" applyBorder="1" applyAlignment="1" applyProtection="1">
      <alignment vertical="center" wrapText="1"/>
      <protection locked="0" hidden="1"/>
    </xf>
    <xf numFmtId="0" fontId="5" fillId="0" borderId="152" xfId="1371" applyFont="1" applyBorder="1" applyAlignment="1" applyProtection="1">
      <alignment horizontal="center" vertical="center"/>
      <protection hidden="1"/>
    </xf>
    <xf numFmtId="0" fontId="8" fillId="61" borderId="152" xfId="1371" applyFont="1" applyFill="1" applyBorder="1" applyAlignment="1" applyProtection="1">
      <alignment vertical="center" wrapText="1"/>
      <protection hidden="1"/>
    </xf>
    <xf numFmtId="0" fontId="5" fillId="0" borderId="153" xfId="1371" applyFont="1" applyBorder="1" applyAlignment="1" applyProtection="1">
      <alignment horizontal="center" vertical="center"/>
      <protection hidden="1"/>
    </xf>
    <xf numFmtId="178" fontId="5" fillId="0" borderId="153" xfId="1496" applyNumberFormat="1" applyFont="1" applyFill="1" applyBorder="1" applyAlignment="1" applyProtection="1">
      <alignment horizontal="center" vertical="center" wrapText="1"/>
      <protection hidden="1"/>
    </xf>
    <xf numFmtId="0" fontId="8" fillId="61" borderId="152" xfId="1371" applyFont="1" applyFill="1" applyBorder="1" applyAlignment="1" applyProtection="1">
      <alignment horizontal="center" vertical="center" wrapText="1"/>
      <protection hidden="1"/>
    </xf>
    <xf numFmtId="0" fontId="8" fillId="61" borderId="152" xfId="0" applyFont="1" applyFill="1" applyBorder="1" applyAlignment="1" applyProtection="1">
      <alignment horizontal="center" vertical="center" wrapText="1"/>
      <protection hidden="1"/>
    </xf>
    <xf numFmtId="0" fontId="8" fillId="61" borderId="153" xfId="1371" applyFont="1" applyFill="1" applyBorder="1" applyAlignment="1" applyProtection="1">
      <alignment horizontal="center" vertical="center" wrapText="1"/>
      <protection hidden="1"/>
    </xf>
    <xf numFmtId="0" fontId="8" fillId="61" borderId="152" xfId="1371" applyFont="1" applyFill="1" applyBorder="1" applyAlignment="1" applyProtection="1">
      <alignment horizontal="center" vertical="center" wrapText="1"/>
      <protection locked="0" hidden="1"/>
    </xf>
    <xf numFmtId="14" fontId="9" fillId="0" borderId="152" xfId="1371" applyNumberFormat="1" applyFont="1" applyBorder="1" applyAlignment="1" applyProtection="1">
      <alignment horizontal="center" vertical="center" wrapText="1"/>
      <protection locked="0" hidden="1"/>
    </xf>
    <xf numFmtId="0" fontId="70" fillId="50" borderId="152" xfId="1371" applyFont="1" applyFill="1" applyBorder="1" applyAlignment="1" applyProtection="1">
      <alignment vertical="center" wrapText="1"/>
      <protection locked="0" hidden="1"/>
    </xf>
    <xf numFmtId="0" fontId="71" fillId="50" borderId="152" xfId="1371" applyFont="1" applyFill="1" applyBorder="1" applyAlignment="1" applyProtection="1">
      <alignment horizontal="center" vertical="center" wrapText="1"/>
      <protection locked="0" hidden="1"/>
    </xf>
    <xf numFmtId="0" fontId="71" fillId="50" borderId="153" xfId="1371" applyFont="1" applyFill="1" applyBorder="1" applyAlignment="1" applyProtection="1">
      <alignment horizontal="center" vertical="center" wrapText="1"/>
      <protection locked="0" hidden="1"/>
    </xf>
    <xf numFmtId="0" fontId="59" fillId="50" borderId="152" xfId="1371" applyFont="1" applyFill="1" applyBorder="1" applyAlignment="1" applyProtection="1">
      <alignment vertical="center" wrapText="1"/>
      <protection locked="0" hidden="1"/>
    </xf>
    <xf numFmtId="0" fontId="59" fillId="50" borderId="152" xfId="1371" applyFont="1" applyFill="1" applyBorder="1" applyAlignment="1" applyProtection="1">
      <alignment horizontal="justify" vertical="center" wrapText="1"/>
      <protection locked="0" hidden="1"/>
    </xf>
    <xf numFmtId="0" fontId="8" fillId="61" borderId="152" xfId="1371" applyFont="1" applyFill="1" applyBorder="1" applyAlignment="1" applyProtection="1">
      <alignment horizontal="left" vertical="center" wrapText="1"/>
      <protection hidden="1"/>
    </xf>
    <xf numFmtId="0" fontId="70" fillId="50" borderId="152" xfId="1371" applyFont="1" applyFill="1" applyBorder="1" applyAlignment="1" applyProtection="1">
      <alignment horizontal="left" vertical="center" wrapText="1"/>
      <protection locked="0"/>
    </xf>
    <xf numFmtId="0" fontId="50" fillId="0" borderId="0" xfId="1371" applyFont="1" applyAlignment="1" applyProtection="1">
      <alignment horizontal="center" vertical="center"/>
      <protection hidden="1"/>
    </xf>
    <xf numFmtId="0" fontId="50" fillId="0" borderId="18" xfId="1371" applyFont="1" applyBorder="1" applyAlignment="1" applyProtection="1">
      <alignment horizontal="center" vertical="center"/>
      <protection hidden="1"/>
    </xf>
    <xf numFmtId="0" fontId="59" fillId="0" borderId="152" xfId="1371" applyFont="1" applyBorder="1" applyAlignment="1" applyProtection="1">
      <alignment vertical="center" wrapText="1"/>
      <protection locked="0" hidden="1"/>
    </xf>
    <xf numFmtId="0" fontId="59" fillId="50" borderId="152" xfId="1371" applyFont="1" applyFill="1" applyBorder="1" applyAlignment="1" applyProtection="1">
      <alignment vertical="top" wrapText="1"/>
      <protection locked="0" hidden="1"/>
    </xf>
    <xf numFmtId="0" fontId="59" fillId="50" borderId="152" xfId="1371" applyFont="1" applyFill="1" applyBorder="1" applyAlignment="1" applyProtection="1">
      <alignment horizontal="center" vertical="center" wrapText="1"/>
      <protection locked="0" hidden="1"/>
    </xf>
    <xf numFmtId="0" fontId="71" fillId="0" borderId="152" xfId="1371" applyFont="1" applyBorder="1" applyAlignment="1" applyProtection="1">
      <alignment horizontal="center" vertical="center"/>
      <protection hidden="1"/>
    </xf>
    <xf numFmtId="0" fontId="71" fillId="0" borderId="33" xfId="1371" applyFont="1" applyBorder="1" applyAlignment="1" applyProtection="1">
      <alignment horizontal="center" vertical="center"/>
      <protection hidden="1"/>
    </xf>
    <xf numFmtId="1" fontId="59" fillId="0" borderId="152" xfId="1250" applyNumberFormat="1" applyFont="1" applyFill="1" applyBorder="1" applyAlignment="1" applyProtection="1">
      <alignment horizontal="center" vertical="center" wrapText="1"/>
      <protection locked="0" hidden="1"/>
    </xf>
    <xf numFmtId="0" fontId="59" fillId="0" borderId="152" xfId="1371" applyFont="1" applyBorder="1" applyAlignment="1" applyProtection="1">
      <alignment horizontal="center" vertical="center" wrapText="1"/>
      <protection locked="0" hidden="1"/>
    </xf>
    <xf numFmtId="44" fontId="51" fillId="0" borderId="0" xfId="32118" applyFont="1" applyAlignment="1" applyProtection="1">
      <alignment horizontal="center" vertical="center"/>
      <protection hidden="1"/>
    </xf>
    <xf numFmtId="0" fontId="51" fillId="0" borderId="0" xfId="0" applyFont="1" applyAlignment="1" applyProtection="1">
      <alignment horizontal="center" vertical="center"/>
      <protection hidden="1"/>
    </xf>
    <xf numFmtId="1" fontId="59" fillId="50" borderId="152" xfId="1371" applyNumberFormat="1" applyFont="1" applyFill="1" applyBorder="1" applyAlignment="1" applyProtection="1">
      <alignment horizontal="center" vertical="center" wrapText="1"/>
      <protection locked="0" hidden="1"/>
    </xf>
    <xf numFmtId="49" fontId="59" fillId="50" borderId="152" xfId="1371" applyNumberFormat="1" applyFont="1" applyFill="1" applyBorder="1" applyAlignment="1" applyProtection="1">
      <alignment horizontal="center" vertical="center" wrapText="1"/>
      <protection locked="0" hidden="1"/>
    </xf>
    <xf numFmtId="0" fontId="50" fillId="0" borderId="13" xfId="1371" applyFont="1" applyBorder="1" applyAlignment="1" applyProtection="1">
      <alignment horizontal="center" vertical="center"/>
      <protection hidden="1"/>
    </xf>
    <xf numFmtId="0" fontId="12" fillId="0" borderId="152" xfId="0" applyFont="1" applyBorder="1" applyAlignment="1">
      <alignment horizontal="center" vertical="center" wrapText="1"/>
    </xf>
    <xf numFmtId="0" fontId="12" fillId="0" borderId="153" xfId="0" applyFont="1" applyBorder="1" applyAlignment="1">
      <alignment horizontal="center" vertical="center"/>
    </xf>
    <xf numFmtId="0" fontId="59" fillId="50" borderId="152" xfId="1371" applyFont="1" applyFill="1" applyBorder="1" applyAlignment="1" applyProtection="1">
      <alignment horizontal="left" vertical="center" wrapText="1"/>
      <protection locked="0"/>
    </xf>
    <xf numFmtId="0" fontId="50" fillId="0" borderId="0" xfId="1371" applyFont="1" applyAlignment="1" applyProtection="1">
      <alignment horizontal="center" vertical="center" wrapText="1"/>
      <protection hidden="1"/>
    </xf>
    <xf numFmtId="0" fontId="50" fillId="0" borderId="18" xfId="1371" applyFont="1" applyBorder="1" applyAlignment="1" applyProtection="1">
      <alignment horizontal="center" vertical="center" wrapText="1"/>
      <protection hidden="1"/>
    </xf>
    <xf numFmtId="0" fontId="84" fillId="65" borderId="152" xfId="0" applyFont="1" applyFill="1" applyBorder="1" applyAlignment="1">
      <alignment horizontal="center" vertical="center" wrapText="1"/>
    </xf>
    <xf numFmtId="0" fontId="85" fillId="65" borderId="152" xfId="0" applyFont="1" applyFill="1" applyBorder="1" applyAlignment="1">
      <alignment horizontal="center" vertical="center" wrapText="1"/>
    </xf>
    <xf numFmtId="2" fontId="12" fillId="24" borderId="152" xfId="1250" applyNumberFormat="1" applyFont="1" applyFill="1" applyBorder="1" applyAlignment="1" applyProtection="1">
      <alignment horizontal="center" vertical="center"/>
      <protection hidden="1"/>
    </xf>
    <xf numFmtId="10" fontId="9" fillId="0" borderId="126" xfId="0" applyNumberFormat="1" applyFont="1" applyBorder="1" applyAlignment="1">
      <alignment horizontal="center" vertical="center"/>
    </xf>
    <xf numFmtId="165" fontId="9" fillId="0" borderId="126" xfId="1250" applyFont="1" applyFill="1" applyBorder="1" applyAlignment="1">
      <alignment horizontal="center" vertical="center"/>
    </xf>
    <xf numFmtId="0" fontId="12" fillId="66" borderId="152" xfId="0" applyFont="1" applyFill="1" applyBorder="1" applyAlignment="1">
      <alignment horizontal="center" vertical="center" wrapText="1"/>
    </xf>
    <xf numFmtId="0" fontId="84" fillId="57" borderId="152" xfId="0" applyFont="1" applyFill="1" applyBorder="1" applyAlignment="1">
      <alignment horizontal="center" vertical="center" wrapText="1"/>
    </xf>
    <xf numFmtId="0" fontId="5" fillId="0" borderId="152" xfId="1371" applyFont="1" applyBorder="1" applyAlignment="1" applyProtection="1">
      <alignment horizontal="center" vertical="center" wrapText="1"/>
      <protection hidden="1"/>
    </xf>
    <xf numFmtId="0" fontId="5" fillId="0" borderId="153" xfId="1371" applyFont="1" applyBorder="1" applyAlignment="1" applyProtection="1">
      <alignment horizontal="center" vertical="center" wrapText="1"/>
      <protection hidden="1"/>
    </xf>
    <xf numFmtId="0" fontId="8" fillId="61" borderId="157" xfId="1371" applyFont="1" applyFill="1" applyBorder="1" applyAlignment="1" applyProtection="1">
      <alignment horizontal="center" vertical="center" wrapText="1"/>
      <protection hidden="1"/>
    </xf>
    <xf numFmtId="0" fontId="84" fillId="50" borderId="152" xfId="0" applyFont="1" applyFill="1" applyBorder="1" applyAlignment="1">
      <alignment horizontal="center" vertical="center" wrapText="1"/>
    </xf>
    <xf numFmtId="0" fontId="15" fillId="0" borderId="152" xfId="0" applyFont="1" applyBorder="1" applyAlignment="1" applyProtection="1">
      <alignment horizontal="left" vertical="center" wrapText="1"/>
      <protection locked="0"/>
    </xf>
    <xf numFmtId="0" fontId="15" fillId="0" borderId="152" xfId="0" applyFont="1" applyBorder="1" applyAlignment="1" applyProtection="1">
      <alignment vertical="center" wrapText="1"/>
      <protection locked="0"/>
    </xf>
    <xf numFmtId="0" fontId="8" fillId="54" borderId="156" xfId="0" applyFont="1" applyFill="1" applyBorder="1" applyAlignment="1" applyProtection="1">
      <alignment horizontal="center" vertical="center" wrapText="1"/>
      <protection hidden="1"/>
    </xf>
    <xf numFmtId="0" fontId="3" fillId="54" borderId="152" xfId="0" applyFont="1" applyFill="1" applyBorder="1" applyAlignment="1" applyProtection="1">
      <alignment horizontal="center" vertical="center" wrapText="1"/>
      <protection hidden="1"/>
    </xf>
    <xf numFmtId="0" fontId="11" fillId="54" borderId="152" xfId="0" applyFont="1" applyFill="1" applyBorder="1" applyAlignment="1" applyProtection="1">
      <alignment horizontal="center" vertical="center" wrapText="1"/>
      <protection hidden="1"/>
    </xf>
    <xf numFmtId="0" fontId="11" fillId="54" borderId="161" xfId="0" applyFont="1" applyFill="1" applyBorder="1" applyAlignment="1" applyProtection="1">
      <alignment horizontal="center" vertical="center" wrapText="1"/>
      <protection hidden="1"/>
    </xf>
    <xf numFmtId="0" fontId="11" fillId="54" borderId="156" xfId="0" applyFont="1" applyFill="1" applyBorder="1" applyAlignment="1" applyProtection="1">
      <alignment horizontal="center" vertical="center" wrapText="1"/>
      <protection locked="0"/>
    </xf>
    <xf numFmtId="0" fontId="8" fillId="52" borderId="52" xfId="1371" applyFont="1" applyFill="1" applyBorder="1" applyAlignment="1">
      <alignment horizontal="left" vertical="center" wrapText="1"/>
    </xf>
    <xf numFmtId="0" fontId="9" fillId="24" borderId="152" xfId="1371" applyFont="1" applyFill="1" applyBorder="1" applyAlignment="1">
      <alignment vertical="center"/>
    </xf>
    <xf numFmtId="0" fontId="8" fillId="52" borderId="152" xfId="1371" applyFont="1" applyFill="1" applyBorder="1" applyAlignment="1">
      <alignment vertical="center" wrapText="1"/>
    </xf>
    <xf numFmtId="0" fontId="9" fillId="50" borderId="153" xfId="1371" applyFont="1" applyFill="1" applyBorder="1" applyAlignment="1">
      <alignment horizontal="center" vertical="center"/>
    </xf>
    <xf numFmtId="0" fontId="8" fillId="52" borderId="157" xfId="1371" applyFont="1" applyFill="1" applyBorder="1" applyAlignment="1">
      <alignment horizontal="left" vertical="center" wrapText="1"/>
    </xf>
    <xf numFmtId="0" fontId="8" fillId="52" borderId="156" xfId="1371" applyFont="1" applyFill="1" applyBorder="1" applyAlignment="1">
      <alignment vertical="top" wrapText="1"/>
    </xf>
    <xf numFmtId="0" fontId="8" fillId="52" borderId="52" xfId="1371" applyFont="1" applyFill="1" applyBorder="1" applyAlignment="1">
      <alignment horizontal="center" vertical="center" wrapText="1"/>
    </xf>
    <xf numFmtId="0" fontId="8" fillId="52" borderId="152" xfId="1371" applyFont="1" applyFill="1" applyBorder="1" applyAlignment="1">
      <alignment horizontal="center" vertical="center" wrapText="1"/>
    </xf>
    <xf numFmtId="0" fontId="8" fillId="52" borderId="152" xfId="0" applyFont="1" applyFill="1" applyBorder="1" applyAlignment="1">
      <alignment horizontal="center" vertical="center" wrapText="1"/>
    </xf>
    <xf numFmtId="0" fontId="8" fillId="52" borderId="153" xfId="1371" applyFont="1" applyFill="1" applyBorder="1" applyAlignment="1">
      <alignment horizontal="center" vertical="center" wrapText="1"/>
    </xf>
    <xf numFmtId="0" fontId="8" fillId="52" borderId="52" xfId="1371" applyFont="1" applyFill="1" applyBorder="1" applyAlignment="1">
      <alignment horizontal="center" vertical="center"/>
    </xf>
    <xf numFmtId="10" fontId="63" fillId="24" borderId="152" xfId="1495" applyNumberFormat="1" applyFont="1" applyFill="1" applyBorder="1" applyAlignment="1">
      <alignment horizontal="center" vertical="center"/>
    </xf>
    <xf numFmtId="10" fontId="9" fillId="24" borderId="152" xfId="1495" applyNumberFormat="1" applyFont="1" applyFill="1" applyBorder="1" applyAlignment="1">
      <alignment horizontal="center" vertical="center"/>
    </xf>
    <xf numFmtId="10" fontId="63" fillId="50" borderId="152" xfId="1495" applyNumberFormat="1" applyFont="1" applyFill="1" applyBorder="1" applyAlignment="1">
      <alignment horizontal="center" vertical="center"/>
    </xf>
    <xf numFmtId="10" fontId="9" fillId="50" borderId="152" xfId="1495" applyNumberFormat="1" applyFont="1" applyFill="1" applyBorder="1" applyAlignment="1" applyProtection="1">
      <alignment horizontal="center" vertical="center" wrapText="1"/>
      <protection locked="0"/>
    </xf>
    <xf numFmtId="10" fontId="62" fillId="0" borderId="152" xfId="1495" applyNumberFormat="1" applyFont="1" applyBorder="1" applyAlignment="1">
      <alignment horizontal="center" vertical="center" wrapText="1"/>
    </xf>
    <xf numFmtId="10" fontId="63" fillId="0" borderId="152" xfId="1495" applyNumberFormat="1" applyFont="1" applyBorder="1" applyAlignment="1">
      <alignment horizontal="center" vertical="center" wrapText="1"/>
    </xf>
    <xf numFmtId="10" fontId="51" fillId="0" borderId="153" xfId="1495" applyNumberFormat="1" applyFont="1" applyBorder="1" applyAlignment="1">
      <alignment horizontal="center" vertical="center" wrapText="1"/>
    </xf>
    <xf numFmtId="0" fontId="8" fillId="52" borderId="52" xfId="1371" applyFont="1" applyFill="1" applyBorder="1" applyAlignment="1" applyProtection="1">
      <alignment horizontal="justify" vertical="center" wrapText="1"/>
      <protection locked="0"/>
    </xf>
    <xf numFmtId="0" fontId="8" fillId="52" borderId="52" xfId="1371" applyFont="1" applyFill="1" applyBorder="1" applyAlignment="1">
      <alignment horizontal="justify" vertical="center" wrapText="1"/>
    </xf>
    <xf numFmtId="0" fontId="8" fillId="52" borderId="152" xfId="1371" applyFont="1" applyFill="1" applyBorder="1" applyAlignment="1" applyProtection="1">
      <alignment horizontal="center" vertical="center" wrapText="1"/>
      <protection locked="0"/>
    </xf>
    <xf numFmtId="0" fontId="9" fillId="24" borderId="152" xfId="1371" applyFont="1" applyFill="1" applyBorder="1" applyAlignment="1" applyProtection="1">
      <alignment vertical="center" wrapText="1"/>
      <protection locked="0"/>
    </xf>
    <xf numFmtId="0" fontId="8" fillId="52" borderId="49" xfId="1371" applyFont="1" applyFill="1" applyBorder="1" applyAlignment="1">
      <alignment horizontal="justify" vertical="center" wrapText="1"/>
    </xf>
    <xf numFmtId="0" fontId="0" fillId="0" borderId="156" xfId="0" applyBorder="1" applyAlignment="1">
      <alignment vertical="center" wrapText="1"/>
    </xf>
    <xf numFmtId="9" fontId="33" fillId="0" borderId="156" xfId="1495" applyFont="1" applyBorder="1" applyAlignment="1">
      <alignment horizontal="center" vertical="center"/>
    </xf>
    <xf numFmtId="0" fontId="0" fillId="0" borderId="152" xfId="0" applyBorder="1" applyAlignment="1">
      <alignment horizontal="center" vertical="center" wrapText="1"/>
    </xf>
    <xf numFmtId="0" fontId="0" fillId="50" borderId="152" xfId="0" applyFill="1" applyBorder="1" applyAlignment="1">
      <alignment vertical="center" wrapText="1"/>
    </xf>
    <xf numFmtId="9" fontId="33" fillId="50" borderId="156" xfId="1495" applyFont="1" applyFill="1" applyBorder="1" applyAlignment="1">
      <alignment horizontal="center" vertical="center"/>
    </xf>
    <xf numFmtId="17" fontId="0" fillId="0" borderId="152" xfId="0" applyNumberFormat="1" applyBorder="1" applyAlignment="1">
      <alignment vertical="center"/>
    </xf>
    <xf numFmtId="9" fontId="33" fillId="0" borderId="152" xfId="1495" applyFont="1" applyBorder="1" applyAlignment="1">
      <alignment vertical="center"/>
    </xf>
    <xf numFmtId="17" fontId="0" fillId="0" borderId="126" xfId="0" applyNumberFormat="1" applyBorder="1" applyAlignment="1">
      <alignment vertical="center" wrapText="1"/>
    </xf>
    <xf numFmtId="0" fontId="49" fillId="0" borderId="152" xfId="0" applyFont="1" applyBorder="1" applyAlignment="1">
      <alignment horizontal="center" vertical="center" wrapText="1"/>
    </xf>
    <xf numFmtId="0" fontId="0" fillId="0" borderId="155" xfId="0" applyBorder="1" applyAlignment="1">
      <alignment horizontal="center" vertical="center"/>
    </xf>
    <xf numFmtId="0" fontId="0" fillId="0" borderId="152" xfId="0" applyBorder="1"/>
    <xf numFmtId="0" fontId="0" fillId="0" borderId="156" xfId="0" applyBorder="1" applyAlignment="1">
      <alignment horizontal="center" vertical="center"/>
    </xf>
    <xf numFmtId="0" fontId="0" fillId="0" borderId="152" xfId="0" applyBorder="1" applyAlignment="1">
      <alignment vertical="center" wrapText="1"/>
    </xf>
    <xf numFmtId="9" fontId="64" fillId="53" borderId="152" xfId="1495" applyFont="1" applyFill="1" applyBorder="1" applyAlignment="1">
      <alignment horizontal="center" vertical="center" wrapText="1"/>
    </xf>
    <xf numFmtId="9" fontId="64" fillId="53" borderId="126" xfId="1495" applyFont="1" applyFill="1" applyBorder="1" applyAlignment="1">
      <alignment horizontal="center" vertical="center" wrapText="1"/>
    </xf>
    <xf numFmtId="9" fontId="49" fillId="52" borderId="152" xfId="0" applyNumberFormat="1" applyFont="1" applyFill="1" applyBorder="1" applyAlignment="1">
      <alignment vertical="center" wrapText="1"/>
    </xf>
    <xf numFmtId="0" fontId="49" fillId="52" borderId="152" xfId="0" applyFont="1" applyFill="1" applyBorder="1" applyAlignment="1">
      <alignment vertical="center" wrapText="1"/>
    </xf>
    <xf numFmtId="0" fontId="15" fillId="61" borderId="152" xfId="1371" applyFont="1" applyFill="1" applyBorder="1" applyAlignment="1" applyProtection="1">
      <alignment vertical="center" wrapText="1"/>
      <protection hidden="1"/>
    </xf>
    <xf numFmtId="2" fontId="5" fillId="0" borderId="126" xfId="1496" applyNumberFormat="1" applyFont="1" applyFill="1" applyBorder="1" applyAlignment="1" applyProtection="1">
      <alignment horizontal="center" vertical="center" wrapText="1"/>
      <protection hidden="1"/>
    </xf>
    <xf numFmtId="2" fontId="5" fillId="0" borderId="162" xfId="1496" applyNumberFormat="1" applyFont="1" applyFill="1" applyBorder="1" applyAlignment="1" applyProtection="1">
      <alignment horizontal="center" vertical="center" wrapText="1"/>
      <protection hidden="1"/>
    </xf>
    <xf numFmtId="0" fontId="8" fillId="61" borderId="157" xfId="1371" applyFont="1" applyFill="1" applyBorder="1" applyAlignment="1" applyProtection="1">
      <alignment horizontal="left" vertical="center" wrapText="1"/>
      <protection hidden="1"/>
    </xf>
    <xf numFmtId="0" fontId="8" fillId="61" borderId="156" xfId="1371" applyFont="1" applyFill="1" applyBorder="1" applyAlignment="1" applyProtection="1">
      <alignment vertical="top" wrapText="1"/>
      <protection hidden="1"/>
    </xf>
    <xf numFmtId="179" fontId="70" fillId="0" borderId="152" xfId="0" applyNumberFormat="1" applyFont="1" applyBorder="1" applyProtection="1">
      <protection hidden="1"/>
    </xf>
    <xf numFmtId="9" fontId="70" fillId="0" borderId="152" xfId="1495" applyFont="1" applyBorder="1" applyProtection="1">
      <protection hidden="1"/>
    </xf>
    <xf numFmtId="14" fontId="12" fillId="0" borderId="152" xfId="1371" applyNumberFormat="1" applyFont="1" applyBorder="1" applyAlignment="1" applyProtection="1">
      <alignment horizontal="center" vertical="center" wrapText="1"/>
      <protection locked="0" hidden="1"/>
    </xf>
    <xf numFmtId="178" fontId="5" fillId="0" borderId="126" xfId="1496" applyNumberFormat="1" applyFont="1" applyFill="1" applyBorder="1" applyAlignment="1" applyProtection="1">
      <alignment horizontal="center" vertical="center" wrapText="1"/>
      <protection hidden="1"/>
    </xf>
    <xf numFmtId="178" fontId="9" fillId="0" borderId="126" xfId="1495" applyNumberFormat="1" applyFont="1" applyFill="1" applyBorder="1" applyAlignment="1">
      <alignment horizontal="center" vertical="center"/>
    </xf>
    <xf numFmtId="9" fontId="9" fillId="50" borderId="156" xfId="1495" applyFont="1" applyFill="1" applyBorder="1" applyAlignment="1" applyProtection="1">
      <alignment vertical="center" wrapText="1"/>
      <protection locked="0" hidden="1"/>
    </xf>
    <xf numFmtId="177" fontId="5" fillId="24" borderId="126" xfId="1496" applyNumberFormat="1" applyFont="1" applyFill="1" applyBorder="1" applyAlignment="1" applyProtection="1">
      <alignment horizontal="center" vertical="center" wrapText="1"/>
      <protection hidden="1"/>
    </xf>
    <xf numFmtId="177" fontId="5" fillId="24" borderId="162" xfId="1496" applyNumberFormat="1" applyFont="1" applyFill="1" applyBorder="1" applyAlignment="1" applyProtection="1">
      <alignment horizontal="center" vertical="center" wrapText="1"/>
      <protection hidden="1"/>
    </xf>
    <xf numFmtId="14" fontId="9" fillId="0" borderId="152" xfId="1371" applyNumberFormat="1" applyFont="1" applyBorder="1" applyAlignment="1" applyProtection="1">
      <alignment vertical="center" wrapText="1"/>
      <protection locked="0" hidden="1"/>
    </xf>
    <xf numFmtId="0" fontId="9" fillId="0" borderId="152" xfId="1371" applyFont="1" applyBorder="1" applyAlignment="1" applyProtection="1">
      <alignment horizontal="center" vertical="center"/>
      <protection hidden="1"/>
    </xf>
    <xf numFmtId="0" fontId="9" fillId="0" borderId="153" xfId="1371" applyFont="1" applyBorder="1" applyAlignment="1" applyProtection="1">
      <alignment horizontal="center" vertical="center"/>
      <protection hidden="1"/>
    </xf>
    <xf numFmtId="165" fontId="9" fillId="24" borderId="126" xfId="1250" applyFont="1" applyFill="1" applyBorder="1" applyAlignment="1" applyProtection="1">
      <alignment vertical="center" wrapText="1"/>
      <protection hidden="1"/>
    </xf>
    <xf numFmtId="1" fontId="9" fillId="24" borderId="162" xfId="1496" applyNumberFormat="1" applyFont="1" applyFill="1" applyBorder="1" applyAlignment="1" applyProtection="1">
      <alignment vertical="center" wrapText="1"/>
      <protection hidden="1"/>
    </xf>
    <xf numFmtId="10" fontId="9" fillId="0" borderId="126" xfId="1495" applyNumberFormat="1" applyFont="1" applyFill="1" applyBorder="1" applyAlignment="1">
      <alignment horizontal="center" vertical="center"/>
    </xf>
    <xf numFmtId="9" fontId="4" fillId="50" borderId="156" xfId="1495" applyFont="1" applyFill="1" applyBorder="1" applyAlignment="1" applyProtection="1">
      <alignment vertical="center" wrapText="1"/>
      <protection locked="0" hidden="1"/>
    </xf>
    <xf numFmtId="177" fontId="5" fillId="0" borderId="126" xfId="1496" applyNumberFormat="1" applyFont="1" applyFill="1" applyBorder="1" applyAlignment="1" applyProtection="1">
      <alignment horizontal="center" vertical="center" wrapText="1"/>
      <protection hidden="1"/>
    </xf>
    <xf numFmtId="177" fontId="5" fillId="0" borderId="162" xfId="1496" applyNumberFormat="1" applyFont="1" applyFill="1" applyBorder="1" applyAlignment="1" applyProtection="1">
      <alignment vertical="center" wrapText="1"/>
      <protection hidden="1"/>
    </xf>
    <xf numFmtId="9" fontId="5" fillId="50" borderId="156" xfId="1495" applyFont="1" applyFill="1" applyBorder="1" applyAlignment="1" applyProtection="1">
      <alignment vertical="center" wrapText="1"/>
      <protection locked="0" hidden="1"/>
    </xf>
    <xf numFmtId="9" fontId="12" fillId="50" borderId="156" xfId="1495" applyFont="1" applyFill="1" applyBorder="1" applyAlignment="1" applyProtection="1">
      <alignment vertical="center" wrapText="1"/>
      <protection locked="0" hidden="1"/>
    </xf>
    <xf numFmtId="177" fontId="5" fillId="0" borderId="162" xfId="1496" applyNumberFormat="1" applyFont="1" applyFill="1" applyBorder="1" applyAlignment="1" applyProtection="1">
      <alignment horizontal="center" vertical="center" wrapText="1"/>
      <protection hidden="1"/>
    </xf>
    <xf numFmtId="14" fontId="5" fillId="0" borderId="152" xfId="1371" applyNumberFormat="1" applyFont="1" applyBorder="1" applyAlignment="1" applyProtection="1">
      <alignment horizontal="center" vertical="center" wrapText="1"/>
      <protection locked="0" hidden="1"/>
    </xf>
    <xf numFmtId="0" fontId="9" fillId="24" borderId="153" xfId="1371" applyFont="1" applyFill="1" applyBorder="1" applyAlignment="1">
      <alignment vertical="center"/>
    </xf>
    <xf numFmtId="171" fontId="63" fillId="26" borderId="152" xfId="1250" applyNumberFormat="1" applyFont="1" applyFill="1" applyBorder="1" applyAlignment="1">
      <alignment horizontal="center" vertical="center"/>
    </xf>
    <xf numFmtId="165" fontId="9" fillId="26" borderId="152" xfId="1250" applyFont="1" applyFill="1" applyBorder="1" applyAlignment="1">
      <alignment horizontal="center" vertical="center"/>
    </xf>
    <xf numFmtId="171" fontId="63" fillId="60" borderId="152" xfId="1250" applyNumberFormat="1" applyFont="1" applyFill="1" applyBorder="1" applyAlignment="1">
      <alignment horizontal="center" vertical="center"/>
    </xf>
    <xf numFmtId="165" fontId="9" fillId="60" borderId="152" xfId="1250" applyFont="1" applyFill="1" applyBorder="1" applyAlignment="1" applyProtection="1">
      <alignment horizontal="center" vertical="center" wrapText="1"/>
      <protection locked="0"/>
    </xf>
    <xf numFmtId="10" fontId="62" fillId="25" borderId="152" xfId="1495" applyNumberFormat="1" applyFont="1" applyFill="1" applyBorder="1" applyAlignment="1">
      <alignment horizontal="center" vertical="center" wrapText="1"/>
    </xf>
    <xf numFmtId="10" fontId="63" fillId="25" borderId="152" xfId="1495" applyNumberFormat="1" applyFont="1" applyFill="1" applyBorder="1" applyAlignment="1">
      <alignment horizontal="center" vertical="center" wrapText="1"/>
    </xf>
    <xf numFmtId="10" fontId="51" fillId="25" borderId="153" xfId="1495" applyNumberFormat="1" applyFont="1" applyFill="1" applyBorder="1" applyAlignment="1">
      <alignment horizontal="center" vertical="center" wrapText="1"/>
    </xf>
    <xf numFmtId="14" fontId="9" fillId="24" borderId="152" xfId="1371" applyNumberFormat="1" applyFont="1" applyFill="1" applyBorder="1" applyAlignment="1" applyProtection="1">
      <alignment vertical="center" wrapText="1"/>
      <protection locked="0"/>
    </xf>
    <xf numFmtId="0" fontId="49" fillId="53" borderId="156" xfId="0" applyFont="1" applyFill="1" applyBorder="1" applyAlignment="1">
      <alignment horizontal="center" vertical="center" wrapText="1"/>
    </xf>
    <xf numFmtId="0" fontId="49" fillId="52" borderId="152" xfId="0" applyFont="1" applyFill="1" applyBorder="1" applyAlignment="1">
      <alignment horizontal="center" vertical="center" wrapText="1"/>
    </xf>
    <xf numFmtId="0" fontId="0" fillId="56" borderId="156" xfId="0" applyFill="1" applyBorder="1" applyAlignment="1">
      <alignment horizontal="center" vertical="center"/>
    </xf>
    <xf numFmtId="0" fontId="0" fillId="56" borderId="152" xfId="0" applyFill="1" applyBorder="1" applyAlignment="1">
      <alignment vertical="center" wrapText="1"/>
    </xf>
    <xf numFmtId="9" fontId="33" fillId="56" borderId="156" xfId="1495" applyFont="1" applyFill="1" applyBorder="1" applyAlignment="1">
      <alignment horizontal="center" vertical="center"/>
    </xf>
    <xf numFmtId="0" fontId="0" fillId="56" borderId="152" xfId="0" applyFill="1" applyBorder="1" applyAlignment="1">
      <alignment horizontal="center" vertical="center" wrapText="1"/>
    </xf>
    <xf numFmtId="17" fontId="0" fillId="56" borderId="152" xfId="0" applyNumberFormat="1" applyFill="1" applyBorder="1" applyAlignment="1">
      <alignment vertical="center"/>
    </xf>
    <xf numFmtId="9" fontId="33" fillId="56" borderId="152" xfId="1495" applyFont="1" applyFill="1" applyBorder="1" applyAlignment="1">
      <alignment horizontal="center" vertical="center"/>
    </xf>
    <xf numFmtId="17" fontId="0" fillId="56" borderId="152" xfId="0" applyNumberFormat="1" applyFill="1" applyBorder="1" applyAlignment="1">
      <alignment horizontal="center" vertical="center"/>
    </xf>
    <xf numFmtId="0" fontId="0" fillId="56" borderId="156" xfId="0" applyFill="1" applyBorder="1" applyAlignment="1">
      <alignment horizontal="justify" vertical="center" wrapText="1"/>
    </xf>
    <xf numFmtId="0" fontId="0" fillId="56" borderId="152" xfId="0" applyFill="1" applyBorder="1" applyAlignment="1">
      <alignment horizontal="center" wrapText="1"/>
    </xf>
    <xf numFmtId="0" fontId="0" fillId="56" borderId="152" xfId="0" applyFill="1" applyBorder="1" applyAlignment="1">
      <alignment wrapText="1"/>
    </xf>
    <xf numFmtId="0" fontId="0" fillId="56" borderId="161" xfId="0" applyFill="1" applyBorder="1" applyAlignment="1">
      <alignment vertical="center" wrapText="1"/>
    </xf>
    <xf numFmtId="17" fontId="0" fillId="56" borderId="126" xfId="0" applyNumberFormat="1" applyFill="1" applyBorder="1" applyAlignment="1">
      <alignment vertical="center"/>
    </xf>
    <xf numFmtId="9" fontId="33" fillId="56" borderId="152" xfId="1495" applyFont="1" applyFill="1" applyBorder="1" applyAlignment="1">
      <alignment vertical="center" wrapText="1"/>
    </xf>
    <xf numFmtId="0" fontId="0" fillId="56" borderId="152" xfId="0" applyFill="1" applyBorder="1"/>
    <xf numFmtId="9" fontId="64" fillId="56" borderId="152" xfId="1495" applyFont="1" applyFill="1" applyBorder="1" applyAlignment="1">
      <alignment horizontal="center" vertical="center" wrapText="1"/>
    </xf>
    <xf numFmtId="9" fontId="64" fillId="56" borderId="126" xfId="1495" applyFont="1" applyFill="1" applyBorder="1" applyAlignment="1">
      <alignment horizontal="center" vertical="center" wrapText="1"/>
    </xf>
    <xf numFmtId="9" fontId="49" fillId="56" borderId="152" xfId="0" applyNumberFormat="1" applyFont="1" applyFill="1" applyBorder="1" applyAlignment="1">
      <alignment vertical="center" wrapText="1"/>
    </xf>
    <xf numFmtId="0" fontId="49" fillId="56" borderId="152" xfId="0" applyFont="1" applyFill="1" applyBorder="1" applyAlignment="1">
      <alignment vertical="center" wrapText="1"/>
    </xf>
    <xf numFmtId="0" fontId="0" fillId="59" borderId="152" xfId="0" applyFill="1" applyBorder="1"/>
    <xf numFmtId="0" fontId="0" fillId="58" borderId="152" xfId="0" applyFill="1" applyBorder="1"/>
    <xf numFmtId="0" fontId="0" fillId="57" borderId="152" xfId="0" applyFill="1" applyBorder="1"/>
    <xf numFmtId="0" fontId="59" fillId="0" borderId="152" xfId="0" applyFont="1" applyBorder="1" applyAlignment="1" applyProtection="1">
      <alignment horizontal="center" vertical="center"/>
      <protection hidden="1"/>
    </xf>
    <xf numFmtId="0" fontId="84" fillId="0" borderId="155" xfId="0" applyFont="1" applyBorder="1" applyAlignment="1">
      <alignment horizontal="justify" vertical="center" wrapText="1"/>
    </xf>
    <xf numFmtId="0" fontId="0" fillId="0" borderId="113" xfId="0" applyBorder="1" applyAlignment="1">
      <alignment horizontal="justify" vertical="center" wrapText="1"/>
    </xf>
    <xf numFmtId="0" fontId="84" fillId="0" borderId="159" xfId="0" applyFont="1" applyBorder="1" applyAlignment="1">
      <alignment horizontal="justify" vertical="center" wrapText="1"/>
    </xf>
    <xf numFmtId="0" fontId="0" fillId="0" borderId="0" xfId="0" applyBorder="1" applyAlignment="1">
      <alignment horizontal="justify" vertical="center" wrapText="1"/>
    </xf>
    <xf numFmtId="0" fontId="84" fillId="0" borderId="13" xfId="0" applyFont="1" applyBorder="1" applyAlignment="1">
      <alignment horizontal="justify" vertical="center" wrapText="1"/>
    </xf>
    <xf numFmtId="0" fontId="84" fillId="0" borderId="0" xfId="0" applyFont="1" applyBorder="1" applyAlignment="1">
      <alignment horizontal="justify" vertical="center" wrapText="1"/>
    </xf>
    <xf numFmtId="0" fontId="84" fillId="0" borderId="32" xfId="0" applyFont="1" applyBorder="1" applyAlignment="1">
      <alignment horizontal="justify" vertical="center" wrapText="1"/>
    </xf>
    <xf numFmtId="0" fontId="84" fillId="0" borderId="18" xfId="0" applyFont="1" applyBorder="1" applyAlignment="1">
      <alignment horizontal="justify" vertical="center" wrapText="1"/>
    </xf>
    <xf numFmtId="0" fontId="84" fillId="0" borderId="152" xfId="0" applyFont="1" applyBorder="1" applyAlignment="1">
      <alignment horizontal="center" vertical="center" wrapText="1"/>
    </xf>
    <xf numFmtId="0" fontId="84" fillId="66" borderId="152" xfId="0" applyFont="1" applyFill="1" applyBorder="1" applyAlignment="1">
      <alignment horizontal="center" vertical="center" wrapText="1"/>
    </xf>
    <xf numFmtId="0" fontId="84" fillId="50" borderId="152" xfId="0" applyFont="1" applyFill="1" applyBorder="1" applyAlignment="1">
      <alignment horizontal="center" vertical="center"/>
    </xf>
    <xf numFmtId="0" fontId="5" fillId="0" borderId="156" xfId="0" applyFont="1" applyBorder="1" applyAlignment="1" applyProtection="1">
      <alignment horizontal="center" vertical="center" wrapText="1"/>
      <protection locked="0"/>
    </xf>
    <xf numFmtId="0" fontId="5" fillId="0" borderId="15" xfId="0" applyFont="1" applyBorder="1" applyAlignment="1" applyProtection="1">
      <alignment horizontal="center" vertical="center" wrapText="1"/>
      <protection locked="0"/>
    </xf>
    <xf numFmtId="170" fontId="5" fillId="50" borderId="155" xfId="0" applyNumberFormat="1" applyFont="1" applyFill="1" applyBorder="1" applyAlignment="1" applyProtection="1">
      <alignment horizontal="center" vertical="center" wrapText="1"/>
      <protection hidden="1"/>
    </xf>
    <xf numFmtId="170" fontId="5" fillId="50" borderId="159" xfId="0" applyNumberFormat="1" applyFont="1" applyFill="1" applyBorder="1" applyAlignment="1" applyProtection="1">
      <alignment horizontal="center" vertical="center" wrapText="1"/>
      <protection hidden="1"/>
    </xf>
    <xf numFmtId="170" fontId="5" fillId="50" borderId="17" xfId="0" applyNumberFormat="1" applyFont="1" applyFill="1" applyBorder="1" applyAlignment="1" applyProtection="1">
      <alignment horizontal="center" vertical="center" wrapText="1"/>
      <protection hidden="1"/>
    </xf>
    <xf numFmtId="170" fontId="5" fillId="50" borderId="18" xfId="0" applyNumberFormat="1" applyFont="1" applyFill="1" applyBorder="1" applyAlignment="1" applyProtection="1">
      <alignment horizontal="center" vertical="center" wrapText="1"/>
      <protection hidden="1"/>
    </xf>
    <xf numFmtId="0" fontId="5" fillId="0" borderId="152" xfId="0" applyFont="1" applyBorder="1" applyAlignment="1" applyProtection="1">
      <alignment horizontal="center" vertical="center" wrapText="1"/>
      <protection hidden="1"/>
    </xf>
    <xf numFmtId="0" fontId="5" fillId="50" borderId="152" xfId="0" applyFont="1" applyFill="1" applyBorder="1" applyAlignment="1" applyProtection="1">
      <alignment horizontal="center" vertical="center" wrapText="1"/>
      <protection hidden="1"/>
    </xf>
    <xf numFmtId="170" fontId="5" fillId="50" borderId="156" xfId="0" applyNumberFormat="1" applyFont="1" applyFill="1" applyBorder="1" applyAlignment="1" applyProtection="1">
      <alignment vertical="center" wrapText="1"/>
      <protection hidden="1"/>
    </xf>
    <xf numFmtId="170" fontId="5" fillId="50" borderId="15" xfId="0" applyNumberFormat="1" applyFont="1" applyFill="1" applyBorder="1" applyAlignment="1" applyProtection="1">
      <alignment vertical="center" wrapText="1"/>
      <protection hidden="1"/>
    </xf>
    <xf numFmtId="0" fontId="15" fillId="0" borderId="152" xfId="0" applyFont="1" applyBorder="1" applyAlignment="1" applyProtection="1">
      <alignment horizontal="center" vertical="center" wrapText="1"/>
      <protection hidden="1"/>
    </xf>
    <xf numFmtId="170" fontId="15" fillId="50" borderId="156" xfId="0" applyNumberFormat="1" applyFont="1" applyFill="1" applyBorder="1" applyAlignment="1" applyProtection="1">
      <alignment vertical="center" wrapText="1"/>
      <protection hidden="1"/>
    </xf>
    <xf numFmtId="170" fontId="15" fillId="50" borderId="15" xfId="0" applyNumberFormat="1" applyFont="1" applyFill="1" applyBorder="1" applyAlignment="1" applyProtection="1">
      <alignment vertical="center" wrapText="1"/>
      <protection hidden="1"/>
    </xf>
    <xf numFmtId="170" fontId="5" fillId="0" borderId="152" xfId="0" applyNumberFormat="1" applyFont="1" applyBorder="1" applyAlignment="1" applyProtection="1">
      <alignment horizontal="center" vertical="center" wrapText="1"/>
      <protection hidden="1"/>
    </xf>
    <xf numFmtId="9" fontId="15" fillId="0" borderId="152" xfId="0" applyNumberFormat="1" applyFont="1" applyBorder="1" applyAlignment="1" applyProtection="1">
      <alignment vertical="center" wrapText="1"/>
      <protection hidden="1"/>
    </xf>
    <xf numFmtId="0" fontId="15" fillId="0" borderId="152" xfId="0" applyFont="1" applyBorder="1" applyAlignment="1" applyProtection="1">
      <alignment vertical="center" wrapText="1"/>
      <protection hidden="1"/>
    </xf>
    <xf numFmtId="9" fontId="5" fillId="50" borderId="155" xfId="0" applyNumberFormat="1" applyFont="1" applyFill="1" applyBorder="1" applyAlignment="1" applyProtection="1">
      <alignment horizontal="center" vertical="center" wrapText="1"/>
      <protection hidden="1"/>
    </xf>
    <xf numFmtId="9" fontId="5" fillId="50" borderId="159" xfId="0" applyNumberFormat="1" applyFont="1" applyFill="1" applyBorder="1" applyAlignment="1" applyProtection="1">
      <alignment horizontal="center" vertical="center" wrapText="1"/>
      <protection hidden="1"/>
    </xf>
    <xf numFmtId="9" fontId="5" fillId="50" borderId="17" xfId="0" applyNumberFormat="1" applyFont="1" applyFill="1" applyBorder="1" applyAlignment="1" applyProtection="1">
      <alignment horizontal="center" vertical="center" wrapText="1"/>
      <protection hidden="1"/>
    </xf>
    <xf numFmtId="9" fontId="5" fillId="50" borderId="18" xfId="0" applyNumberFormat="1" applyFont="1" applyFill="1" applyBorder="1" applyAlignment="1" applyProtection="1">
      <alignment horizontal="center" vertical="center" wrapText="1"/>
      <protection hidden="1"/>
    </xf>
    <xf numFmtId="9" fontId="70" fillId="50" borderId="155" xfId="0" applyNumberFormat="1" applyFont="1" applyFill="1" applyBorder="1" applyAlignment="1" applyProtection="1">
      <alignment horizontal="center" vertical="center" wrapText="1"/>
      <protection hidden="1"/>
    </xf>
    <xf numFmtId="9" fontId="70" fillId="50" borderId="159" xfId="0" applyNumberFormat="1" applyFont="1" applyFill="1" applyBorder="1" applyAlignment="1" applyProtection="1">
      <alignment horizontal="center" vertical="center" wrapText="1"/>
      <protection hidden="1"/>
    </xf>
    <xf numFmtId="9" fontId="70" fillId="50" borderId="17" xfId="0" applyNumberFormat="1" applyFont="1" applyFill="1" applyBorder="1" applyAlignment="1" applyProtection="1">
      <alignment horizontal="center" vertical="center" wrapText="1"/>
      <protection hidden="1"/>
    </xf>
    <xf numFmtId="9" fontId="70" fillId="50" borderId="18" xfId="0" applyNumberFormat="1" applyFont="1" applyFill="1" applyBorder="1" applyAlignment="1" applyProtection="1">
      <alignment horizontal="center" vertical="center" wrapText="1"/>
      <protection hidden="1"/>
    </xf>
    <xf numFmtId="170" fontId="5" fillId="51" borderId="156" xfId="0" applyNumberFormat="1" applyFont="1" applyFill="1" applyBorder="1" applyAlignment="1" applyProtection="1">
      <alignment vertical="center" wrapText="1"/>
      <protection hidden="1"/>
    </xf>
    <xf numFmtId="170" fontId="5" fillId="51" borderId="15" xfId="0" applyNumberFormat="1" applyFont="1" applyFill="1" applyBorder="1" applyAlignment="1" applyProtection="1">
      <alignment vertical="center" wrapText="1"/>
      <protection hidden="1"/>
    </xf>
    <xf numFmtId="0" fontId="5" fillId="50" borderId="156" xfId="0" applyFont="1" applyFill="1" applyBorder="1" applyAlignment="1" applyProtection="1">
      <alignment horizontal="justify" vertical="center" wrapText="1"/>
      <protection locked="0"/>
    </xf>
    <xf numFmtId="0" fontId="5" fillId="50" borderId="15" xfId="0" applyFont="1" applyFill="1" applyBorder="1" applyAlignment="1" applyProtection="1">
      <alignment horizontal="justify" vertical="center" wrapText="1"/>
      <protection locked="0"/>
    </xf>
    <xf numFmtId="170" fontId="15" fillId="55" borderId="156" xfId="0" applyNumberFormat="1" applyFont="1" applyFill="1" applyBorder="1" applyAlignment="1" applyProtection="1">
      <alignment horizontal="center" vertical="center" wrapText="1"/>
      <protection hidden="1"/>
    </xf>
    <xf numFmtId="170" fontId="15" fillId="55" borderId="15" xfId="0" applyNumberFormat="1" applyFont="1" applyFill="1" applyBorder="1" applyAlignment="1" applyProtection="1">
      <alignment horizontal="center" vertical="center" wrapText="1"/>
      <protection hidden="1"/>
    </xf>
    <xf numFmtId="170" fontId="70" fillId="50" borderId="155" xfId="0" applyNumberFormat="1" applyFont="1" applyFill="1" applyBorder="1" applyAlignment="1" applyProtection="1">
      <alignment horizontal="center" vertical="center" wrapText="1"/>
      <protection hidden="1"/>
    </xf>
    <xf numFmtId="170" fontId="70" fillId="50" borderId="159" xfId="0" applyNumberFormat="1" applyFont="1" applyFill="1" applyBorder="1" applyAlignment="1" applyProtection="1">
      <alignment horizontal="center" vertical="center" wrapText="1"/>
      <protection hidden="1"/>
    </xf>
    <xf numFmtId="170" fontId="70" fillId="50" borderId="17" xfId="0" applyNumberFormat="1" applyFont="1" applyFill="1" applyBorder="1" applyAlignment="1" applyProtection="1">
      <alignment horizontal="center" vertical="center" wrapText="1"/>
      <protection hidden="1"/>
    </xf>
    <xf numFmtId="170" fontId="70" fillId="50" borderId="18" xfId="0" applyNumberFormat="1" applyFont="1" applyFill="1" applyBorder="1" applyAlignment="1" applyProtection="1">
      <alignment horizontal="center" vertical="center" wrapText="1"/>
      <protection hidden="1"/>
    </xf>
    <xf numFmtId="170" fontId="71" fillId="55" borderId="156" xfId="0" applyNumberFormat="1" applyFont="1" applyFill="1" applyBorder="1" applyAlignment="1" applyProtection="1">
      <alignment horizontal="center" vertical="center" wrapText="1"/>
      <protection hidden="1"/>
    </xf>
    <xf numFmtId="170" fontId="71" fillId="55" borderId="15" xfId="0" applyNumberFormat="1" applyFont="1" applyFill="1" applyBorder="1" applyAlignment="1" applyProtection="1">
      <alignment horizontal="center" vertical="center" wrapText="1"/>
      <protection hidden="1"/>
    </xf>
    <xf numFmtId="171" fontId="15" fillId="0" borderId="156" xfId="1250" applyNumberFormat="1" applyFont="1" applyFill="1" applyBorder="1" applyAlignment="1" applyProtection="1">
      <alignment vertical="center" wrapText="1"/>
      <protection hidden="1"/>
    </xf>
    <xf numFmtId="171" fontId="15" fillId="0" borderId="15" xfId="1250" applyNumberFormat="1" applyFont="1" applyFill="1" applyBorder="1" applyAlignment="1" applyProtection="1">
      <alignment vertical="center" wrapText="1"/>
      <protection hidden="1"/>
    </xf>
    <xf numFmtId="165" fontId="5" fillId="0" borderId="156" xfId="1250" applyFont="1" applyFill="1" applyBorder="1" applyAlignment="1" applyProtection="1">
      <alignment horizontal="center" vertical="center" wrapText="1"/>
      <protection hidden="1"/>
    </xf>
    <xf numFmtId="165" fontId="5" fillId="0" borderId="15" xfId="1250" applyFont="1" applyFill="1" applyBorder="1" applyAlignment="1" applyProtection="1">
      <alignment horizontal="center" vertical="center" wrapText="1"/>
      <protection hidden="1"/>
    </xf>
    <xf numFmtId="0" fontId="11" fillId="62" borderId="126" xfId="0" applyFont="1" applyFill="1" applyBorder="1" applyAlignment="1" applyProtection="1">
      <alignment horizontal="center" vertical="center" wrapText="1"/>
      <protection locked="0"/>
    </xf>
    <xf numFmtId="0" fontId="11" fillId="62" borderId="127" xfId="0" applyFont="1" applyFill="1" applyBorder="1" applyAlignment="1" applyProtection="1">
      <alignment horizontal="center" vertical="center" wrapText="1"/>
      <protection locked="0"/>
    </xf>
    <xf numFmtId="0" fontId="11" fillId="62" borderId="161" xfId="0" applyFont="1" applyFill="1" applyBorder="1" applyAlignment="1" applyProtection="1">
      <alignment horizontal="center" vertical="center" wrapText="1"/>
      <protection locked="0"/>
    </xf>
    <xf numFmtId="165" fontId="15" fillId="0" borderId="156" xfId="1250" applyFont="1" applyFill="1" applyBorder="1" applyAlignment="1" applyProtection="1">
      <alignment vertical="center" wrapText="1"/>
      <protection hidden="1"/>
    </xf>
    <xf numFmtId="165" fontId="15" fillId="0" borderId="15" xfId="1250" applyFont="1" applyFill="1" applyBorder="1" applyAlignment="1" applyProtection="1">
      <alignment vertical="center" wrapText="1"/>
      <protection hidden="1"/>
    </xf>
    <xf numFmtId="165" fontId="15" fillId="50" borderId="156" xfId="1250" applyFont="1" applyFill="1" applyBorder="1" applyAlignment="1" applyProtection="1">
      <alignment vertical="center" wrapText="1"/>
      <protection hidden="1"/>
    </xf>
    <xf numFmtId="165" fontId="15" fillId="50" borderId="15" xfId="1250" applyFont="1" applyFill="1" applyBorder="1" applyAlignment="1" applyProtection="1">
      <alignment vertical="center" wrapText="1"/>
      <protection hidden="1"/>
    </xf>
    <xf numFmtId="0" fontId="5" fillId="0" borderId="156" xfId="0" applyFont="1" applyBorder="1" applyAlignment="1" applyProtection="1">
      <alignment horizontal="justify" vertical="center" wrapText="1"/>
      <protection locked="0"/>
    </xf>
    <xf numFmtId="0" fontId="5" fillId="0" borderId="15" xfId="0" applyFont="1" applyBorder="1" applyAlignment="1" applyProtection="1">
      <alignment horizontal="justify" vertical="center" wrapText="1"/>
      <protection locked="0"/>
    </xf>
    <xf numFmtId="172" fontId="15" fillId="55" borderId="156" xfId="1251" applyNumberFormat="1" applyFont="1" applyFill="1" applyBorder="1" applyAlignment="1" applyProtection="1">
      <alignment horizontal="center" vertical="center" wrapText="1"/>
      <protection hidden="1"/>
    </xf>
    <xf numFmtId="172" fontId="15" fillId="55" borderId="15" xfId="1251" applyNumberFormat="1" applyFont="1" applyFill="1" applyBorder="1" applyAlignment="1" applyProtection="1">
      <alignment horizontal="center" vertical="center" wrapText="1"/>
      <protection hidden="1"/>
    </xf>
    <xf numFmtId="0" fontId="71" fillId="0" borderId="152" xfId="0" applyFont="1" applyBorder="1" applyAlignment="1" applyProtection="1">
      <alignment horizontal="center" vertical="center" wrapText="1"/>
      <protection locked="0"/>
    </xf>
    <xf numFmtId="171" fontId="15" fillId="50" borderId="156" xfId="1250" applyNumberFormat="1" applyFont="1" applyFill="1" applyBorder="1" applyAlignment="1" applyProtection="1">
      <alignment vertical="center" wrapText="1"/>
      <protection hidden="1"/>
    </xf>
    <xf numFmtId="171" fontId="15" fillId="50" borderId="15" xfId="1250" applyNumberFormat="1" applyFont="1" applyFill="1" applyBorder="1" applyAlignment="1" applyProtection="1">
      <alignment vertical="center" wrapText="1"/>
      <protection hidden="1"/>
    </xf>
    <xf numFmtId="171" fontId="15" fillId="51" borderId="156" xfId="1250" applyNumberFormat="1" applyFont="1" applyFill="1" applyBorder="1" applyAlignment="1" applyProtection="1">
      <alignment vertical="center" wrapText="1"/>
      <protection hidden="1"/>
    </xf>
    <xf numFmtId="171" fontId="15" fillId="51" borderId="15" xfId="1250" applyNumberFormat="1" applyFont="1" applyFill="1" applyBorder="1" applyAlignment="1" applyProtection="1">
      <alignment vertical="center" wrapText="1"/>
      <protection hidden="1"/>
    </xf>
    <xf numFmtId="0" fontId="71" fillId="50" borderId="152" xfId="0" applyFont="1" applyFill="1" applyBorder="1" applyAlignment="1" applyProtection="1">
      <alignment horizontal="center" vertical="center"/>
      <protection locked="0"/>
    </xf>
    <xf numFmtId="0" fontId="11" fillId="62" borderId="152" xfId="0" applyFont="1" applyFill="1" applyBorder="1" applyAlignment="1" applyProtection="1">
      <alignment horizontal="center" vertical="center" wrapText="1"/>
      <protection locked="0"/>
    </xf>
    <xf numFmtId="0" fontId="68" fillId="0" borderId="160" xfId="0" applyFont="1" applyBorder="1" applyAlignment="1" applyProtection="1">
      <alignment horizontal="center"/>
      <protection locked="0"/>
    </xf>
    <xf numFmtId="0" fontId="68" fillId="0" borderId="16" xfId="0" applyFont="1" applyBorder="1" applyAlignment="1" applyProtection="1">
      <alignment horizontal="center"/>
      <protection locked="0"/>
    </xf>
    <xf numFmtId="0" fontId="68" fillId="0" borderId="19" xfId="0" applyFont="1" applyBorder="1" applyAlignment="1" applyProtection="1">
      <alignment horizontal="center"/>
      <protection locked="0"/>
    </xf>
    <xf numFmtId="171" fontId="15" fillId="0" borderId="152" xfId="1250" applyNumberFormat="1" applyFont="1" applyFill="1" applyBorder="1" applyAlignment="1" applyProtection="1">
      <alignment vertical="center" wrapText="1"/>
      <protection hidden="1"/>
    </xf>
    <xf numFmtId="0" fontId="3" fillId="62" borderId="155" xfId="0" applyFont="1" applyFill="1" applyBorder="1" applyAlignment="1" applyProtection="1">
      <alignment horizontal="center" vertical="center" wrapText="1"/>
      <protection locked="0"/>
    </xf>
    <xf numFmtId="0" fontId="3" fillId="62" borderId="159" xfId="0" applyFont="1" applyFill="1" applyBorder="1" applyAlignment="1" applyProtection="1">
      <alignment horizontal="center" vertical="center" wrapText="1"/>
      <protection locked="0"/>
    </xf>
    <xf numFmtId="0" fontId="3" fillId="62" borderId="160" xfId="0" applyFont="1" applyFill="1" applyBorder="1" applyAlignment="1" applyProtection="1">
      <alignment horizontal="center" vertical="center" wrapText="1"/>
      <protection locked="0"/>
    </xf>
    <xf numFmtId="0" fontId="15" fillId="0" borderId="152" xfId="0" applyFont="1" applyBorder="1" applyAlignment="1" applyProtection="1">
      <alignment horizontal="center" vertical="center" wrapText="1"/>
      <protection locked="0"/>
    </xf>
    <xf numFmtId="0" fontId="68" fillId="0" borderId="152" xfId="0" applyFont="1" applyBorder="1" applyAlignment="1" applyProtection="1">
      <alignment horizontal="center"/>
      <protection locked="0"/>
    </xf>
    <xf numFmtId="165" fontId="15" fillId="51" borderId="156" xfId="1250" applyFont="1" applyFill="1" applyBorder="1" applyAlignment="1" applyProtection="1">
      <alignment vertical="center" wrapText="1"/>
      <protection hidden="1"/>
    </xf>
    <xf numFmtId="165" fontId="15" fillId="51" borderId="15" xfId="1250" applyFont="1" applyFill="1" applyBorder="1" applyAlignment="1" applyProtection="1">
      <alignment vertical="center" wrapText="1"/>
      <protection hidden="1"/>
    </xf>
    <xf numFmtId="0" fontId="71" fillId="0" borderId="152" xfId="0" applyFont="1" applyBorder="1" applyAlignment="1" applyProtection="1">
      <alignment horizontal="center" vertical="center"/>
      <protection locked="0"/>
    </xf>
    <xf numFmtId="0" fontId="9" fillId="50" borderId="152" xfId="1371" applyFont="1" applyFill="1" applyBorder="1" applyAlignment="1" applyProtection="1">
      <alignment horizontal="center" vertical="center" wrapText="1"/>
      <protection locked="0"/>
    </xf>
    <xf numFmtId="0" fontId="8" fillId="52" borderId="155" xfId="1371" applyFont="1" applyFill="1" applyBorder="1" applyAlignment="1" applyProtection="1">
      <alignment horizontal="left" vertical="center" wrapText="1"/>
      <protection locked="0"/>
    </xf>
    <xf numFmtId="0" fontId="8" fillId="52" borderId="160" xfId="1371" applyFont="1" applyFill="1" applyBorder="1" applyAlignment="1" applyProtection="1">
      <alignment horizontal="left" vertical="center" wrapText="1"/>
      <protection locked="0"/>
    </xf>
    <xf numFmtId="0" fontId="8" fillId="52" borderId="30" xfId="1371" applyFont="1" applyFill="1" applyBorder="1" applyAlignment="1" applyProtection="1">
      <alignment horizontal="left" vertical="center" wrapText="1"/>
      <protection locked="0"/>
    </xf>
    <xf numFmtId="0" fontId="8" fillId="52" borderId="31" xfId="1371" applyFont="1" applyFill="1" applyBorder="1" applyAlignment="1" applyProtection="1">
      <alignment horizontal="left" vertical="center" wrapText="1"/>
      <protection locked="0"/>
    </xf>
    <xf numFmtId="0" fontId="9" fillId="24" borderId="155" xfId="1371" applyFont="1" applyFill="1" applyBorder="1" applyAlignment="1" applyProtection="1">
      <alignment horizontal="center" vertical="center" wrapText="1"/>
      <protection locked="0"/>
    </xf>
    <xf numFmtId="0" fontId="9" fillId="24" borderId="159" xfId="1371" applyFont="1" applyFill="1" applyBorder="1" applyAlignment="1" applyProtection="1">
      <alignment horizontal="center" vertical="center" wrapText="1"/>
      <protection locked="0"/>
    </xf>
    <xf numFmtId="0" fontId="9" fillId="24" borderId="163" xfId="1371" applyFont="1" applyFill="1" applyBorder="1" applyAlignment="1" applyProtection="1">
      <alignment horizontal="center" vertical="center" wrapText="1"/>
      <protection locked="0"/>
    </xf>
    <xf numFmtId="0" fontId="9" fillId="24" borderId="30" xfId="1371" applyFont="1" applyFill="1" applyBorder="1" applyAlignment="1" applyProtection="1">
      <alignment horizontal="center" vertical="center" wrapText="1"/>
      <protection locked="0"/>
    </xf>
    <xf numFmtId="0" fontId="9" fillId="24" borderId="27" xfId="1371" applyFont="1" applyFill="1" applyBorder="1" applyAlignment="1" applyProtection="1">
      <alignment horizontal="center" vertical="center" wrapText="1"/>
      <protection locked="0"/>
    </xf>
    <xf numFmtId="0" fontId="9" fillId="24" borderId="28" xfId="1371" applyFont="1" applyFill="1" applyBorder="1" applyAlignment="1" applyProtection="1">
      <alignment horizontal="center" vertical="center" wrapText="1"/>
      <protection locked="0"/>
    </xf>
    <xf numFmtId="0" fontId="9" fillId="50" borderId="50" xfId="1371" applyFont="1" applyFill="1" applyBorder="1" applyAlignment="1" applyProtection="1">
      <alignment horizontal="center" vertical="center" wrapText="1"/>
      <protection locked="0"/>
    </xf>
    <xf numFmtId="0" fontId="9" fillId="50" borderId="152" xfId="1371" applyFont="1" applyFill="1" applyBorder="1" applyAlignment="1" applyProtection="1">
      <alignment horizontal="center" vertical="center"/>
      <protection locked="0"/>
    </xf>
    <xf numFmtId="0" fontId="8" fillId="52" borderId="152" xfId="1371" applyFont="1" applyFill="1" applyBorder="1" applyAlignment="1">
      <alignment horizontal="justify" vertical="center"/>
    </xf>
    <xf numFmtId="0" fontId="9" fillId="50" borderId="153" xfId="1371" applyFont="1" applyFill="1" applyBorder="1" applyAlignment="1" applyProtection="1">
      <alignment horizontal="center" vertical="center"/>
      <protection locked="0"/>
    </xf>
    <xf numFmtId="0" fontId="8" fillId="52" borderId="152" xfId="1371" applyFont="1" applyFill="1" applyBorder="1" applyAlignment="1" applyProtection="1">
      <alignment horizontal="justify" vertical="center" wrapText="1"/>
      <protection locked="0"/>
    </xf>
    <xf numFmtId="0" fontId="9" fillId="50" borderId="152" xfId="1371" applyFont="1" applyFill="1" applyBorder="1" applyAlignment="1" applyProtection="1">
      <alignment horizontal="left" vertical="center" wrapText="1"/>
      <protection locked="0"/>
    </xf>
    <xf numFmtId="0" fontId="9" fillId="50" borderId="153" xfId="1371" applyFont="1" applyFill="1" applyBorder="1" applyAlignment="1" applyProtection="1">
      <alignment horizontal="left" vertical="center" wrapText="1"/>
      <protection locked="0"/>
    </xf>
    <xf numFmtId="0" fontId="9" fillId="50" borderId="153" xfId="1371" applyFont="1" applyFill="1" applyBorder="1" applyAlignment="1" applyProtection="1">
      <alignment horizontal="center" vertical="center" wrapText="1"/>
      <protection locked="0"/>
    </xf>
    <xf numFmtId="0" fontId="51" fillId="50" borderId="126" xfId="0" applyFont="1" applyFill="1" applyBorder="1" applyAlignment="1">
      <alignment horizontal="center" vertical="center" wrapText="1"/>
    </xf>
    <xf numFmtId="0" fontId="51" fillId="50" borderId="127" xfId="0" applyFont="1" applyFill="1" applyBorder="1" applyAlignment="1">
      <alignment horizontal="center" vertical="center" wrapText="1"/>
    </xf>
    <xf numFmtId="0" fontId="51" fillId="50" borderId="162" xfId="0" applyFont="1" applyFill="1" applyBorder="1" applyAlignment="1">
      <alignment horizontal="center" vertical="center" wrapText="1"/>
    </xf>
    <xf numFmtId="0" fontId="50" fillId="63" borderId="52" xfId="1371" applyFont="1" applyFill="1" applyBorder="1" applyAlignment="1">
      <alignment horizontal="center" vertical="center"/>
    </xf>
    <xf numFmtId="0" fontId="50" fillId="63" borderId="152" xfId="1371" applyFont="1" applyFill="1" applyBorder="1" applyAlignment="1">
      <alignment horizontal="center" vertical="center"/>
    </xf>
    <xf numFmtId="0" fontId="50" fillId="63" borderId="153" xfId="1371" applyFont="1" applyFill="1" applyBorder="1" applyAlignment="1">
      <alignment horizontal="center" vertical="center"/>
    </xf>
    <xf numFmtId="0" fontId="8" fillId="52" borderId="52" xfId="1371" applyFont="1" applyFill="1" applyBorder="1" applyAlignment="1">
      <alignment horizontal="justify" vertical="center" wrapText="1"/>
    </xf>
    <xf numFmtId="0" fontId="8" fillId="52" borderId="152" xfId="1371" applyFont="1" applyFill="1" applyBorder="1" applyAlignment="1" applyProtection="1">
      <alignment horizontal="center" vertical="center" wrapText="1"/>
      <protection locked="0"/>
    </xf>
    <xf numFmtId="0" fontId="8" fillId="52" borderId="153" xfId="1371" applyFont="1" applyFill="1" applyBorder="1" applyAlignment="1" applyProtection="1">
      <alignment horizontal="center" vertical="center" wrapText="1"/>
      <protection locked="0"/>
    </xf>
    <xf numFmtId="0" fontId="8" fillId="24" borderId="152" xfId="1371" applyFont="1" applyFill="1" applyBorder="1" applyAlignment="1" applyProtection="1">
      <alignment horizontal="center" vertical="center" wrapText="1"/>
      <protection locked="0"/>
    </xf>
    <xf numFmtId="0" fontId="8" fillId="24" borderId="153" xfId="1371" applyFont="1" applyFill="1" applyBorder="1" applyAlignment="1" applyProtection="1">
      <alignment horizontal="center" vertical="center" wrapText="1"/>
      <protection locked="0"/>
    </xf>
    <xf numFmtId="0" fontId="50" fillId="0" borderId="158" xfId="1371" applyFont="1" applyBorder="1" applyAlignment="1">
      <alignment horizontal="center" vertical="center"/>
    </xf>
    <xf numFmtId="0" fontId="50" fillId="0" borderId="159" xfId="1371" applyFont="1" applyBorder="1" applyAlignment="1">
      <alignment horizontal="center" vertical="center"/>
    </xf>
    <xf numFmtId="0" fontId="50" fillId="0" borderId="163" xfId="1371" applyFont="1" applyBorder="1" applyAlignment="1">
      <alignment horizontal="center" vertical="center"/>
    </xf>
    <xf numFmtId="0" fontId="50" fillId="0" borderId="13" xfId="1371" applyFont="1" applyBorder="1" applyAlignment="1">
      <alignment horizontal="center" vertical="center"/>
    </xf>
    <xf numFmtId="0" fontId="50" fillId="0" borderId="0" xfId="1371" applyFont="1" applyAlignment="1">
      <alignment horizontal="center" vertical="center"/>
    </xf>
    <xf numFmtId="0" fontId="50" fillId="0" borderId="14" xfId="1371" applyFont="1" applyBorder="1" applyAlignment="1">
      <alignment horizontal="center" vertical="center"/>
    </xf>
    <xf numFmtId="0" fontId="50" fillId="0" borderId="32" xfId="1371" applyFont="1" applyBorder="1" applyAlignment="1">
      <alignment horizontal="center" vertical="center"/>
    </xf>
    <xf numFmtId="0" fontId="50" fillId="0" borderId="18" xfId="1371" applyFont="1" applyBorder="1" applyAlignment="1">
      <alignment horizontal="center" vertical="center"/>
    </xf>
    <xf numFmtId="0" fontId="50" fillId="0" borderId="33" xfId="1371" applyFont="1" applyBorder="1" applyAlignment="1">
      <alignment horizontal="center" vertical="center"/>
    </xf>
    <xf numFmtId="0" fontId="9" fillId="50" borderId="126" xfId="1371" applyFont="1" applyFill="1" applyBorder="1" applyAlignment="1">
      <alignment horizontal="justify" vertical="center" wrapText="1"/>
    </xf>
    <xf numFmtId="0" fontId="9" fillId="50" borderId="127" xfId="1371" applyFont="1" applyFill="1" applyBorder="1" applyAlignment="1">
      <alignment horizontal="justify" vertical="center" wrapText="1"/>
    </xf>
    <xf numFmtId="0" fontId="9" fillId="50" borderId="161" xfId="1371" applyFont="1" applyFill="1" applyBorder="1" applyAlignment="1">
      <alignment horizontal="justify" vertical="center" wrapText="1"/>
    </xf>
    <xf numFmtId="0" fontId="9" fillId="50" borderId="126" xfId="1371" applyFont="1" applyFill="1" applyBorder="1" applyAlignment="1">
      <alignment horizontal="center" vertical="center" wrapText="1"/>
    </xf>
    <xf numFmtId="0" fontId="9" fillId="50" borderId="127" xfId="1371" applyFont="1" applyFill="1" applyBorder="1" applyAlignment="1">
      <alignment horizontal="center" vertical="center" wrapText="1"/>
    </xf>
    <xf numFmtId="0" fontId="9" fillId="50" borderId="162" xfId="1371" applyFont="1" applyFill="1" applyBorder="1" applyAlignment="1">
      <alignment horizontal="center" vertical="center" wrapText="1"/>
    </xf>
    <xf numFmtId="17" fontId="9" fillId="24" borderId="126" xfId="1371" applyNumberFormat="1" applyFont="1" applyFill="1" applyBorder="1" applyAlignment="1">
      <alignment horizontal="center" vertical="center" wrapText="1"/>
    </xf>
    <xf numFmtId="17" fontId="9" fillId="24" borderId="127" xfId="1371" applyNumberFormat="1" applyFont="1" applyFill="1" applyBorder="1" applyAlignment="1">
      <alignment horizontal="center" vertical="center" wrapText="1"/>
    </xf>
    <xf numFmtId="17" fontId="9" fillId="24" borderId="161" xfId="1371" applyNumberFormat="1" applyFont="1" applyFill="1" applyBorder="1" applyAlignment="1">
      <alignment horizontal="center" vertical="center" wrapText="1"/>
    </xf>
    <xf numFmtId="170" fontId="9" fillId="0" borderId="126" xfId="1496" applyNumberFormat="1" applyFont="1" applyFill="1" applyBorder="1" applyAlignment="1">
      <alignment horizontal="center" vertical="center" wrapText="1"/>
    </xf>
    <xf numFmtId="170" fontId="9" fillId="0" borderId="127" xfId="1496" applyNumberFormat="1" applyFont="1" applyFill="1" applyBorder="1" applyAlignment="1">
      <alignment horizontal="center" vertical="center" wrapText="1"/>
    </xf>
    <xf numFmtId="170" fontId="9" fillId="0" borderId="162" xfId="1496" applyNumberFormat="1" applyFont="1" applyFill="1" applyBorder="1" applyAlignment="1">
      <alignment horizontal="center" vertical="center" wrapText="1"/>
    </xf>
    <xf numFmtId="0" fontId="9" fillId="24" borderId="161" xfId="1371" applyFont="1" applyFill="1" applyBorder="1" applyAlignment="1">
      <alignment horizontal="center" vertical="center" wrapText="1"/>
    </xf>
    <xf numFmtId="9" fontId="9" fillId="50" borderId="126" xfId="1496" applyFont="1" applyFill="1" applyBorder="1" applyAlignment="1">
      <alignment horizontal="center" vertical="center" wrapText="1"/>
    </xf>
    <xf numFmtId="9" fontId="9" fillId="50" borderId="127" xfId="1496" applyFont="1" applyFill="1" applyBorder="1" applyAlignment="1">
      <alignment horizontal="center" vertical="center" wrapText="1"/>
    </xf>
    <xf numFmtId="9" fontId="9" fillId="50" borderId="162" xfId="1496" applyFont="1" applyFill="1" applyBorder="1" applyAlignment="1">
      <alignment horizontal="center" vertical="center" wrapText="1"/>
    </xf>
    <xf numFmtId="0" fontId="9" fillId="50" borderId="155" xfId="1371" applyFont="1" applyFill="1" applyBorder="1" applyAlignment="1">
      <alignment horizontal="center" vertical="center"/>
    </xf>
    <xf numFmtId="0" fontId="9" fillId="50" borderId="159" xfId="1371" applyFont="1" applyFill="1" applyBorder="1" applyAlignment="1">
      <alignment horizontal="center" vertical="center"/>
    </xf>
    <xf numFmtId="0" fontId="9" fillId="50" borderId="160" xfId="1371" applyFont="1" applyFill="1" applyBorder="1" applyAlignment="1">
      <alignment horizontal="center" vertical="center"/>
    </xf>
    <xf numFmtId="0" fontId="8" fillId="52" borderId="157" xfId="1371" applyFont="1" applyFill="1" applyBorder="1" applyAlignment="1">
      <alignment horizontal="left" vertical="center" wrapText="1"/>
    </xf>
    <xf numFmtId="0" fontId="8" fillId="52" borderId="22" xfId="1371" applyFont="1" applyFill="1" applyBorder="1" applyAlignment="1">
      <alignment horizontal="left" vertical="center" wrapText="1"/>
    </xf>
    <xf numFmtId="0" fontId="8" fillId="52" borderId="152" xfId="1371" applyFont="1" applyFill="1" applyBorder="1" applyAlignment="1">
      <alignment horizontal="center" vertical="center"/>
    </xf>
    <xf numFmtId="9" fontId="8" fillId="52" borderId="152" xfId="1496" applyFont="1" applyFill="1" applyBorder="1" applyAlignment="1">
      <alignment horizontal="center" vertical="center"/>
    </xf>
    <xf numFmtId="9" fontId="8" fillId="52" borderId="153" xfId="1496" applyFont="1" applyFill="1" applyBorder="1" applyAlignment="1">
      <alignment horizontal="center" vertical="center"/>
    </xf>
    <xf numFmtId="0" fontId="9" fillId="50" borderId="152" xfId="1371" applyFont="1" applyFill="1" applyBorder="1" applyAlignment="1">
      <alignment horizontal="center" vertical="center" wrapText="1"/>
    </xf>
    <xf numFmtId="0" fontId="9" fillId="50" borderId="153" xfId="1371" applyFont="1" applyFill="1" applyBorder="1" applyAlignment="1">
      <alignment horizontal="center" vertical="center" wrapText="1"/>
    </xf>
    <xf numFmtId="0" fontId="9" fillId="50" borderId="152" xfId="1371" applyFont="1" applyFill="1" applyBorder="1" applyAlignment="1">
      <alignment horizontal="center" vertical="center"/>
    </xf>
    <xf numFmtId="0" fontId="9" fillId="50" borderId="153" xfId="1371" applyFont="1" applyFill="1" applyBorder="1" applyAlignment="1">
      <alignment horizontal="center" vertical="center"/>
    </xf>
    <xf numFmtId="49" fontId="9" fillId="24" borderId="126" xfId="1371" applyNumberFormat="1" applyFont="1" applyFill="1" applyBorder="1" applyAlignment="1">
      <alignment horizontal="center" vertical="center"/>
    </xf>
    <xf numFmtId="49" fontId="9" fillId="24" borderId="127" xfId="1371" applyNumberFormat="1" applyFont="1" applyFill="1" applyBorder="1" applyAlignment="1">
      <alignment horizontal="center" vertical="center"/>
    </xf>
    <xf numFmtId="0" fontId="9" fillId="50" borderId="152" xfId="1371" applyFont="1" applyFill="1" applyBorder="1" applyAlignment="1">
      <alignment horizontal="left" vertical="center" wrapText="1"/>
    </xf>
    <xf numFmtId="0" fontId="9" fillId="50" borderId="153" xfId="1371" applyFont="1" applyFill="1" applyBorder="1" applyAlignment="1">
      <alignment horizontal="left" vertical="center" wrapText="1"/>
    </xf>
    <xf numFmtId="0" fontId="14" fillId="50" borderId="152" xfId="1371" applyFont="1" applyFill="1" applyBorder="1" applyAlignment="1">
      <alignment horizontal="center" vertical="center"/>
    </xf>
    <xf numFmtId="0" fontId="14" fillId="50" borderId="153" xfId="1371" applyFont="1" applyFill="1" applyBorder="1" applyAlignment="1">
      <alignment horizontal="center" vertical="center"/>
    </xf>
    <xf numFmtId="9" fontId="9" fillId="24" borderId="152" xfId="1496" applyFont="1" applyFill="1" applyBorder="1" applyAlignment="1">
      <alignment horizontal="center" vertical="center"/>
    </xf>
    <xf numFmtId="0" fontId="8" fillId="50" borderId="152" xfId="1496" applyNumberFormat="1" applyFont="1" applyFill="1" applyBorder="1" applyAlignment="1">
      <alignment horizontal="center" vertical="center" wrapText="1"/>
    </xf>
    <xf numFmtId="0" fontId="8" fillId="50" borderId="153" xfId="1496" applyNumberFormat="1" applyFont="1" applyFill="1" applyBorder="1" applyAlignment="1">
      <alignment horizontal="center" vertical="center" wrapText="1"/>
    </xf>
    <xf numFmtId="0" fontId="9" fillId="50" borderId="126" xfId="1371" applyFont="1" applyFill="1" applyBorder="1" applyAlignment="1">
      <alignment horizontal="center" vertical="center"/>
    </xf>
    <xf numFmtId="0" fontId="9" fillId="50" borderId="127" xfId="1371" applyFont="1" applyFill="1" applyBorder="1" applyAlignment="1">
      <alignment horizontal="center" vertical="center"/>
    </xf>
    <xf numFmtId="0" fontId="9" fillId="50" borderId="162" xfId="1371" applyFont="1" applyFill="1" applyBorder="1" applyAlignment="1">
      <alignment horizontal="center" vertical="center"/>
    </xf>
    <xf numFmtId="0" fontId="11" fillId="24" borderId="13" xfId="1371" applyFont="1" applyFill="1" applyBorder="1" applyAlignment="1">
      <alignment horizontal="center" vertical="center"/>
    </xf>
    <xf numFmtId="0" fontId="11" fillId="24" borderId="0" xfId="1371" applyFont="1" applyFill="1" applyAlignment="1">
      <alignment horizontal="center" vertical="center"/>
    </xf>
    <xf numFmtId="0" fontId="11" fillId="24" borderId="14" xfId="1371" applyFont="1" applyFill="1" applyBorder="1" applyAlignment="1">
      <alignment horizontal="center" vertical="center"/>
    </xf>
    <xf numFmtId="0" fontId="57" fillId="0" borderId="158" xfId="1371" applyFont="1" applyBorder="1" applyAlignment="1">
      <alignment horizontal="center" vertical="center"/>
    </xf>
    <xf numFmtId="0" fontId="57" fillId="0" borderId="159" xfId="1371" applyFont="1" applyBorder="1" applyAlignment="1">
      <alignment horizontal="center" vertical="center"/>
    </xf>
    <xf numFmtId="0" fontId="57" fillId="0" borderId="163" xfId="1371" applyFont="1" applyBorder="1" applyAlignment="1">
      <alignment horizontal="center" vertical="center"/>
    </xf>
    <xf numFmtId="0" fontId="57" fillId="63" borderId="52" xfId="1371" applyFont="1" applyFill="1" applyBorder="1" applyAlignment="1">
      <alignment horizontal="center" vertical="center"/>
    </xf>
    <xf numFmtId="0" fontId="57" fillId="63" borderId="152" xfId="1371" applyFont="1" applyFill="1" applyBorder="1" applyAlignment="1">
      <alignment horizontal="center" vertical="center"/>
    </xf>
    <xf numFmtId="0" fontId="57" fillId="63" borderId="153" xfId="1371" applyFont="1" applyFill="1" applyBorder="1" applyAlignment="1">
      <alignment horizontal="center" vertical="center"/>
    </xf>
    <xf numFmtId="0" fontId="9" fillId="0" borderId="152" xfId="1371" applyFont="1" applyBorder="1" applyAlignment="1">
      <alignment horizontal="left" vertical="center" wrapText="1"/>
    </xf>
    <xf numFmtId="1" fontId="8" fillId="50" borderId="152" xfId="1273" applyNumberFormat="1" applyFont="1" applyFill="1" applyBorder="1" applyAlignment="1">
      <alignment horizontal="center" vertical="center" wrapText="1"/>
    </xf>
    <xf numFmtId="1" fontId="8" fillId="50" borderId="153" xfId="1273" applyNumberFormat="1" applyFont="1" applyFill="1" applyBorder="1" applyAlignment="1">
      <alignment horizontal="center" vertical="center" wrapText="1"/>
    </xf>
    <xf numFmtId="0" fontId="8" fillId="52" borderId="15" xfId="1371" applyFont="1" applyFill="1" applyBorder="1" applyAlignment="1">
      <alignment horizontal="center" vertical="center" wrapText="1"/>
    </xf>
    <xf numFmtId="0" fontId="8" fillId="52" borderId="126" xfId="1371" applyFont="1" applyFill="1" applyBorder="1" applyAlignment="1">
      <alignment horizontal="center" vertical="center" wrapText="1"/>
    </xf>
    <xf numFmtId="0" fontId="8" fillId="52" borderId="161" xfId="1371" applyFont="1" applyFill="1" applyBorder="1" applyAlignment="1">
      <alignment horizontal="center" vertical="center" wrapText="1"/>
    </xf>
    <xf numFmtId="0" fontId="57" fillId="0" borderId="20" xfId="0" applyFont="1" applyBorder="1" applyAlignment="1" applyProtection="1">
      <alignment horizontal="center" vertical="center" wrapText="1"/>
      <protection locked="0"/>
    </xf>
    <xf numFmtId="0" fontId="57" fillId="0" borderId="152" xfId="0" applyFont="1" applyBorder="1" applyAlignment="1" applyProtection="1">
      <alignment horizontal="center" vertical="center" wrapText="1"/>
      <protection locked="0"/>
    </xf>
    <xf numFmtId="0" fontId="54" fillId="0" borderId="29" xfId="0" applyFont="1" applyBorder="1" applyAlignment="1" applyProtection="1">
      <alignment horizontal="center"/>
      <protection locked="0"/>
    </xf>
    <xf numFmtId="0" fontId="54" fillId="0" borderId="52" xfId="0" applyFont="1" applyBorder="1" applyAlignment="1" applyProtection="1">
      <alignment horizontal="center"/>
      <protection locked="0"/>
    </xf>
    <xf numFmtId="0" fontId="55" fillId="0" borderId="21" xfId="0" applyFont="1" applyBorder="1" applyAlignment="1" applyProtection="1">
      <alignment horizontal="center" vertical="center" wrapText="1"/>
      <protection locked="0"/>
    </xf>
    <xf numFmtId="0" fontId="55" fillId="0" borderId="153" xfId="0" applyFont="1" applyBorder="1" applyAlignment="1" applyProtection="1">
      <alignment horizontal="center" vertical="center" wrapText="1"/>
      <protection locked="0"/>
    </xf>
    <xf numFmtId="0" fontId="57" fillId="50" borderId="152" xfId="0" applyFont="1" applyFill="1" applyBorder="1" applyAlignment="1" applyProtection="1">
      <alignment horizontal="center" vertical="center" wrapText="1"/>
      <protection locked="0"/>
    </xf>
    <xf numFmtId="0" fontId="49" fillId="52" borderId="152" xfId="0" applyFont="1" applyFill="1" applyBorder="1" applyAlignment="1">
      <alignment horizontal="center" vertical="center" wrapText="1"/>
    </xf>
    <xf numFmtId="0" fontId="37" fillId="64" borderId="17" xfId="0" applyFont="1" applyFill="1" applyBorder="1" applyAlignment="1">
      <alignment horizontal="center"/>
    </xf>
    <xf numFmtId="0" fontId="37" fillId="64" borderId="18" xfId="0" applyFont="1" applyFill="1" applyBorder="1" applyAlignment="1">
      <alignment horizontal="center"/>
    </xf>
    <xf numFmtId="0" fontId="49" fillId="53" borderId="156" xfId="0" applyFont="1" applyFill="1" applyBorder="1" applyAlignment="1">
      <alignment horizontal="center" vertical="center" wrapText="1"/>
    </xf>
    <xf numFmtId="0" fontId="49" fillId="53" borderId="15" xfId="0" applyFont="1" applyFill="1" applyBorder="1" applyAlignment="1">
      <alignment horizontal="center" vertical="center" wrapText="1"/>
    </xf>
    <xf numFmtId="0" fontId="49" fillId="52" borderId="156" xfId="0" applyFont="1" applyFill="1" applyBorder="1" applyAlignment="1">
      <alignment horizontal="center" vertical="center" wrapText="1"/>
    </xf>
    <xf numFmtId="0" fontId="49" fillId="52" borderId="15" xfId="0" applyFont="1" applyFill="1" applyBorder="1" applyAlignment="1">
      <alignment horizontal="center" vertical="center" wrapText="1"/>
    </xf>
    <xf numFmtId="0" fontId="49" fillId="52" borderId="155" xfId="0" applyFont="1" applyFill="1" applyBorder="1" applyAlignment="1">
      <alignment horizontal="center" vertical="center" wrapText="1"/>
    </xf>
    <xf numFmtId="0" fontId="49" fillId="52" borderId="17" xfId="0" applyFont="1" applyFill="1" applyBorder="1" applyAlignment="1">
      <alignment horizontal="center" vertical="center" wrapText="1"/>
    </xf>
    <xf numFmtId="0" fontId="72" fillId="59" borderId="126" xfId="0" applyFont="1" applyFill="1" applyBorder="1" applyAlignment="1">
      <alignment horizontal="center" vertical="center"/>
    </xf>
    <xf numFmtId="0" fontId="72" fillId="59" borderId="127" xfId="0" applyFont="1" applyFill="1" applyBorder="1" applyAlignment="1">
      <alignment horizontal="center" vertical="center"/>
    </xf>
    <xf numFmtId="0" fontId="72" fillId="59" borderId="161" xfId="0" applyFont="1" applyFill="1" applyBorder="1" applyAlignment="1">
      <alignment horizontal="center" vertical="center"/>
    </xf>
    <xf numFmtId="0" fontId="49" fillId="53" borderId="126" xfId="0" applyFont="1" applyFill="1" applyBorder="1" applyAlignment="1">
      <alignment horizontal="center" vertical="center" wrapText="1"/>
    </xf>
    <xf numFmtId="0" fontId="49" fillId="53" borderId="161" xfId="0" applyFont="1" applyFill="1" applyBorder="1" applyAlignment="1">
      <alignment horizontal="center" vertical="center" wrapText="1"/>
    </xf>
    <xf numFmtId="9" fontId="64" fillId="53" borderId="126" xfId="1495" applyFont="1" applyFill="1" applyBorder="1" applyAlignment="1">
      <alignment horizontal="center" vertical="center" wrapText="1"/>
    </xf>
    <xf numFmtId="9" fontId="64" fillId="53" borderId="161" xfId="1495" applyFont="1" applyFill="1" applyBorder="1" applyAlignment="1">
      <alignment horizontal="center" vertical="center" wrapText="1"/>
    </xf>
    <xf numFmtId="0" fontId="54" fillId="0" borderId="34" xfId="0" applyFont="1" applyBorder="1" applyAlignment="1" applyProtection="1">
      <alignment horizontal="center"/>
      <protection locked="0"/>
    </xf>
    <xf numFmtId="0" fontId="54" fillId="0" borderId="12" xfId="0" applyFont="1" applyBorder="1" applyAlignment="1" applyProtection="1">
      <alignment horizontal="center"/>
      <protection locked="0"/>
    </xf>
    <xf numFmtId="0" fontId="54" fillId="0" borderId="35" xfId="0" applyFont="1" applyBorder="1" applyAlignment="1" applyProtection="1">
      <alignment horizontal="center"/>
      <protection locked="0"/>
    </xf>
    <xf numFmtId="0" fontId="55" fillId="0" borderId="10" xfId="0" applyFont="1" applyBorder="1" applyAlignment="1" applyProtection="1">
      <alignment horizontal="center" vertical="center" wrapText="1"/>
      <protection locked="0"/>
    </xf>
    <xf numFmtId="0" fontId="55" fillId="0" borderId="24" xfId="0" applyFont="1" applyBorder="1" applyAlignment="1" applyProtection="1">
      <alignment horizontal="center" vertical="center" wrapText="1"/>
      <protection locked="0"/>
    </xf>
    <xf numFmtId="0" fontId="55" fillId="0" borderId="25" xfId="0" applyFont="1" applyBorder="1" applyAlignment="1" applyProtection="1">
      <alignment horizontal="center" vertical="center" wrapText="1"/>
      <protection locked="0"/>
    </xf>
    <xf numFmtId="0" fontId="55" fillId="0" borderId="36" xfId="0" applyFont="1" applyBorder="1" applyAlignment="1" applyProtection="1">
      <alignment horizontal="center" vertical="center" wrapText="1"/>
      <protection locked="0"/>
    </xf>
    <xf numFmtId="0" fontId="55" fillId="0" borderId="37"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14" xfId="0" applyFont="1" applyBorder="1" applyAlignment="1" applyProtection="1">
      <alignment horizontal="center" vertical="center" wrapText="1"/>
      <protection locked="0"/>
    </xf>
    <xf numFmtId="0" fontId="55" fillId="0" borderId="26" xfId="0" applyFont="1" applyBorder="1" applyAlignment="1" applyProtection="1">
      <alignment horizontal="center" vertical="center" wrapText="1"/>
      <protection locked="0"/>
    </xf>
    <xf numFmtId="0" fontId="55" fillId="0" borderId="28" xfId="0" applyFont="1" applyBorder="1" applyAlignment="1" applyProtection="1">
      <alignment horizontal="center" vertical="center" wrapText="1"/>
      <protection locked="0"/>
    </xf>
    <xf numFmtId="0" fontId="49" fillId="50" borderId="10" xfId="0" applyFont="1" applyFill="1" applyBorder="1" applyAlignment="1">
      <alignment horizontal="center"/>
    </xf>
    <xf numFmtId="0" fontId="49" fillId="50" borderId="25" xfId="0" applyFont="1" applyFill="1" applyBorder="1" applyAlignment="1">
      <alignment horizontal="center"/>
    </xf>
    <xf numFmtId="0" fontId="50" fillId="0" borderId="10" xfId="0" applyFont="1" applyBorder="1" applyAlignment="1">
      <alignment horizontal="center" vertical="center" wrapText="1"/>
    </xf>
    <xf numFmtId="0" fontId="50" fillId="0" borderId="24" xfId="0" applyFont="1" applyBorder="1" applyAlignment="1">
      <alignment horizontal="center" vertical="center" wrapText="1"/>
    </xf>
    <xf numFmtId="0" fontId="50" fillId="0" borderId="25" xfId="0" applyFont="1" applyBorder="1" applyAlignment="1">
      <alignment horizontal="center" vertical="center" wrapText="1"/>
    </xf>
    <xf numFmtId="0" fontId="5" fillId="65" borderId="126" xfId="0" applyFont="1" applyFill="1" applyBorder="1" applyAlignment="1">
      <alignment horizontal="justify" vertical="center" wrapText="1"/>
    </xf>
    <xf numFmtId="0" fontId="5" fillId="65" borderId="127" xfId="0" applyFont="1" applyFill="1" applyBorder="1" applyAlignment="1">
      <alignment horizontal="justify" vertical="center" wrapText="1"/>
    </xf>
    <xf numFmtId="0" fontId="57" fillId="61" borderId="52" xfId="1371" applyFont="1" applyFill="1" applyBorder="1" applyAlignment="1" applyProtection="1">
      <alignment horizontal="center" vertical="center"/>
      <protection hidden="1"/>
    </xf>
    <xf numFmtId="0" fontId="57" fillId="61" borderId="152" xfId="1371" applyFont="1" applyFill="1" applyBorder="1" applyAlignment="1" applyProtection="1">
      <alignment horizontal="center" vertical="center"/>
      <protection hidden="1"/>
    </xf>
    <xf numFmtId="0" fontId="57" fillId="61" borderId="153" xfId="1371" applyFont="1" applyFill="1" applyBorder="1" applyAlignment="1" applyProtection="1">
      <alignment horizontal="center" vertical="center"/>
      <protection hidden="1"/>
    </xf>
    <xf numFmtId="0" fontId="70" fillId="50" borderId="126" xfId="1371" applyFont="1" applyFill="1" applyBorder="1" applyAlignment="1" applyProtection="1">
      <alignment horizontal="justify" vertical="center" wrapText="1"/>
      <protection locked="0" hidden="1"/>
    </xf>
    <xf numFmtId="0" fontId="70" fillId="50" borderId="127" xfId="1371" applyFont="1" applyFill="1" applyBorder="1" applyAlignment="1" applyProtection="1">
      <alignment horizontal="justify" vertical="center" wrapText="1"/>
      <protection locked="0" hidden="1"/>
    </xf>
    <xf numFmtId="0" fontId="70" fillId="50" borderId="162" xfId="1371" applyFont="1" applyFill="1" applyBorder="1" applyAlignment="1" applyProtection="1">
      <alignment horizontal="justify" vertical="center" wrapText="1"/>
      <protection locked="0" hidden="1"/>
    </xf>
    <xf numFmtId="0" fontId="5" fillId="50" borderId="126" xfId="1371" applyFont="1" applyFill="1" applyBorder="1" applyAlignment="1" applyProtection="1">
      <alignment horizontal="justify" vertical="center" wrapText="1"/>
      <protection locked="0" hidden="1"/>
    </xf>
    <xf numFmtId="0" fontId="5" fillId="50" borderId="127" xfId="1371" applyFont="1" applyFill="1" applyBorder="1" applyAlignment="1" applyProtection="1">
      <alignment horizontal="justify" vertical="center" wrapText="1"/>
      <protection locked="0" hidden="1"/>
    </xf>
    <xf numFmtId="0" fontId="5" fillId="50" borderId="162" xfId="1371" applyFont="1" applyFill="1" applyBorder="1" applyAlignment="1" applyProtection="1">
      <alignment horizontal="justify" vertical="center" wrapText="1"/>
      <protection locked="0" hidden="1"/>
    </xf>
    <xf numFmtId="0" fontId="12" fillId="0" borderId="152" xfId="1371" applyFont="1" applyBorder="1" applyAlignment="1" applyProtection="1">
      <alignment horizontal="center" vertical="center" wrapText="1"/>
      <protection locked="0" hidden="1"/>
    </xf>
    <xf numFmtId="0" fontId="12" fillId="0" borderId="153" xfId="1371" applyFont="1" applyBorder="1" applyAlignment="1" applyProtection="1">
      <alignment horizontal="center" vertical="center" wrapText="1"/>
      <protection locked="0" hidden="1"/>
    </xf>
    <xf numFmtId="0" fontId="12" fillId="0" borderId="50" xfId="1371" applyFont="1" applyBorder="1" applyAlignment="1" applyProtection="1">
      <alignment horizontal="center" vertical="center" wrapText="1"/>
      <protection locked="0" hidden="1"/>
    </xf>
    <xf numFmtId="0" fontId="12" fillId="0" borderId="51" xfId="1371" applyFont="1" applyBorder="1" applyAlignment="1" applyProtection="1">
      <alignment horizontal="center" vertical="center" wrapText="1"/>
      <protection locked="0" hidden="1"/>
    </xf>
    <xf numFmtId="0" fontId="8" fillId="61" borderId="157" xfId="1371" applyFont="1" applyFill="1" applyBorder="1" applyAlignment="1" applyProtection="1">
      <alignment horizontal="left" vertical="center" wrapText="1"/>
      <protection hidden="1"/>
    </xf>
    <xf numFmtId="0" fontId="8" fillId="61" borderId="22" xfId="1371" applyFont="1" applyFill="1" applyBorder="1" applyAlignment="1" applyProtection="1">
      <alignment horizontal="left" vertical="center" wrapText="1"/>
      <protection hidden="1"/>
    </xf>
    <xf numFmtId="0" fontId="8" fillId="61" borderId="152" xfId="1371" applyFont="1" applyFill="1" applyBorder="1" applyAlignment="1" applyProtection="1">
      <alignment horizontal="center" vertical="center" wrapText="1"/>
      <protection locked="0" hidden="1"/>
    </xf>
    <xf numFmtId="0" fontId="8" fillId="61" borderId="153" xfId="1371" applyFont="1" applyFill="1" applyBorder="1" applyAlignment="1" applyProtection="1">
      <alignment horizontal="center" vertical="center" wrapText="1"/>
      <protection locked="0" hidden="1"/>
    </xf>
    <xf numFmtId="0" fontId="5" fillId="0" borderId="155" xfId="1371" applyFont="1" applyBorder="1" applyAlignment="1" applyProtection="1">
      <alignment horizontal="center" vertical="center"/>
      <protection hidden="1"/>
    </xf>
    <xf numFmtId="0" fontId="5" fillId="0" borderId="159" xfId="1371" applyFont="1" applyBorder="1" applyAlignment="1" applyProtection="1">
      <alignment horizontal="center" vertical="center"/>
      <protection hidden="1"/>
    </xf>
    <xf numFmtId="0" fontId="5" fillId="0" borderId="160" xfId="1371" applyFont="1" applyBorder="1" applyAlignment="1" applyProtection="1">
      <alignment horizontal="center" vertical="center"/>
      <protection hidden="1"/>
    </xf>
    <xf numFmtId="0" fontId="5" fillId="0" borderId="126" xfId="1371" applyFont="1" applyBorder="1" applyAlignment="1" applyProtection="1">
      <alignment horizontal="center" vertical="center" wrapText="1"/>
      <protection hidden="1"/>
    </xf>
    <xf numFmtId="0" fontId="5" fillId="0" borderId="127" xfId="1371" applyFont="1" applyBorder="1" applyAlignment="1" applyProtection="1">
      <alignment horizontal="center" vertical="center" wrapText="1"/>
      <protection hidden="1"/>
    </xf>
    <xf numFmtId="0" fontId="5" fillId="0" borderId="162" xfId="1371" applyFont="1" applyBorder="1" applyAlignment="1" applyProtection="1">
      <alignment horizontal="center" vertical="center" wrapText="1"/>
      <protection hidden="1"/>
    </xf>
    <xf numFmtId="0" fontId="59" fillId="50" borderId="126" xfId="1371" applyFont="1" applyFill="1" applyBorder="1" applyAlignment="1" applyProtection="1">
      <alignment horizontal="left" vertical="center" wrapText="1"/>
      <protection locked="0" hidden="1"/>
    </xf>
    <xf numFmtId="0" fontId="59" fillId="50" borderId="127" xfId="1371" applyFont="1" applyFill="1" applyBorder="1" applyAlignment="1" applyProtection="1">
      <alignment horizontal="left" vertical="center" wrapText="1"/>
      <protection locked="0" hidden="1"/>
    </xf>
    <xf numFmtId="0" fontId="59" fillId="50" borderId="162" xfId="1371" applyFont="1" applyFill="1" applyBorder="1" applyAlignment="1" applyProtection="1">
      <alignment horizontal="left" vertical="center" wrapText="1"/>
      <protection locked="0" hidden="1"/>
    </xf>
    <xf numFmtId="0" fontId="50" fillId="0" borderId="158" xfId="1371" applyFont="1" applyBorder="1" applyAlignment="1" applyProtection="1">
      <alignment horizontal="center" vertical="center"/>
      <protection hidden="1"/>
    </xf>
    <xf numFmtId="0" fontId="50" fillId="0" borderId="159" xfId="1371" applyFont="1" applyBorder="1" applyAlignment="1" applyProtection="1">
      <alignment horizontal="center" vertical="center"/>
      <protection hidden="1"/>
    </xf>
    <xf numFmtId="0" fontId="50" fillId="0" borderId="163" xfId="1371" applyFont="1" applyBorder="1" applyAlignment="1" applyProtection="1">
      <alignment horizontal="center" vertical="center"/>
      <protection hidden="1"/>
    </xf>
    <xf numFmtId="0" fontId="50" fillId="0" borderId="13" xfId="1371" applyFont="1" applyBorder="1" applyAlignment="1" applyProtection="1">
      <alignment horizontal="center" vertical="center"/>
      <protection hidden="1"/>
    </xf>
    <xf numFmtId="0" fontId="50" fillId="0" borderId="0" xfId="1371" applyFont="1" applyAlignment="1" applyProtection="1">
      <alignment horizontal="center" vertical="center"/>
      <protection hidden="1"/>
    </xf>
    <xf numFmtId="0" fontId="50" fillId="0" borderId="14" xfId="1371" applyFont="1" applyBorder="1" applyAlignment="1" applyProtection="1">
      <alignment horizontal="center" vertical="center"/>
      <protection hidden="1"/>
    </xf>
    <xf numFmtId="0" fontId="50" fillId="0" borderId="32" xfId="1371" applyFont="1" applyBorder="1" applyAlignment="1" applyProtection="1">
      <alignment horizontal="center" vertical="center"/>
      <protection hidden="1"/>
    </xf>
    <xf numFmtId="0" fontId="50" fillId="0" borderId="18" xfId="1371" applyFont="1" applyBorder="1" applyAlignment="1" applyProtection="1">
      <alignment horizontal="center" vertical="center"/>
      <protection hidden="1"/>
    </xf>
    <xf numFmtId="0" fontId="50" fillId="0" borderId="33" xfId="1371" applyFont="1" applyBorder="1" applyAlignment="1" applyProtection="1">
      <alignment horizontal="center" vertical="center"/>
      <protection hidden="1"/>
    </xf>
    <xf numFmtId="2" fontId="5" fillId="50" borderId="154" xfId="1495" applyNumberFormat="1" applyFont="1" applyFill="1" applyBorder="1" applyAlignment="1" applyProtection="1">
      <alignment horizontal="center" vertical="center" wrapText="1"/>
      <protection locked="0" hidden="1"/>
    </xf>
    <xf numFmtId="2" fontId="5" fillId="50" borderId="47" xfId="1495" applyNumberFormat="1" applyFont="1" applyFill="1" applyBorder="1" applyAlignment="1" applyProtection="1">
      <alignment horizontal="center" vertical="center" wrapText="1"/>
      <protection locked="0" hidden="1"/>
    </xf>
    <xf numFmtId="2" fontId="5" fillId="50" borderId="48" xfId="1495" applyNumberFormat="1" applyFont="1" applyFill="1" applyBorder="1" applyAlignment="1" applyProtection="1">
      <alignment horizontal="center" vertical="center" wrapText="1"/>
      <protection locked="0" hidden="1"/>
    </xf>
    <xf numFmtId="165" fontId="5" fillId="50" borderId="156" xfId="1250" applyFont="1" applyFill="1" applyBorder="1" applyAlignment="1" applyProtection="1">
      <alignment horizontal="center" vertical="center" wrapText="1"/>
      <protection locked="0" hidden="1"/>
    </xf>
    <xf numFmtId="165" fontId="5" fillId="50" borderId="23" xfId="1250" applyFont="1" applyFill="1" applyBorder="1" applyAlignment="1" applyProtection="1">
      <alignment horizontal="center" vertical="center" wrapText="1"/>
      <protection locked="0" hidden="1"/>
    </xf>
    <xf numFmtId="165" fontId="5" fillId="50" borderId="15" xfId="1250" applyFont="1" applyFill="1" applyBorder="1" applyAlignment="1" applyProtection="1">
      <alignment horizontal="center" vertical="center" wrapText="1"/>
      <protection locked="0" hidden="1"/>
    </xf>
    <xf numFmtId="14" fontId="5" fillId="0" borderId="126" xfId="1371" applyNumberFormat="1" applyFont="1" applyBorder="1" applyAlignment="1" applyProtection="1">
      <alignment horizontal="center" vertical="center" wrapText="1"/>
      <protection hidden="1"/>
    </xf>
    <xf numFmtId="0" fontId="5" fillId="0" borderId="161" xfId="1371" applyFont="1" applyBorder="1" applyAlignment="1" applyProtection="1">
      <alignment horizontal="center" vertical="center" wrapText="1"/>
      <protection hidden="1"/>
    </xf>
    <xf numFmtId="175" fontId="5" fillId="0" borderId="126" xfId="1496" applyNumberFormat="1" applyFont="1" applyFill="1" applyBorder="1" applyAlignment="1" applyProtection="1">
      <alignment horizontal="center" vertical="center" wrapText="1"/>
      <protection hidden="1"/>
    </xf>
    <xf numFmtId="175" fontId="5" fillId="0" borderId="127" xfId="1496" applyNumberFormat="1" applyFont="1" applyFill="1" applyBorder="1" applyAlignment="1" applyProtection="1">
      <alignment horizontal="center" vertical="center" wrapText="1"/>
      <protection hidden="1"/>
    </xf>
    <xf numFmtId="175" fontId="5" fillId="0" borderId="162" xfId="1496" applyNumberFormat="1" applyFont="1" applyFill="1" applyBorder="1" applyAlignment="1" applyProtection="1">
      <alignment horizontal="center" vertical="center" wrapText="1"/>
      <protection hidden="1"/>
    </xf>
    <xf numFmtId="0" fontId="5" fillId="50" borderId="152" xfId="1371" applyFont="1" applyFill="1" applyBorder="1" applyAlignment="1" applyProtection="1">
      <alignment horizontal="center" vertical="center" wrapText="1"/>
      <protection hidden="1"/>
    </xf>
    <xf numFmtId="0" fontId="5" fillId="50" borderId="153" xfId="1371" applyFont="1" applyFill="1" applyBorder="1" applyAlignment="1" applyProtection="1">
      <alignment horizontal="center" vertical="center" wrapText="1"/>
      <protection hidden="1"/>
    </xf>
    <xf numFmtId="0" fontId="5" fillId="0" borderId="152" xfId="1371" applyFont="1" applyBorder="1" applyAlignment="1" applyProtection="1">
      <alignment horizontal="center" vertical="center"/>
      <protection hidden="1"/>
    </xf>
    <xf numFmtId="0" fontId="77" fillId="0" borderId="152" xfId="1371" applyFont="1" applyBorder="1" applyAlignment="1" applyProtection="1">
      <alignment horizontal="center" vertical="center"/>
      <protection hidden="1"/>
    </xf>
    <xf numFmtId="0" fontId="77" fillId="0" borderId="153" xfId="1371" applyFont="1" applyBorder="1" applyAlignment="1" applyProtection="1">
      <alignment horizontal="center" vertical="center"/>
      <protection hidden="1"/>
    </xf>
    <xf numFmtId="0" fontId="8" fillId="61" borderId="52" xfId="1371" applyFont="1" applyFill="1" applyBorder="1" applyAlignment="1" applyProtection="1">
      <alignment horizontal="left" vertical="center" wrapText="1"/>
      <protection hidden="1"/>
    </xf>
    <xf numFmtId="0" fontId="8" fillId="61" borderId="152" xfId="1371" applyFont="1" applyFill="1" applyBorder="1" applyAlignment="1" applyProtection="1">
      <alignment horizontal="center" vertical="center"/>
      <protection hidden="1"/>
    </xf>
    <xf numFmtId="9" fontId="8" fillId="61" borderId="152" xfId="1496" applyFont="1" applyFill="1" applyBorder="1" applyAlignment="1" applyProtection="1">
      <alignment horizontal="center" vertical="center"/>
      <protection hidden="1"/>
    </xf>
    <xf numFmtId="9" fontId="8" fillId="61" borderId="153" xfId="1496" applyFont="1" applyFill="1" applyBorder="1" applyAlignment="1" applyProtection="1">
      <alignment horizontal="center" vertical="center"/>
      <protection hidden="1"/>
    </xf>
    <xf numFmtId="0" fontId="5" fillId="0" borderId="152" xfId="1371" applyFont="1" applyBorder="1" applyAlignment="1" applyProtection="1">
      <alignment horizontal="center" vertical="center" wrapText="1"/>
      <protection hidden="1"/>
    </xf>
    <xf numFmtId="0" fontId="5" fillId="0" borderId="153" xfId="1371" applyFont="1" applyBorder="1" applyAlignment="1" applyProtection="1">
      <alignment horizontal="center" vertical="center" wrapText="1"/>
      <protection hidden="1"/>
    </xf>
    <xf numFmtId="0" fontId="5" fillId="0" borderId="126" xfId="1371" applyFont="1" applyBorder="1" applyAlignment="1" applyProtection="1">
      <alignment horizontal="center" vertical="center"/>
      <protection hidden="1"/>
    </xf>
    <xf numFmtId="0" fontId="5" fillId="0" borderId="127" xfId="1371" applyFont="1" applyBorder="1" applyAlignment="1" applyProtection="1">
      <alignment horizontal="center" vertical="center"/>
      <protection hidden="1"/>
    </xf>
    <xf numFmtId="0" fontId="5" fillId="0" borderId="161" xfId="1371" applyFont="1" applyBorder="1" applyAlignment="1" applyProtection="1">
      <alignment horizontal="center" vertical="center"/>
      <protection hidden="1"/>
    </xf>
    <xf numFmtId="0" fontId="5" fillId="50" borderId="152" xfId="1371" applyFont="1" applyFill="1" applyBorder="1" applyAlignment="1" applyProtection="1">
      <alignment horizontal="center" vertical="center"/>
      <protection hidden="1"/>
    </xf>
    <xf numFmtId="0" fontId="5" fillId="50" borderId="153" xfId="1371" applyFont="1" applyFill="1" applyBorder="1" applyAlignment="1" applyProtection="1">
      <alignment horizontal="center" vertical="center"/>
      <protection hidden="1"/>
    </xf>
    <xf numFmtId="0" fontId="5" fillId="0" borderId="126" xfId="1371" applyFont="1" applyBorder="1" applyAlignment="1" applyProtection="1">
      <alignment horizontal="justify" vertical="center" wrapText="1"/>
      <protection hidden="1"/>
    </xf>
    <xf numFmtId="0" fontId="5" fillId="0" borderId="127" xfId="1371" applyFont="1" applyBorder="1" applyAlignment="1" applyProtection="1">
      <alignment horizontal="justify" vertical="center" wrapText="1"/>
      <protection hidden="1"/>
    </xf>
    <xf numFmtId="0" fontId="5" fillId="0" borderId="161" xfId="1371" applyFont="1" applyBorder="1" applyAlignment="1" applyProtection="1">
      <alignment horizontal="justify" vertical="center" wrapText="1"/>
      <protection hidden="1"/>
    </xf>
    <xf numFmtId="14" fontId="5" fillId="0" borderId="127" xfId="1371" applyNumberFormat="1" applyFont="1" applyBorder="1" applyAlignment="1" applyProtection="1">
      <alignment horizontal="center" vertical="center" wrapText="1"/>
      <protection hidden="1"/>
    </xf>
    <xf numFmtId="14" fontId="5" fillId="0" borderId="161" xfId="1371" applyNumberFormat="1" applyFont="1" applyBorder="1" applyAlignment="1" applyProtection="1">
      <alignment horizontal="center" vertical="center" wrapText="1"/>
      <protection hidden="1"/>
    </xf>
    <xf numFmtId="1" fontId="5" fillId="0" borderId="152" xfId="1273" applyNumberFormat="1" applyFont="1" applyFill="1" applyBorder="1" applyAlignment="1" applyProtection="1">
      <alignment horizontal="center" vertical="center" wrapText="1"/>
      <protection hidden="1"/>
    </xf>
    <xf numFmtId="1" fontId="5" fillId="0" borderId="153" xfId="1273" applyNumberFormat="1" applyFont="1" applyFill="1" applyBorder="1" applyAlignment="1" applyProtection="1">
      <alignment horizontal="center" vertical="center" wrapText="1"/>
      <protection hidden="1"/>
    </xf>
    <xf numFmtId="9" fontId="5" fillId="0" borderId="152" xfId="1496" applyFont="1" applyFill="1" applyBorder="1" applyAlignment="1" applyProtection="1">
      <alignment horizontal="center" vertical="center"/>
      <protection hidden="1"/>
    </xf>
    <xf numFmtId="0" fontId="5" fillId="0" borderId="152" xfId="1496" applyNumberFormat="1" applyFont="1" applyFill="1" applyBorder="1" applyAlignment="1" applyProtection="1">
      <alignment horizontal="center" vertical="center" wrapText="1"/>
      <protection hidden="1"/>
    </xf>
    <xf numFmtId="0" fontId="5" fillId="0" borderId="153" xfId="1496" applyNumberFormat="1" applyFont="1" applyFill="1" applyBorder="1" applyAlignment="1" applyProtection="1">
      <alignment horizontal="center" vertical="center" wrapText="1"/>
      <protection hidden="1"/>
    </xf>
    <xf numFmtId="0" fontId="5" fillId="0" borderId="153" xfId="1371" applyFont="1" applyBorder="1" applyAlignment="1" applyProtection="1">
      <alignment horizontal="center" vertical="center"/>
      <protection hidden="1"/>
    </xf>
    <xf numFmtId="49" fontId="5" fillId="0" borderId="152" xfId="1371" applyNumberFormat="1" applyFont="1" applyBorder="1" applyAlignment="1" applyProtection="1">
      <alignment horizontal="center" vertical="center"/>
      <protection hidden="1"/>
    </xf>
    <xf numFmtId="0" fontId="66" fillId="24" borderId="22" xfId="1371" applyFont="1" applyFill="1" applyBorder="1" applyAlignment="1" applyProtection="1">
      <alignment horizontal="center" vertical="center"/>
      <protection hidden="1"/>
    </xf>
    <xf numFmtId="0" fontId="66" fillId="24" borderId="15" xfId="1371" applyFont="1" applyFill="1" applyBorder="1" applyAlignment="1" applyProtection="1">
      <alignment horizontal="center" vertical="center"/>
      <protection hidden="1"/>
    </xf>
    <xf numFmtId="0" fontId="66" fillId="24" borderId="48" xfId="1371" applyFont="1" applyFill="1" applyBorder="1" applyAlignment="1" applyProtection="1">
      <alignment horizontal="center" vertical="center"/>
      <protection hidden="1"/>
    </xf>
    <xf numFmtId="0" fontId="8" fillId="61" borderId="152" xfId="1371" applyFont="1" applyFill="1" applyBorder="1" applyAlignment="1" applyProtection="1">
      <alignment horizontal="center" vertical="center" wrapText="1"/>
      <protection hidden="1"/>
    </xf>
    <xf numFmtId="0" fontId="73" fillId="0" borderId="29" xfId="0" applyFont="1" applyBorder="1" applyAlignment="1" applyProtection="1">
      <alignment horizontal="center" wrapText="1"/>
      <protection locked="0" hidden="1"/>
    </xf>
    <xf numFmtId="0" fontId="73" fillId="0" borderId="52" xfId="0" applyFont="1" applyBorder="1" applyAlignment="1" applyProtection="1">
      <alignment horizontal="center" wrapText="1"/>
      <protection locked="0" hidden="1"/>
    </xf>
    <xf numFmtId="0" fontId="73" fillId="0" borderId="49" xfId="0" applyFont="1" applyBorder="1" applyAlignment="1" applyProtection="1">
      <alignment horizontal="center" wrapText="1"/>
      <protection locked="0" hidden="1"/>
    </xf>
    <xf numFmtId="0" fontId="57" fillId="0" borderId="20" xfId="0" applyFont="1" applyBorder="1" applyAlignment="1" applyProtection="1">
      <alignment horizontal="center" vertical="center" wrapText="1"/>
      <protection locked="0" hidden="1"/>
    </xf>
    <xf numFmtId="0" fontId="55" fillId="0" borderId="21" xfId="0" applyFont="1" applyBorder="1" applyAlignment="1" applyProtection="1">
      <alignment horizontal="center" vertical="center" wrapText="1"/>
      <protection locked="0" hidden="1"/>
    </xf>
    <xf numFmtId="0" fontId="55" fillId="0" borderId="153" xfId="0" applyFont="1" applyBorder="1" applyAlignment="1" applyProtection="1">
      <alignment horizontal="center" vertical="center" wrapText="1"/>
      <protection locked="0" hidden="1"/>
    </xf>
    <xf numFmtId="0" fontId="55" fillId="0" borderId="51" xfId="0" applyFont="1" applyBorder="1" applyAlignment="1" applyProtection="1">
      <alignment horizontal="center" vertical="center" wrapText="1"/>
      <protection locked="0" hidden="1"/>
    </xf>
    <xf numFmtId="0" fontId="75" fillId="0" borderId="152" xfId="0" applyFont="1" applyBorder="1" applyAlignment="1" applyProtection="1">
      <alignment horizontal="center" vertical="center" wrapText="1"/>
      <protection locked="0" hidden="1"/>
    </xf>
    <xf numFmtId="0" fontId="75" fillId="0" borderId="50" xfId="0" applyFont="1" applyBorder="1" applyAlignment="1" applyProtection="1">
      <alignment horizontal="center" vertical="center" wrapText="1"/>
      <protection locked="0" hidden="1"/>
    </xf>
    <xf numFmtId="0" fontId="9" fillId="0" borderId="152" xfId="1371" applyFont="1" applyBorder="1" applyAlignment="1" applyProtection="1">
      <alignment horizontal="center" vertical="center" wrapText="1"/>
      <protection locked="0" hidden="1"/>
    </xf>
    <xf numFmtId="0" fontId="9" fillId="0" borderId="153" xfId="1371" applyFont="1" applyBorder="1" applyAlignment="1" applyProtection="1">
      <alignment horizontal="center" vertical="center" wrapText="1"/>
      <protection locked="0" hidden="1"/>
    </xf>
    <xf numFmtId="0" fontId="9" fillId="0" borderId="78" xfId="1371" applyFont="1" applyBorder="1" applyAlignment="1" applyProtection="1">
      <alignment horizontal="center" vertical="center" wrapText="1"/>
      <protection locked="0" hidden="1"/>
    </xf>
    <xf numFmtId="0" fontId="9" fillId="0" borderId="79" xfId="1371" applyFont="1" applyBorder="1" applyAlignment="1" applyProtection="1">
      <alignment horizontal="center" vertical="center" wrapText="1"/>
      <protection locked="0" hidden="1"/>
    </xf>
    <xf numFmtId="0" fontId="9" fillId="0" borderId="80" xfId="1371" applyFont="1" applyBorder="1" applyAlignment="1" applyProtection="1">
      <alignment horizontal="center" vertical="center" wrapText="1"/>
      <protection locked="0" hidden="1"/>
    </xf>
    <xf numFmtId="0" fontId="5" fillId="50" borderId="155" xfId="1371" applyFont="1" applyFill="1" applyBorder="1" applyAlignment="1" applyProtection="1">
      <alignment horizontal="center" vertical="center"/>
      <protection hidden="1"/>
    </xf>
    <xf numFmtId="0" fontId="5" fillId="50" borderId="159" xfId="1371" applyFont="1" applyFill="1" applyBorder="1" applyAlignment="1" applyProtection="1">
      <alignment horizontal="center" vertical="center"/>
      <protection hidden="1"/>
    </xf>
    <xf numFmtId="0" fontId="5" fillId="50" borderId="160" xfId="1371" applyFont="1" applyFill="1" applyBorder="1" applyAlignment="1" applyProtection="1">
      <alignment horizontal="center" vertical="center"/>
      <protection hidden="1"/>
    </xf>
    <xf numFmtId="165" fontId="9" fillId="50" borderId="156" xfId="1250" applyFont="1" applyFill="1" applyBorder="1" applyAlignment="1" applyProtection="1">
      <alignment horizontal="center" vertical="center" wrapText="1"/>
      <protection locked="0" hidden="1"/>
    </xf>
    <xf numFmtId="165" fontId="9" fillId="50" borderId="23" xfId="1250" applyFont="1" applyFill="1" applyBorder="1" applyAlignment="1" applyProtection="1">
      <alignment horizontal="center" vertical="center" wrapText="1"/>
      <protection locked="0" hidden="1"/>
    </xf>
    <xf numFmtId="165" fontId="9" fillId="50" borderId="15" xfId="1250" applyFont="1" applyFill="1" applyBorder="1" applyAlignment="1" applyProtection="1">
      <alignment horizontal="center" vertical="center" wrapText="1"/>
      <protection locked="0" hidden="1"/>
    </xf>
    <xf numFmtId="2" fontId="9" fillId="50" borderId="154" xfId="1495" applyNumberFormat="1" applyFont="1" applyFill="1" applyBorder="1" applyAlignment="1" applyProtection="1">
      <alignment horizontal="center" vertical="center" wrapText="1"/>
      <protection locked="0" hidden="1"/>
    </xf>
    <xf numFmtId="2" fontId="9" fillId="50" borderId="47" xfId="1495" applyNumberFormat="1" applyFont="1" applyFill="1" applyBorder="1" applyAlignment="1" applyProtection="1">
      <alignment horizontal="center" vertical="center" wrapText="1"/>
      <protection locked="0" hidden="1"/>
    </xf>
    <xf numFmtId="2" fontId="9" fillId="50" borderId="48" xfId="1495" applyNumberFormat="1" applyFont="1" applyFill="1" applyBorder="1" applyAlignment="1" applyProtection="1">
      <alignment horizontal="center" vertical="center" wrapText="1"/>
      <protection locked="0" hidden="1"/>
    </xf>
    <xf numFmtId="0" fontId="70" fillId="0" borderId="126" xfId="1371" applyFont="1" applyBorder="1" applyAlignment="1" applyProtection="1">
      <alignment horizontal="justify" vertical="center" wrapText="1"/>
      <protection locked="0" hidden="1"/>
    </xf>
    <xf numFmtId="0" fontId="70" fillId="0" borderId="127" xfId="1371" applyFont="1" applyBorder="1" applyAlignment="1" applyProtection="1">
      <alignment horizontal="justify" vertical="center" wrapText="1"/>
      <protection locked="0" hidden="1"/>
    </xf>
    <xf numFmtId="0" fontId="70" fillId="0" borderId="162" xfId="1371" applyFont="1" applyBorder="1" applyAlignment="1" applyProtection="1">
      <alignment horizontal="justify" vertical="center" wrapText="1"/>
      <protection locked="0" hidden="1"/>
    </xf>
    <xf numFmtId="0" fontId="70" fillId="50" borderId="126" xfId="1371" applyFont="1" applyFill="1" applyBorder="1" applyAlignment="1" applyProtection="1">
      <alignment horizontal="center" vertical="center" wrapText="1"/>
      <protection locked="0" hidden="1"/>
    </xf>
    <xf numFmtId="0" fontId="70" fillId="50" borderId="127" xfId="1371" applyFont="1" applyFill="1" applyBorder="1" applyAlignment="1" applyProtection="1">
      <alignment horizontal="center" vertical="center" wrapText="1"/>
      <protection locked="0" hidden="1"/>
    </xf>
    <xf numFmtId="0" fontId="70" fillId="50" borderId="162" xfId="1371" applyFont="1" applyFill="1" applyBorder="1" applyAlignment="1" applyProtection="1">
      <alignment horizontal="center" vertical="center" wrapText="1"/>
      <protection locked="0" hidden="1"/>
    </xf>
    <xf numFmtId="0" fontId="8" fillId="61" borderId="157" xfId="1371" applyFont="1" applyFill="1" applyBorder="1" applyAlignment="1" applyProtection="1">
      <alignment horizontal="center" vertical="center" wrapText="1"/>
      <protection hidden="1"/>
    </xf>
    <xf numFmtId="0" fontId="8" fillId="61" borderId="69" xfId="1371" applyFont="1" applyFill="1" applyBorder="1" applyAlignment="1" applyProtection="1">
      <alignment horizontal="center" vertical="center" wrapText="1"/>
      <protection hidden="1"/>
    </xf>
    <xf numFmtId="0" fontId="8" fillId="61" borderId="22" xfId="1371" applyFont="1" applyFill="1" applyBorder="1" applyAlignment="1" applyProtection="1">
      <alignment horizontal="center" vertical="center" wrapText="1"/>
      <protection hidden="1"/>
    </xf>
    <xf numFmtId="0" fontId="83" fillId="65" borderId="155" xfId="0" applyFont="1" applyFill="1" applyBorder="1" applyAlignment="1">
      <alignment horizontal="center" vertical="center" wrapText="1"/>
    </xf>
    <xf numFmtId="0" fontId="83" fillId="65" borderId="159" xfId="0" applyFont="1" applyFill="1" applyBorder="1" applyAlignment="1">
      <alignment horizontal="center" vertical="center" wrapText="1"/>
    </xf>
    <xf numFmtId="0" fontId="83" fillId="65" borderId="160" xfId="0" applyFont="1" applyFill="1" applyBorder="1" applyAlignment="1">
      <alignment horizontal="center" vertical="center" wrapText="1"/>
    </xf>
    <xf numFmtId="0" fontId="83" fillId="65" borderId="113" xfId="0" applyFont="1" applyFill="1" applyBorder="1" applyAlignment="1">
      <alignment horizontal="center" vertical="center" wrapText="1"/>
    </xf>
    <xf numFmtId="0" fontId="83" fillId="65" borderId="0" xfId="0" applyFont="1" applyFill="1" applyAlignment="1">
      <alignment horizontal="center" vertical="center" wrapText="1"/>
    </xf>
    <xf numFmtId="0" fontId="83" fillId="65" borderId="16" xfId="0" applyFont="1" applyFill="1" applyBorder="1" applyAlignment="1">
      <alignment horizontal="center" vertical="center" wrapText="1"/>
    </xf>
    <xf numFmtId="0" fontId="83" fillId="65" borderId="17" xfId="0" applyFont="1" applyFill="1" applyBorder="1" applyAlignment="1">
      <alignment horizontal="center" vertical="center" wrapText="1"/>
    </xf>
    <xf numFmtId="0" fontId="83" fillId="65" borderId="18" xfId="0" applyFont="1" applyFill="1" applyBorder="1" applyAlignment="1">
      <alignment horizontal="center" vertical="center" wrapText="1"/>
    </xf>
    <xf numFmtId="0" fontId="83" fillId="65" borderId="19" xfId="0" applyFont="1" applyFill="1" applyBorder="1" applyAlignment="1">
      <alignment horizontal="center" vertical="center" wrapText="1"/>
    </xf>
    <xf numFmtId="14" fontId="5" fillId="50" borderId="126" xfId="1371" applyNumberFormat="1" applyFont="1" applyFill="1" applyBorder="1" applyAlignment="1" applyProtection="1">
      <alignment horizontal="center" vertical="center" wrapText="1"/>
      <protection hidden="1"/>
    </xf>
    <xf numFmtId="0" fontId="5" fillId="50" borderId="127" xfId="1371" applyFont="1" applyFill="1" applyBorder="1" applyAlignment="1" applyProtection="1">
      <alignment horizontal="center" vertical="center" wrapText="1"/>
      <protection hidden="1"/>
    </xf>
    <xf numFmtId="0" fontId="5" fillId="50" borderId="161" xfId="1371" applyFont="1" applyFill="1" applyBorder="1" applyAlignment="1" applyProtection="1">
      <alignment horizontal="center" vertical="center" wrapText="1"/>
      <protection hidden="1"/>
    </xf>
    <xf numFmtId="4" fontId="5" fillId="50" borderId="126" xfId="1496" applyNumberFormat="1" applyFont="1" applyFill="1" applyBorder="1" applyAlignment="1" applyProtection="1">
      <alignment horizontal="center" vertical="center" wrapText="1"/>
      <protection hidden="1"/>
    </xf>
    <xf numFmtId="4" fontId="5" fillId="50" borderId="127" xfId="1496" applyNumberFormat="1" applyFont="1" applyFill="1" applyBorder="1" applyAlignment="1" applyProtection="1">
      <alignment horizontal="center" vertical="center" wrapText="1"/>
      <protection hidden="1"/>
    </xf>
    <xf numFmtId="4" fontId="5" fillId="50" borderId="162" xfId="1496" applyNumberFormat="1" applyFont="1" applyFill="1" applyBorder="1" applyAlignment="1" applyProtection="1">
      <alignment horizontal="center" vertical="center" wrapText="1"/>
      <protection hidden="1"/>
    </xf>
    <xf numFmtId="0" fontId="5" fillId="50" borderId="126" xfId="1371" applyFont="1" applyFill="1" applyBorder="1" applyAlignment="1" applyProtection="1">
      <alignment horizontal="justify" vertical="center" wrapText="1"/>
      <protection hidden="1"/>
    </xf>
    <xf numFmtId="0" fontId="5" fillId="50" borderId="127" xfId="1371" applyFont="1" applyFill="1" applyBorder="1" applyAlignment="1" applyProtection="1">
      <alignment horizontal="justify" vertical="center" wrapText="1"/>
      <protection hidden="1"/>
    </xf>
    <xf numFmtId="0" fontId="5" fillId="50" borderId="161" xfId="1371" applyFont="1" applyFill="1" applyBorder="1" applyAlignment="1" applyProtection="1">
      <alignment horizontal="justify" vertical="center" wrapText="1"/>
      <protection hidden="1"/>
    </xf>
    <xf numFmtId="0" fontId="5" fillId="50" borderId="126" xfId="1371" applyFont="1" applyFill="1" applyBorder="1" applyAlignment="1" applyProtection="1">
      <alignment horizontal="center" vertical="center" wrapText="1"/>
      <protection hidden="1"/>
    </xf>
    <xf numFmtId="0" fontId="5" fillId="50" borderId="162" xfId="1371" applyFont="1" applyFill="1" applyBorder="1" applyAlignment="1" applyProtection="1">
      <alignment horizontal="center" vertical="center" wrapText="1"/>
      <protection hidden="1"/>
    </xf>
    <xf numFmtId="14" fontId="5" fillId="50" borderId="127" xfId="1371" applyNumberFormat="1" applyFont="1" applyFill="1" applyBorder="1" applyAlignment="1" applyProtection="1">
      <alignment horizontal="center" vertical="center" wrapText="1"/>
      <protection hidden="1"/>
    </xf>
    <xf numFmtId="14" fontId="5" fillId="50" borderId="161" xfId="1371" applyNumberFormat="1" applyFont="1" applyFill="1" applyBorder="1" applyAlignment="1" applyProtection="1">
      <alignment horizontal="center" vertical="center" wrapText="1"/>
      <protection hidden="1"/>
    </xf>
    <xf numFmtId="0" fontId="75" fillId="0" borderId="20" xfId="0" applyFont="1" applyBorder="1" applyAlignment="1" applyProtection="1">
      <alignment horizontal="center" vertical="center" wrapText="1"/>
      <protection locked="0" hidden="1"/>
    </xf>
    <xf numFmtId="0" fontId="59" fillId="50" borderId="126" xfId="1371" applyFont="1" applyFill="1" applyBorder="1" applyAlignment="1" applyProtection="1">
      <alignment horizontal="justify" vertical="center" wrapText="1"/>
      <protection locked="0"/>
    </xf>
    <xf numFmtId="0" fontId="59" fillId="50" borderId="127" xfId="1371" applyFont="1" applyFill="1" applyBorder="1" applyAlignment="1" applyProtection="1">
      <alignment horizontal="justify" vertical="center" wrapText="1"/>
      <protection locked="0"/>
    </xf>
    <xf numFmtId="0" fontId="59" fillId="50" borderId="161" xfId="1371" applyFont="1" applyFill="1" applyBorder="1" applyAlignment="1" applyProtection="1">
      <alignment horizontal="justify" vertical="center" wrapText="1"/>
      <protection locked="0"/>
    </xf>
    <xf numFmtId="0" fontId="59" fillId="0" borderId="126" xfId="1371" applyFont="1" applyBorder="1" applyAlignment="1" applyProtection="1">
      <alignment horizontal="justify" vertical="center" wrapText="1"/>
      <protection locked="0"/>
    </xf>
    <xf numFmtId="0" fontId="59" fillId="0" borderId="127" xfId="1371" applyFont="1" applyBorder="1" applyAlignment="1" applyProtection="1">
      <alignment horizontal="justify" vertical="center" wrapText="1"/>
      <protection locked="0"/>
    </xf>
    <xf numFmtId="0" fontId="59" fillId="0" borderId="161" xfId="1371" applyFont="1" applyBorder="1" applyAlignment="1" applyProtection="1">
      <alignment horizontal="justify" vertical="center" wrapText="1"/>
      <protection locked="0"/>
    </xf>
    <xf numFmtId="0" fontId="51" fillId="0" borderId="126" xfId="1371" applyFont="1" applyBorder="1" applyAlignment="1" applyProtection="1">
      <alignment horizontal="justify" vertical="center" wrapText="1"/>
      <protection locked="0"/>
    </xf>
    <xf numFmtId="0" fontId="51" fillId="0" borderId="127" xfId="1371" applyFont="1" applyBorder="1" applyAlignment="1" applyProtection="1">
      <alignment horizontal="justify" vertical="center" wrapText="1"/>
      <protection locked="0"/>
    </xf>
    <xf numFmtId="0" fontId="51" fillId="0" borderId="161" xfId="1371" applyFont="1" applyBorder="1" applyAlignment="1" applyProtection="1">
      <alignment horizontal="justify" vertical="center" wrapText="1"/>
      <protection locked="0"/>
    </xf>
    <xf numFmtId="0" fontId="9" fillId="0" borderId="126" xfId="1371" applyFont="1" applyBorder="1" applyAlignment="1" applyProtection="1">
      <alignment horizontal="justify" vertical="center" wrapText="1"/>
      <protection locked="0"/>
    </xf>
    <xf numFmtId="0" fontId="9" fillId="0" borderId="127" xfId="1371" applyFont="1" applyBorder="1" applyAlignment="1" applyProtection="1">
      <alignment horizontal="justify" vertical="center" wrapText="1"/>
      <protection locked="0"/>
    </xf>
    <xf numFmtId="0" fontId="9" fillId="0" borderId="162" xfId="1371" applyFont="1" applyBorder="1" applyAlignment="1" applyProtection="1">
      <alignment horizontal="justify" vertical="center" wrapText="1"/>
      <protection locked="0"/>
    </xf>
    <xf numFmtId="0" fontId="12" fillId="0" borderId="152" xfId="1371" applyFont="1" applyBorder="1" applyAlignment="1" applyProtection="1">
      <alignment horizontal="center" vertical="center" wrapText="1"/>
      <protection locked="0"/>
    </xf>
    <xf numFmtId="0" fontId="12" fillId="0" borderId="153" xfId="1371" applyFont="1" applyBorder="1" applyAlignment="1" applyProtection="1">
      <alignment horizontal="center" vertical="center" wrapText="1"/>
      <protection locked="0"/>
    </xf>
    <xf numFmtId="0" fontId="12" fillId="0" borderId="126" xfId="1371" applyFont="1" applyBorder="1" applyAlignment="1" applyProtection="1">
      <alignment horizontal="center" vertical="center" wrapText="1"/>
      <protection locked="0"/>
    </xf>
    <xf numFmtId="0" fontId="12" fillId="0" borderId="127" xfId="1371" applyFont="1" applyBorder="1" applyAlignment="1" applyProtection="1">
      <alignment horizontal="center" vertical="center" wrapText="1"/>
      <protection locked="0"/>
    </xf>
    <xf numFmtId="0" fontId="12" fillId="0" borderId="162" xfId="1371" applyFont="1" applyBorder="1" applyAlignment="1" applyProtection="1">
      <alignment horizontal="center" vertical="center" wrapText="1"/>
      <protection locked="0"/>
    </xf>
    <xf numFmtId="0" fontId="12" fillId="0" borderId="161" xfId="1371" applyFont="1" applyBorder="1" applyAlignment="1" applyProtection="1">
      <alignment horizontal="center" vertical="center" wrapText="1"/>
      <protection locked="0"/>
    </xf>
    <xf numFmtId="0" fontId="5" fillId="50" borderId="155" xfId="1371" applyFont="1" applyFill="1" applyBorder="1" applyAlignment="1" applyProtection="1">
      <alignment horizontal="center" vertical="center" wrapText="1"/>
      <protection hidden="1"/>
    </xf>
    <xf numFmtId="0" fontId="5" fillId="50" borderId="159" xfId="1371" applyFont="1" applyFill="1" applyBorder="1" applyAlignment="1" applyProtection="1">
      <alignment horizontal="center" vertical="center" wrapText="1"/>
      <protection hidden="1"/>
    </xf>
    <xf numFmtId="0" fontId="5" fillId="50" borderId="160" xfId="1371" applyFont="1" applyFill="1" applyBorder="1" applyAlignment="1" applyProtection="1">
      <alignment horizontal="center" vertical="center" wrapText="1"/>
      <protection hidden="1"/>
    </xf>
    <xf numFmtId="0" fontId="50" fillId="61" borderId="52" xfId="1371" applyFont="1" applyFill="1" applyBorder="1" applyAlignment="1" applyProtection="1">
      <alignment horizontal="center" vertical="center"/>
      <protection hidden="1"/>
    </xf>
    <xf numFmtId="0" fontId="50" fillId="61" borderId="152" xfId="1371" applyFont="1" applyFill="1" applyBorder="1" applyAlignment="1" applyProtection="1">
      <alignment horizontal="center" vertical="center"/>
      <protection hidden="1"/>
    </xf>
    <xf numFmtId="0" fontId="50" fillId="61" borderId="153" xfId="1371" applyFont="1" applyFill="1" applyBorder="1" applyAlignment="1" applyProtection="1">
      <alignment horizontal="center" vertical="center"/>
      <protection hidden="1"/>
    </xf>
    <xf numFmtId="176" fontId="5" fillId="24" borderId="126" xfId="1250" applyNumberFormat="1" applyFont="1" applyFill="1" applyBorder="1" applyAlignment="1" applyProtection="1">
      <alignment horizontal="center" vertical="center" wrapText="1"/>
      <protection hidden="1"/>
    </xf>
    <xf numFmtId="176" fontId="5" fillId="24" borderId="127" xfId="1250" applyNumberFormat="1" applyFont="1" applyFill="1" applyBorder="1" applyAlignment="1" applyProtection="1">
      <alignment horizontal="center" vertical="center" wrapText="1"/>
      <protection hidden="1"/>
    </xf>
    <xf numFmtId="176" fontId="5" fillId="24" borderId="162" xfId="1250" applyNumberFormat="1" applyFont="1" applyFill="1" applyBorder="1" applyAlignment="1" applyProtection="1">
      <alignment horizontal="center" vertical="center" wrapText="1"/>
      <protection hidden="1"/>
    </xf>
    <xf numFmtId="0" fontId="77" fillId="0" borderId="152" xfId="1371" applyFont="1" applyBorder="1" applyAlignment="1" applyProtection="1">
      <alignment horizontal="center" vertical="center" wrapText="1"/>
      <protection hidden="1"/>
    </xf>
    <xf numFmtId="0" fontId="77" fillId="0" borderId="153" xfId="1371" applyFont="1" applyBorder="1" applyAlignment="1" applyProtection="1">
      <alignment horizontal="center" vertical="center" wrapText="1"/>
      <protection hidden="1"/>
    </xf>
    <xf numFmtId="9" fontId="5" fillId="0" borderId="152" xfId="1496" applyFont="1" applyFill="1" applyBorder="1" applyAlignment="1" applyProtection="1">
      <alignment horizontal="center" vertical="center" wrapText="1"/>
      <protection hidden="1"/>
    </xf>
    <xf numFmtId="49" fontId="5" fillId="0" borderId="152" xfId="1371" applyNumberFormat="1" applyFont="1" applyBorder="1" applyAlignment="1" applyProtection="1">
      <alignment horizontal="center" vertical="center" wrapText="1"/>
      <protection hidden="1"/>
    </xf>
    <xf numFmtId="0" fontId="5" fillId="50" borderId="152" xfId="1371" applyFont="1" applyFill="1" applyBorder="1" applyAlignment="1" applyProtection="1">
      <alignment horizontal="left" vertical="center" wrapText="1"/>
      <protection hidden="1"/>
    </xf>
    <xf numFmtId="0" fontId="5" fillId="50" borderId="153" xfId="1371" applyFont="1" applyFill="1" applyBorder="1" applyAlignment="1" applyProtection="1">
      <alignment horizontal="left" vertical="center" wrapText="1"/>
      <protection hidden="1"/>
    </xf>
    <xf numFmtId="0" fontId="57" fillId="0" borderId="152" xfId="0" applyFont="1" applyBorder="1" applyAlignment="1" applyProtection="1">
      <alignment horizontal="center" vertical="center" wrapText="1"/>
      <protection locked="0" hidden="1"/>
    </xf>
    <xf numFmtId="0" fontId="59" fillId="0" borderId="126" xfId="1371" applyFont="1" applyBorder="1" applyAlignment="1" applyProtection="1">
      <alignment horizontal="center" vertical="center" wrapText="1"/>
      <protection locked="0" hidden="1"/>
    </xf>
    <xf numFmtId="0" fontId="59" fillId="0" borderId="127" xfId="1371" applyFont="1" applyBorder="1" applyAlignment="1" applyProtection="1">
      <alignment horizontal="center" vertical="center" wrapText="1"/>
      <protection locked="0" hidden="1"/>
    </xf>
    <xf numFmtId="0" fontId="59" fillId="0" borderId="162" xfId="1371" applyFont="1" applyBorder="1" applyAlignment="1" applyProtection="1">
      <alignment horizontal="center" vertical="center" wrapText="1"/>
      <protection locked="0" hidden="1"/>
    </xf>
    <xf numFmtId="0" fontId="12" fillId="0" borderId="126" xfId="1371" applyFont="1" applyBorder="1" applyAlignment="1" applyProtection="1">
      <alignment horizontal="center" vertical="center" wrapText="1"/>
      <protection locked="0" hidden="1"/>
    </xf>
    <xf numFmtId="0" fontId="12" fillId="0" borderId="127" xfId="1371" applyFont="1" applyBorder="1" applyAlignment="1" applyProtection="1">
      <alignment horizontal="center" vertical="center" wrapText="1"/>
      <protection locked="0" hidden="1"/>
    </xf>
    <xf numFmtId="0" fontId="12" fillId="0" borderId="162" xfId="1371" applyFont="1" applyBorder="1" applyAlignment="1" applyProtection="1">
      <alignment horizontal="center" vertical="center" wrapText="1"/>
      <protection locked="0" hidden="1"/>
    </xf>
    <xf numFmtId="0" fontId="8" fillId="61" borderId="158" xfId="1371" applyFont="1" applyFill="1" applyBorder="1" applyAlignment="1" applyProtection="1">
      <alignment horizontal="center" vertical="center" wrapText="1"/>
      <protection hidden="1"/>
    </xf>
    <xf numFmtId="0" fontId="8" fillId="61" borderId="13" xfId="1371" applyFont="1" applyFill="1" applyBorder="1" applyAlignment="1" applyProtection="1">
      <alignment horizontal="center" vertical="center" wrapText="1"/>
      <protection hidden="1"/>
    </xf>
    <xf numFmtId="0" fontId="8" fillId="61" borderId="32" xfId="1371" applyFont="1" applyFill="1" applyBorder="1" applyAlignment="1" applyProtection="1">
      <alignment horizontal="center" vertical="center" wrapText="1"/>
      <protection hidden="1"/>
    </xf>
    <xf numFmtId="0" fontId="59" fillId="0" borderId="159" xfId="1371" applyFont="1" applyBorder="1" applyAlignment="1" applyProtection="1">
      <alignment horizontal="center" vertical="center" wrapText="1"/>
      <protection hidden="1"/>
    </xf>
    <xf numFmtId="0" fontId="59" fillId="0" borderId="160" xfId="1371" applyFont="1" applyBorder="1" applyAlignment="1" applyProtection="1">
      <alignment horizontal="center" vertical="center" wrapText="1"/>
      <protection hidden="1"/>
    </xf>
    <xf numFmtId="0" fontId="59" fillId="0" borderId="0" xfId="1371" applyFont="1" applyAlignment="1" applyProtection="1">
      <alignment horizontal="center" vertical="center" wrapText="1"/>
      <protection hidden="1"/>
    </xf>
    <xf numFmtId="0" fontId="59" fillId="0" borderId="16" xfId="1371" applyFont="1" applyBorder="1" applyAlignment="1" applyProtection="1">
      <alignment horizontal="center" vertical="center" wrapText="1"/>
      <protection hidden="1"/>
    </xf>
    <xf numFmtId="0" fontId="59" fillId="0" borderId="18" xfId="1371" applyFont="1" applyBorder="1" applyAlignment="1" applyProtection="1">
      <alignment horizontal="center" vertical="center" wrapText="1"/>
      <protection hidden="1"/>
    </xf>
    <xf numFmtId="0" fontId="59" fillId="0" borderId="19" xfId="1371" applyFont="1" applyBorder="1" applyAlignment="1" applyProtection="1">
      <alignment horizontal="center" vertical="center" wrapText="1"/>
      <protection hidden="1"/>
    </xf>
    <xf numFmtId="0" fontId="9" fillId="0" borderId="126" xfId="1371" applyFont="1" applyBorder="1" applyAlignment="1" applyProtection="1">
      <alignment horizontal="center" vertical="center" wrapText="1"/>
      <protection locked="0" hidden="1"/>
    </xf>
    <xf numFmtId="0" fontId="9" fillId="0" borderId="127" xfId="1371" applyFont="1" applyBorder="1" applyAlignment="1" applyProtection="1">
      <alignment horizontal="center" vertical="center" wrapText="1"/>
      <protection locked="0" hidden="1"/>
    </xf>
    <xf numFmtId="0" fontId="9" fillId="0" borderId="162" xfId="1371" applyFont="1" applyBorder="1" applyAlignment="1" applyProtection="1">
      <alignment horizontal="center" vertical="center" wrapText="1"/>
      <protection locked="0" hidden="1"/>
    </xf>
    <xf numFmtId="0" fontId="59" fillId="50" borderId="126" xfId="1371" applyFont="1" applyFill="1" applyBorder="1" applyAlignment="1" applyProtection="1">
      <alignment horizontal="justify" vertical="top" wrapText="1"/>
      <protection locked="0" hidden="1"/>
    </xf>
    <xf numFmtId="0" fontId="59" fillId="50" borderId="127" xfId="1371" applyFont="1" applyFill="1" applyBorder="1" applyAlignment="1" applyProtection="1">
      <alignment horizontal="justify" vertical="top" wrapText="1"/>
      <protection locked="0" hidden="1"/>
    </xf>
    <xf numFmtId="0" fontId="59" fillId="50" borderId="162" xfId="1371" applyFont="1" applyFill="1" applyBorder="1" applyAlignment="1" applyProtection="1">
      <alignment horizontal="justify" vertical="top" wrapText="1"/>
      <protection locked="0" hidden="1"/>
    </xf>
    <xf numFmtId="0" fontId="9" fillId="50" borderId="155" xfId="1371" applyFont="1" applyFill="1" applyBorder="1" applyAlignment="1" applyProtection="1">
      <alignment horizontal="center" vertical="center"/>
      <protection hidden="1"/>
    </xf>
    <xf numFmtId="0" fontId="9" fillId="50" borderId="159" xfId="1371" applyFont="1" applyFill="1" applyBorder="1" applyAlignment="1" applyProtection="1">
      <alignment horizontal="center" vertical="center"/>
      <protection hidden="1"/>
    </xf>
    <xf numFmtId="0" fontId="9" fillId="50" borderId="160" xfId="1371" applyFont="1" applyFill="1" applyBorder="1" applyAlignment="1" applyProtection="1">
      <alignment horizontal="center" vertical="center"/>
      <protection hidden="1"/>
    </xf>
    <xf numFmtId="0" fontId="9" fillId="0" borderId="126" xfId="1371" applyFont="1" applyBorder="1" applyAlignment="1" applyProtection="1">
      <alignment horizontal="center" vertical="center" wrapText="1"/>
      <protection hidden="1"/>
    </xf>
    <xf numFmtId="0" fontId="9" fillId="0" borderId="127" xfId="1371" applyFont="1" applyBorder="1" applyAlignment="1" applyProtection="1">
      <alignment horizontal="center" vertical="center" wrapText="1"/>
      <protection hidden="1"/>
    </xf>
    <xf numFmtId="0" fontId="9" fillId="0" borderId="162" xfId="1371" applyFont="1" applyBorder="1" applyAlignment="1" applyProtection="1">
      <alignment horizontal="center" vertical="center" wrapText="1"/>
      <protection hidden="1"/>
    </xf>
    <xf numFmtId="9" fontId="4" fillId="50" borderId="156" xfId="1495" applyFont="1" applyFill="1" applyBorder="1" applyAlignment="1" applyProtection="1">
      <alignment horizontal="center" vertical="center" wrapText="1"/>
      <protection locked="0" hidden="1"/>
    </xf>
    <xf numFmtId="9" fontId="4" fillId="50" borderId="23" xfId="1495" applyFont="1" applyFill="1" applyBorder="1" applyAlignment="1" applyProtection="1">
      <alignment horizontal="center" vertical="center" wrapText="1"/>
      <protection locked="0" hidden="1"/>
    </xf>
    <xf numFmtId="9" fontId="4" fillId="50" borderId="15" xfId="1495" applyFont="1" applyFill="1" applyBorder="1" applyAlignment="1" applyProtection="1">
      <alignment horizontal="center" vertical="center" wrapText="1"/>
      <protection locked="0" hidden="1"/>
    </xf>
    <xf numFmtId="165" fontId="4" fillId="50" borderId="154" xfId="1250" applyFont="1" applyFill="1" applyBorder="1" applyAlignment="1" applyProtection="1">
      <alignment horizontal="center" vertical="center" wrapText="1"/>
      <protection locked="0" hidden="1"/>
    </xf>
    <xf numFmtId="165" fontId="4" fillId="50" borderId="47" xfId="1250" applyFont="1" applyFill="1" applyBorder="1" applyAlignment="1" applyProtection="1">
      <alignment horizontal="center" vertical="center" wrapText="1"/>
      <protection locked="0" hidden="1"/>
    </xf>
    <xf numFmtId="165" fontId="4" fillId="50" borderId="48" xfId="1250" applyFont="1" applyFill="1" applyBorder="1" applyAlignment="1" applyProtection="1">
      <alignment horizontal="center" vertical="center" wrapText="1"/>
      <protection locked="0" hidden="1"/>
    </xf>
    <xf numFmtId="14" fontId="9" fillId="0" borderId="126" xfId="1371" applyNumberFormat="1" applyFont="1" applyBorder="1" applyAlignment="1" applyProtection="1">
      <alignment horizontal="center" vertical="center" wrapText="1"/>
      <protection hidden="1"/>
    </xf>
    <xf numFmtId="0" fontId="9" fillId="0" borderId="161" xfId="1371" applyFont="1" applyBorder="1" applyAlignment="1" applyProtection="1">
      <alignment horizontal="center" vertical="center" wrapText="1"/>
      <protection hidden="1"/>
    </xf>
    <xf numFmtId="9" fontId="9" fillId="24" borderId="126" xfId="1495" applyFont="1" applyFill="1" applyBorder="1" applyAlignment="1" applyProtection="1">
      <alignment horizontal="center" vertical="center" wrapText="1"/>
      <protection hidden="1"/>
    </xf>
    <xf numFmtId="9" fontId="9" fillId="24" borderId="127" xfId="1495" applyFont="1" applyFill="1" applyBorder="1" applyAlignment="1" applyProtection="1">
      <alignment horizontal="center" vertical="center" wrapText="1"/>
      <protection hidden="1"/>
    </xf>
    <xf numFmtId="9" fontId="9" fillId="24" borderId="162" xfId="1495" applyFont="1" applyFill="1" applyBorder="1" applyAlignment="1" applyProtection="1">
      <alignment horizontal="center" vertical="center" wrapText="1"/>
      <protection hidden="1"/>
    </xf>
    <xf numFmtId="0" fontId="9" fillId="0" borderId="152" xfId="1371" applyFont="1" applyBorder="1" applyAlignment="1" applyProtection="1">
      <alignment horizontal="center" vertical="center" wrapText="1"/>
      <protection hidden="1"/>
    </xf>
    <xf numFmtId="0" fontId="9" fillId="0" borderId="153" xfId="1371" applyFont="1" applyBorder="1" applyAlignment="1" applyProtection="1">
      <alignment horizontal="center" vertical="center" wrapText="1"/>
      <protection hidden="1"/>
    </xf>
    <xf numFmtId="0" fontId="9" fillId="0" borderId="152" xfId="1371" applyFont="1" applyBorder="1" applyAlignment="1" applyProtection="1">
      <alignment horizontal="center" vertical="center"/>
      <protection hidden="1"/>
    </xf>
    <xf numFmtId="0" fontId="14" fillId="0" borderId="152" xfId="1371" applyFont="1" applyBorder="1" applyAlignment="1" applyProtection="1">
      <alignment horizontal="center" vertical="center"/>
      <protection hidden="1"/>
    </xf>
    <xf numFmtId="0" fontId="14" fillId="0" borderId="153" xfId="1371" applyFont="1" applyBorder="1" applyAlignment="1" applyProtection="1">
      <alignment horizontal="center" vertical="center"/>
      <protection hidden="1"/>
    </xf>
    <xf numFmtId="0" fontId="9" fillId="0" borderId="126" xfId="1371" applyFont="1" applyBorder="1" applyAlignment="1" applyProtection="1">
      <alignment horizontal="center" vertical="center"/>
      <protection hidden="1"/>
    </xf>
    <xf numFmtId="0" fontId="9" fillId="0" borderId="127" xfId="1371" applyFont="1" applyBorder="1" applyAlignment="1" applyProtection="1">
      <alignment horizontal="center" vertical="center"/>
      <protection hidden="1"/>
    </xf>
    <xf numFmtId="0" fontId="9" fillId="0" borderId="161" xfId="1371" applyFont="1" applyBorder="1" applyAlignment="1" applyProtection="1">
      <alignment horizontal="center" vertical="center"/>
      <protection hidden="1"/>
    </xf>
    <xf numFmtId="0" fontId="9" fillId="50" borderId="152" xfId="1371" applyFont="1" applyFill="1" applyBorder="1" applyAlignment="1" applyProtection="1">
      <alignment horizontal="center" vertical="center"/>
      <protection hidden="1"/>
    </xf>
    <xf numFmtId="0" fontId="9" fillId="50" borderId="153" xfId="1371" applyFont="1" applyFill="1" applyBorder="1" applyAlignment="1" applyProtection="1">
      <alignment horizontal="center" vertical="center"/>
      <protection hidden="1"/>
    </xf>
    <xf numFmtId="0" fontId="9" fillId="0" borderId="126" xfId="1371" applyFont="1" applyBorder="1" applyAlignment="1" applyProtection="1">
      <alignment horizontal="justify" vertical="center" wrapText="1"/>
      <protection hidden="1"/>
    </xf>
    <xf numFmtId="0" fontId="9" fillId="0" borderId="127" xfId="1371" applyFont="1" applyBorder="1" applyAlignment="1" applyProtection="1">
      <alignment horizontal="justify" vertical="center" wrapText="1"/>
      <protection hidden="1"/>
    </xf>
    <xf numFmtId="0" fontId="9" fillId="0" borderId="161" xfId="1371" applyFont="1" applyBorder="1" applyAlignment="1" applyProtection="1">
      <alignment horizontal="justify" vertical="center" wrapText="1"/>
      <protection hidden="1"/>
    </xf>
    <xf numFmtId="14" fontId="9" fillId="0" borderId="127" xfId="1371" applyNumberFormat="1" applyFont="1" applyBorder="1" applyAlignment="1" applyProtection="1">
      <alignment horizontal="center" vertical="center" wrapText="1"/>
      <protection hidden="1"/>
    </xf>
    <xf numFmtId="14" fontId="9" fillId="0" borderId="161" xfId="1371" applyNumberFormat="1" applyFont="1" applyBorder="1" applyAlignment="1" applyProtection="1">
      <alignment horizontal="center" vertical="center" wrapText="1"/>
      <protection hidden="1"/>
    </xf>
    <xf numFmtId="0" fontId="9" fillId="50" borderId="152" xfId="1371" applyFont="1" applyFill="1" applyBorder="1" applyAlignment="1" applyProtection="1">
      <alignment horizontal="center" vertical="center" wrapText="1"/>
      <protection hidden="1"/>
    </xf>
    <xf numFmtId="0" fontId="9" fillId="50" borderId="153" xfId="1371" applyFont="1" applyFill="1" applyBorder="1" applyAlignment="1" applyProtection="1">
      <alignment horizontal="center" vertical="center" wrapText="1"/>
      <protection hidden="1"/>
    </xf>
    <xf numFmtId="1" fontId="9" fillId="0" borderId="152" xfId="1273" applyNumberFormat="1" applyFont="1" applyFill="1" applyBorder="1" applyAlignment="1" applyProtection="1">
      <alignment horizontal="center" vertical="center" wrapText="1"/>
      <protection hidden="1"/>
    </xf>
    <xf numFmtId="1" fontId="9" fillId="0" borderId="153" xfId="1273" applyNumberFormat="1" applyFont="1" applyFill="1" applyBorder="1" applyAlignment="1" applyProtection="1">
      <alignment horizontal="center" vertical="center" wrapText="1"/>
      <protection hidden="1"/>
    </xf>
    <xf numFmtId="9" fontId="9" fillId="0" borderId="152" xfId="1496" applyFont="1" applyFill="1" applyBorder="1" applyAlignment="1" applyProtection="1">
      <alignment horizontal="center" vertical="center"/>
      <protection hidden="1"/>
    </xf>
    <xf numFmtId="0" fontId="9" fillId="0" borderId="152" xfId="1496" applyNumberFormat="1" applyFont="1" applyFill="1" applyBorder="1" applyAlignment="1" applyProtection="1">
      <alignment horizontal="center" vertical="center" wrapText="1"/>
      <protection hidden="1"/>
    </xf>
    <xf numFmtId="0" fontId="9" fillId="0" borderId="153" xfId="1496" applyNumberFormat="1" applyFont="1" applyFill="1" applyBorder="1" applyAlignment="1" applyProtection="1">
      <alignment horizontal="center" vertical="center" wrapText="1"/>
      <protection hidden="1"/>
    </xf>
    <xf numFmtId="0" fontId="9" fillId="0" borderId="153" xfId="1371" applyFont="1" applyBorder="1" applyAlignment="1" applyProtection="1">
      <alignment horizontal="center" vertical="center"/>
      <protection hidden="1"/>
    </xf>
    <xf numFmtId="0" fontId="8" fillId="50" borderId="152" xfId="1371" applyFont="1" applyFill="1" applyBorder="1" applyAlignment="1" applyProtection="1">
      <alignment horizontal="center" vertical="center" wrapText="1"/>
      <protection hidden="1"/>
    </xf>
    <xf numFmtId="49" fontId="9" fillId="0" borderId="152" xfId="1371" applyNumberFormat="1" applyFont="1" applyBorder="1" applyAlignment="1" applyProtection="1">
      <alignment horizontal="center" vertical="center"/>
      <protection hidden="1"/>
    </xf>
    <xf numFmtId="0" fontId="9" fillId="0" borderId="152" xfId="1371" applyFont="1" applyBorder="1" applyAlignment="1" applyProtection="1">
      <alignment horizontal="left" vertical="center" wrapText="1"/>
      <protection hidden="1"/>
    </xf>
    <xf numFmtId="0" fontId="9" fillId="0" borderId="153" xfId="1371" applyFont="1" applyBorder="1" applyAlignment="1" applyProtection="1">
      <alignment horizontal="left" vertical="center" wrapText="1"/>
      <protection hidden="1"/>
    </xf>
    <xf numFmtId="0" fontId="59" fillId="50" borderId="155" xfId="1371" applyFont="1" applyFill="1" applyBorder="1" applyAlignment="1" applyProtection="1">
      <alignment horizontal="left" vertical="top" wrapText="1"/>
      <protection locked="0" hidden="1"/>
    </xf>
    <xf numFmtId="0" fontId="59" fillId="50" borderId="159" xfId="1371" applyFont="1" applyFill="1" applyBorder="1" applyAlignment="1" applyProtection="1">
      <alignment horizontal="left" vertical="top" wrapText="1"/>
      <protection locked="0" hidden="1"/>
    </xf>
    <xf numFmtId="0" fontId="59" fillId="50" borderId="160" xfId="1371" applyFont="1" applyFill="1" applyBorder="1" applyAlignment="1" applyProtection="1">
      <alignment horizontal="left" vertical="top" wrapText="1"/>
      <protection locked="0" hidden="1"/>
    </xf>
    <xf numFmtId="0" fontId="59" fillId="50" borderId="113" xfId="1371" applyFont="1" applyFill="1" applyBorder="1" applyAlignment="1" applyProtection="1">
      <alignment horizontal="left" vertical="top" wrapText="1"/>
      <protection locked="0" hidden="1"/>
    </xf>
    <xf numFmtId="0" fontId="59" fillId="50" borderId="0" xfId="1371" applyFont="1" applyFill="1" applyAlignment="1" applyProtection="1">
      <alignment horizontal="left" vertical="top" wrapText="1"/>
      <protection locked="0" hidden="1"/>
    </xf>
    <xf numFmtId="0" fontId="59" fillId="50" borderId="16" xfId="1371" applyFont="1" applyFill="1" applyBorder="1" applyAlignment="1" applyProtection="1">
      <alignment horizontal="left" vertical="top" wrapText="1"/>
      <protection locked="0" hidden="1"/>
    </xf>
    <xf numFmtId="0" fontId="59" fillId="50" borderId="17" xfId="1371" applyFont="1" applyFill="1" applyBorder="1" applyAlignment="1" applyProtection="1">
      <alignment horizontal="left" vertical="top" wrapText="1"/>
      <protection locked="0" hidden="1"/>
    </xf>
    <xf numFmtId="0" fontId="59" fillId="50" borderId="18" xfId="1371" applyFont="1" applyFill="1" applyBorder="1" applyAlignment="1" applyProtection="1">
      <alignment horizontal="left" vertical="top" wrapText="1"/>
      <protection locked="0" hidden="1"/>
    </xf>
    <xf numFmtId="0" fontId="59" fillId="50" borderId="19" xfId="1371" applyFont="1" applyFill="1" applyBorder="1" applyAlignment="1" applyProtection="1">
      <alignment horizontal="left" vertical="top" wrapText="1"/>
      <protection locked="0" hidden="1"/>
    </xf>
    <xf numFmtId="0" fontId="5" fillId="0" borderId="152" xfId="1371" applyFont="1" applyBorder="1" applyAlignment="1" applyProtection="1">
      <alignment horizontal="center" vertical="center" wrapText="1"/>
      <protection locked="0" hidden="1"/>
    </xf>
    <xf numFmtId="0" fontId="5" fillId="0" borderId="153" xfId="1371" applyFont="1" applyBorder="1" applyAlignment="1" applyProtection="1">
      <alignment horizontal="center" vertical="center" wrapText="1"/>
      <protection locked="0" hidden="1"/>
    </xf>
    <xf numFmtId="0" fontId="59" fillId="50" borderId="155" xfId="1371" applyFont="1" applyFill="1" applyBorder="1" applyAlignment="1" applyProtection="1">
      <alignment horizontal="left" vertical="center" wrapText="1"/>
      <protection locked="0" hidden="1"/>
    </xf>
    <xf numFmtId="0" fontId="59" fillId="50" borderId="159" xfId="1371" applyFont="1" applyFill="1" applyBorder="1" applyAlignment="1" applyProtection="1">
      <alignment horizontal="left" vertical="center" wrapText="1"/>
      <protection locked="0" hidden="1"/>
    </xf>
    <xf numFmtId="0" fontId="59" fillId="50" borderId="160" xfId="1371" applyFont="1" applyFill="1" applyBorder="1" applyAlignment="1" applyProtection="1">
      <alignment horizontal="left" vertical="center" wrapText="1"/>
      <protection locked="0" hidden="1"/>
    </xf>
    <xf numFmtId="0" fontId="59" fillId="50" borderId="113" xfId="1371" applyFont="1" applyFill="1" applyBorder="1" applyAlignment="1" applyProtection="1">
      <alignment horizontal="left" vertical="center" wrapText="1"/>
      <protection locked="0" hidden="1"/>
    </xf>
    <xf numFmtId="0" fontId="59" fillId="50" borderId="0" xfId="1371" applyFont="1" applyFill="1" applyAlignment="1" applyProtection="1">
      <alignment horizontal="left" vertical="center" wrapText="1"/>
      <protection locked="0" hidden="1"/>
    </xf>
    <xf numFmtId="0" fontId="59" fillId="50" borderId="16" xfId="1371" applyFont="1" applyFill="1" applyBorder="1" applyAlignment="1" applyProtection="1">
      <alignment horizontal="left" vertical="center" wrapText="1"/>
      <protection locked="0" hidden="1"/>
    </xf>
    <xf numFmtId="0" fontId="59" fillId="50" borderId="17" xfId="1371" applyFont="1" applyFill="1" applyBorder="1" applyAlignment="1" applyProtection="1">
      <alignment horizontal="left" vertical="center" wrapText="1"/>
      <protection locked="0" hidden="1"/>
    </xf>
    <xf numFmtId="0" fontId="59" fillId="50" borderId="18" xfId="1371" applyFont="1" applyFill="1" applyBorder="1" applyAlignment="1" applyProtection="1">
      <alignment horizontal="left" vertical="center" wrapText="1"/>
      <protection locked="0" hidden="1"/>
    </xf>
    <xf numFmtId="0" fontId="59" fillId="50" borderId="19" xfId="1371" applyFont="1" applyFill="1" applyBorder="1" applyAlignment="1" applyProtection="1">
      <alignment horizontal="left" vertical="center" wrapText="1"/>
      <protection locked="0" hidden="1"/>
    </xf>
    <xf numFmtId="0" fontId="59" fillId="0" borderId="126" xfId="1371" applyFont="1" applyBorder="1" applyAlignment="1" applyProtection="1">
      <alignment horizontal="justify" vertical="center" wrapText="1"/>
      <protection locked="0" hidden="1"/>
    </xf>
    <xf numFmtId="0" fontId="59" fillId="0" borderId="127" xfId="1371" applyFont="1" applyBorder="1" applyAlignment="1" applyProtection="1">
      <alignment horizontal="justify" vertical="center" wrapText="1"/>
      <protection locked="0" hidden="1"/>
    </xf>
    <xf numFmtId="0" fontId="59" fillId="0" borderId="162" xfId="1371" applyFont="1" applyBorder="1" applyAlignment="1" applyProtection="1">
      <alignment horizontal="justify" vertical="center" wrapText="1"/>
      <protection locked="0" hidden="1"/>
    </xf>
    <xf numFmtId="0" fontId="70" fillId="50" borderId="152" xfId="1371" applyFont="1" applyFill="1" applyBorder="1" applyAlignment="1" applyProtection="1">
      <alignment horizontal="justify" vertical="center" wrapText="1"/>
      <protection locked="0" hidden="1"/>
    </xf>
    <xf numFmtId="0" fontId="8" fillId="61" borderId="156" xfId="1371" applyFont="1" applyFill="1" applyBorder="1" applyAlignment="1" applyProtection="1">
      <alignment horizontal="center" vertical="center" wrapText="1"/>
      <protection hidden="1"/>
    </xf>
    <xf numFmtId="0" fontId="8" fillId="61" borderId="23" xfId="1371" applyFont="1" applyFill="1" applyBorder="1" applyAlignment="1" applyProtection="1">
      <alignment horizontal="center" vertical="center" wrapText="1"/>
      <protection hidden="1"/>
    </xf>
    <xf numFmtId="0" fontId="5" fillId="0" borderId="126" xfId="1371" applyFont="1" applyBorder="1" applyAlignment="1" applyProtection="1">
      <alignment horizontal="left" vertical="center" wrapText="1"/>
      <protection hidden="1"/>
    </xf>
    <xf numFmtId="0" fontId="5" fillId="0" borderId="127" xfId="1371" applyFont="1" applyBorder="1" applyAlignment="1" applyProtection="1">
      <alignment horizontal="left" vertical="center" wrapText="1"/>
      <protection hidden="1"/>
    </xf>
    <xf numFmtId="0" fontId="5" fillId="0" borderId="162" xfId="1371" applyFont="1" applyBorder="1" applyAlignment="1" applyProtection="1">
      <alignment horizontal="left" vertical="center" wrapText="1"/>
      <protection hidden="1"/>
    </xf>
    <xf numFmtId="0" fontId="70" fillId="0" borderId="152" xfId="1371" applyFont="1" applyBorder="1" applyAlignment="1" applyProtection="1">
      <alignment horizontal="left" vertical="center" wrapText="1"/>
      <protection hidden="1"/>
    </xf>
    <xf numFmtId="0" fontId="78" fillId="0" borderId="152" xfId="1371" applyFont="1" applyBorder="1" applyAlignment="1" applyProtection="1">
      <alignment horizontal="left" vertical="center" wrapText="1"/>
      <protection hidden="1"/>
    </xf>
    <xf numFmtId="0" fontId="78" fillId="0" borderId="153" xfId="1371" applyFont="1" applyBorder="1" applyAlignment="1" applyProtection="1">
      <alignment horizontal="left" vertical="center" wrapText="1"/>
      <protection hidden="1"/>
    </xf>
    <xf numFmtId="0" fontId="59" fillId="0" borderId="152" xfId="1371" applyFont="1" applyBorder="1" applyAlignment="1" applyProtection="1">
      <alignment horizontal="justify" vertical="center" wrapText="1"/>
      <protection locked="0" hidden="1"/>
    </xf>
    <xf numFmtId="0" fontId="59" fillId="0" borderId="153" xfId="1371" applyFont="1" applyBorder="1" applyAlignment="1" applyProtection="1">
      <alignment horizontal="justify" vertical="center" wrapText="1"/>
      <protection locked="0" hidden="1"/>
    </xf>
    <xf numFmtId="165" fontId="12" fillId="50" borderId="156" xfId="1250" applyFont="1" applyFill="1" applyBorder="1" applyAlignment="1" applyProtection="1">
      <alignment horizontal="center" vertical="center" wrapText="1"/>
      <protection locked="0" hidden="1"/>
    </xf>
    <xf numFmtId="165" fontId="12" fillId="50" borderId="23" xfId="1250" applyFont="1" applyFill="1" applyBorder="1" applyAlignment="1" applyProtection="1">
      <alignment horizontal="center" vertical="center" wrapText="1"/>
      <protection locked="0" hidden="1"/>
    </xf>
    <xf numFmtId="165" fontId="12" fillId="50" borderId="15" xfId="1250" applyFont="1" applyFill="1" applyBorder="1" applyAlignment="1" applyProtection="1">
      <alignment horizontal="center" vertical="center" wrapText="1"/>
      <protection locked="0" hidden="1"/>
    </xf>
    <xf numFmtId="165" fontId="12" fillId="50" borderId="154" xfId="1250" applyFont="1" applyFill="1" applyBorder="1" applyAlignment="1" applyProtection="1">
      <alignment horizontal="center" vertical="center" wrapText="1"/>
      <protection locked="0" hidden="1"/>
    </xf>
    <xf numFmtId="165" fontId="12" fillId="50" borderId="47" xfId="1250" applyFont="1" applyFill="1" applyBorder="1" applyAlignment="1" applyProtection="1">
      <alignment horizontal="center" vertical="center" wrapText="1"/>
      <protection locked="0" hidden="1"/>
    </xf>
    <xf numFmtId="165" fontId="12" fillId="50" borderId="48" xfId="1250" applyFont="1" applyFill="1" applyBorder="1" applyAlignment="1" applyProtection="1">
      <alignment horizontal="center" vertical="center" wrapText="1"/>
      <protection locked="0" hidden="1"/>
    </xf>
    <xf numFmtId="4" fontId="5" fillId="0" borderId="126" xfId="1496" applyNumberFormat="1" applyFont="1" applyFill="1" applyBorder="1" applyAlignment="1" applyProtection="1">
      <alignment horizontal="center" vertical="center" wrapText="1"/>
      <protection hidden="1"/>
    </xf>
    <xf numFmtId="4" fontId="5" fillId="0" borderId="127" xfId="1496" applyNumberFormat="1" applyFont="1" applyFill="1" applyBorder="1" applyAlignment="1" applyProtection="1">
      <alignment horizontal="center" vertical="center" wrapText="1"/>
      <protection hidden="1"/>
    </xf>
    <xf numFmtId="4" fontId="5" fillId="0" borderId="162" xfId="1496" applyNumberFormat="1" applyFont="1" applyFill="1" applyBorder="1" applyAlignment="1" applyProtection="1">
      <alignment horizontal="center" vertical="center" wrapText="1"/>
      <protection hidden="1"/>
    </xf>
    <xf numFmtId="0" fontId="82" fillId="65" borderId="113" xfId="0" applyFont="1" applyFill="1" applyBorder="1" applyAlignment="1">
      <alignment horizontal="justify" vertical="center" wrapText="1"/>
    </xf>
    <xf numFmtId="0" fontId="82" fillId="65" borderId="0" xfId="0" applyFont="1" applyFill="1" applyAlignment="1">
      <alignment horizontal="justify" vertical="center" wrapText="1"/>
    </xf>
    <xf numFmtId="0" fontId="82" fillId="65" borderId="17" xfId="0" applyFont="1" applyFill="1" applyBorder="1" applyAlignment="1">
      <alignment horizontal="justify" vertical="center" wrapText="1"/>
    </xf>
    <xf numFmtId="0" fontId="82" fillId="65" borderId="18" xfId="0" applyFont="1" applyFill="1" applyBorder="1" applyAlignment="1">
      <alignment horizontal="justify" vertical="center" wrapText="1"/>
    </xf>
    <xf numFmtId="0" fontId="81" fillId="24" borderId="0" xfId="1371" applyFont="1" applyFill="1" applyAlignment="1" applyProtection="1">
      <alignment horizontal="center" vertical="center"/>
      <protection hidden="1"/>
    </xf>
    <xf numFmtId="0" fontId="82" fillId="65" borderId="155" xfId="0" applyFont="1" applyFill="1" applyBorder="1" applyAlignment="1">
      <alignment horizontal="justify" vertical="center" wrapText="1"/>
    </xf>
    <xf numFmtId="0" fontId="82" fillId="65" borderId="159" xfId="0" applyFont="1" applyFill="1" applyBorder="1" applyAlignment="1">
      <alignment horizontal="justify" vertical="center" wrapText="1"/>
    </xf>
    <xf numFmtId="0" fontId="9" fillId="0" borderId="152" xfId="1371" applyFont="1" applyBorder="1" applyAlignment="1" applyProtection="1">
      <alignment horizontal="center" vertical="center" wrapText="1"/>
      <protection locked="0"/>
    </xf>
    <xf numFmtId="0" fontId="9" fillId="0" borderId="153" xfId="1371" applyFont="1" applyBorder="1" applyAlignment="1" applyProtection="1">
      <alignment horizontal="center" vertical="center" wrapText="1"/>
      <protection locked="0"/>
    </xf>
    <xf numFmtId="0" fontId="54" fillId="0" borderId="155" xfId="1371" applyFont="1" applyBorder="1" applyAlignment="1" applyProtection="1">
      <alignment horizontal="left" vertical="center" wrapText="1"/>
      <protection locked="0" hidden="1"/>
    </xf>
    <xf numFmtId="0" fontId="54" fillId="0" borderId="159" xfId="1371" applyFont="1" applyBorder="1" applyAlignment="1" applyProtection="1">
      <alignment horizontal="left" vertical="center" wrapText="1"/>
      <protection locked="0" hidden="1"/>
    </xf>
    <xf numFmtId="0" fontId="54" fillId="0" borderId="160" xfId="1371" applyFont="1" applyBorder="1" applyAlignment="1" applyProtection="1">
      <alignment horizontal="left" vertical="center" wrapText="1"/>
      <protection locked="0" hidden="1"/>
    </xf>
    <xf numFmtId="0" fontId="54" fillId="0" borderId="113" xfId="1371" applyFont="1" applyBorder="1" applyAlignment="1" applyProtection="1">
      <alignment horizontal="left" vertical="center" wrapText="1"/>
      <protection locked="0" hidden="1"/>
    </xf>
    <xf numFmtId="0" fontId="54" fillId="0" borderId="0" xfId="1371" applyFont="1" applyAlignment="1" applyProtection="1">
      <alignment horizontal="left" vertical="center" wrapText="1"/>
      <protection locked="0" hidden="1"/>
    </xf>
    <xf numFmtId="0" fontId="54" fillId="0" borderId="16" xfId="1371" applyFont="1" applyBorder="1" applyAlignment="1" applyProtection="1">
      <alignment horizontal="left" vertical="center" wrapText="1"/>
      <protection locked="0" hidden="1"/>
    </xf>
    <xf numFmtId="0" fontId="54" fillId="0" borderId="17" xfId="1371" applyFont="1" applyBorder="1" applyAlignment="1" applyProtection="1">
      <alignment horizontal="left" vertical="center" wrapText="1"/>
      <protection locked="0" hidden="1"/>
    </xf>
    <xf numFmtId="0" fontId="54" fillId="0" borderId="18" xfId="1371" applyFont="1" applyBorder="1" applyAlignment="1" applyProtection="1">
      <alignment horizontal="left" vertical="center" wrapText="1"/>
      <protection locked="0" hidden="1"/>
    </xf>
    <xf numFmtId="0" fontId="54" fillId="0" borderId="19" xfId="1371" applyFont="1" applyBorder="1" applyAlignment="1" applyProtection="1">
      <alignment horizontal="left" vertical="center" wrapText="1"/>
      <protection locked="0" hidden="1"/>
    </xf>
    <xf numFmtId="0" fontId="3" fillId="0" borderId="155" xfId="0" applyFont="1" applyBorder="1" applyAlignment="1">
      <alignment horizontal="left" vertical="center" wrapText="1"/>
    </xf>
    <xf numFmtId="0" fontId="3" fillId="0" borderId="159" xfId="0" applyFont="1" applyBorder="1" applyAlignment="1">
      <alignment horizontal="left" vertical="center" wrapText="1"/>
    </xf>
    <xf numFmtId="0" fontId="3" fillId="0" borderId="160" xfId="0" applyFont="1" applyBorder="1" applyAlignment="1">
      <alignment horizontal="left" vertical="center" wrapText="1"/>
    </xf>
    <xf numFmtId="0" fontId="3" fillId="0" borderId="113" xfId="0" applyFont="1" applyBorder="1" applyAlignment="1">
      <alignment horizontal="left" vertical="center" wrapText="1"/>
    </xf>
    <xf numFmtId="0" fontId="3" fillId="0" borderId="0" xfId="0" applyFont="1" applyAlignment="1">
      <alignment horizontal="left" vertical="center" wrapText="1"/>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18" xfId="0" applyFont="1" applyBorder="1" applyAlignment="1">
      <alignment horizontal="left" vertical="center" wrapText="1"/>
    </xf>
    <xf numFmtId="0" fontId="3" fillId="0" borderId="19" xfId="0" applyFont="1" applyBorder="1" applyAlignment="1">
      <alignment horizontal="left" vertical="center" wrapText="1"/>
    </xf>
    <xf numFmtId="0" fontId="50" fillId="0" borderId="152" xfId="1371" applyFont="1" applyBorder="1" applyAlignment="1" applyProtection="1">
      <alignment horizontal="center" vertical="center" wrapText="1"/>
      <protection hidden="1"/>
    </xf>
    <xf numFmtId="0" fontId="50" fillId="0" borderId="152" xfId="1371" applyFont="1" applyBorder="1" applyAlignment="1" applyProtection="1">
      <alignment horizontal="center" vertical="center"/>
      <protection hidden="1"/>
    </xf>
    <xf numFmtId="0" fontId="54" fillId="0" borderId="126" xfId="1371" applyFont="1" applyBorder="1" applyAlignment="1" applyProtection="1">
      <alignment horizontal="left" vertical="center" wrapText="1"/>
      <protection locked="0" hidden="1"/>
    </xf>
    <xf numFmtId="0" fontId="54" fillId="0" borderId="127" xfId="1371" applyFont="1" applyBorder="1" applyAlignment="1" applyProtection="1">
      <alignment horizontal="left" vertical="center" wrapText="1"/>
      <protection locked="0" hidden="1"/>
    </xf>
    <xf numFmtId="0" fontId="54" fillId="0" borderId="162" xfId="1371" applyFont="1" applyBorder="1" applyAlignment="1" applyProtection="1">
      <alignment horizontal="left" vertical="center" wrapText="1"/>
      <protection locked="0" hidden="1"/>
    </xf>
    <xf numFmtId="0" fontId="55" fillId="0" borderId="155" xfId="1371" applyFont="1" applyBorder="1" applyAlignment="1" applyProtection="1">
      <alignment horizontal="left" vertical="top" wrapText="1"/>
      <protection locked="0" hidden="1"/>
    </xf>
    <xf numFmtId="0" fontId="55" fillId="0" borderId="159" xfId="1371" applyFont="1" applyBorder="1" applyAlignment="1" applyProtection="1">
      <alignment horizontal="left" vertical="top" wrapText="1"/>
      <protection locked="0" hidden="1"/>
    </xf>
    <xf numFmtId="0" fontId="55" fillId="0" borderId="113" xfId="1371" applyFont="1" applyBorder="1" applyAlignment="1" applyProtection="1">
      <alignment horizontal="left" vertical="top" wrapText="1"/>
      <protection locked="0" hidden="1"/>
    </xf>
    <xf numFmtId="0" fontId="55" fillId="0" borderId="0" xfId="1371" applyFont="1" applyAlignment="1" applyProtection="1">
      <alignment horizontal="left" vertical="top" wrapText="1"/>
      <protection locked="0" hidden="1"/>
    </xf>
    <xf numFmtId="0" fontId="54" fillId="0" borderId="155" xfId="1371" applyFont="1" applyBorder="1" applyAlignment="1" applyProtection="1">
      <alignment horizontal="left" vertical="top" wrapText="1"/>
      <protection locked="0" hidden="1"/>
    </xf>
    <xf numFmtId="0" fontId="54" fillId="0" borderId="159" xfId="1371" applyFont="1" applyBorder="1" applyAlignment="1" applyProtection="1">
      <alignment horizontal="left" vertical="top" wrapText="1"/>
      <protection locked="0" hidden="1"/>
    </xf>
    <xf numFmtId="0" fontId="54" fillId="0" borderId="160" xfId="1371" applyFont="1" applyBorder="1" applyAlignment="1" applyProtection="1">
      <alignment horizontal="left" vertical="top" wrapText="1"/>
      <protection locked="0" hidden="1"/>
    </xf>
    <xf numFmtId="0" fontId="54" fillId="0" borderId="113" xfId="1371" applyFont="1" applyBorder="1" applyAlignment="1" applyProtection="1">
      <alignment horizontal="left" vertical="top" wrapText="1"/>
      <protection locked="0" hidden="1"/>
    </xf>
    <xf numFmtId="0" fontId="54" fillId="0" borderId="0" xfId="1371" applyFont="1" applyAlignment="1" applyProtection="1">
      <alignment horizontal="left" vertical="top" wrapText="1"/>
      <protection locked="0" hidden="1"/>
    </xf>
    <xf numFmtId="0" fontId="54" fillId="0" borderId="16" xfId="1371" applyFont="1" applyBorder="1" applyAlignment="1" applyProtection="1">
      <alignment horizontal="left" vertical="top" wrapText="1"/>
      <protection locked="0" hidden="1"/>
    </xf>
    <xf numFmtId="0" fontId="54" fillId="0" borderId="17" xfId="1371" applyFont="1" applyBorder="1" applyAlignment="1" applyProtection="1">
      <alignment horizontal="left" vertical="top" wrapText="1"/>
      <protection locked="0" hidden="1"/>
    </xf>
    <xf numFmtId="0" fontId="54" fillId="0" borderId="18" xfId="1371" applyFont="1" applyBorder="1" applyAlignment="1" applyProtection="1">
      <alignment horizontal="left" vertical="top" wrapText="1"/>
      <protection locked="0" hidden="1"/>
    </xf>
    <xf numFmtId="0" fontId="54" fillId="0" borderId="19" xfId="1371" applyFont="1" applyBorder="1" applyAlignment="1" applyProtection="1">
      <alignment horizontal="left" vertical="top" wrapText="1"/>
      <protection locked="0" hidden="1"/>
    </xf>
    <xf numFmtId="0" fontId="3" fillId="0" borderId="155" xfId="0" applyFont="1" applyBorder="1" applyAlignment="1">
      <alignment horizontal="left" vertical="top" wrapText="1"/>
    </xf>
    <xf numFmtId="0" fontId="3" fillId="0" borderId="159" xfId="0" applyFont="1" applyBorder="1" applyAlignment="1">
      <alignment horizontal="left" vertical="top" wrapText="1"/>
    </xf>
    <xf numFmtId="0" fontId="3" fillId="0" borderId="160" xfId="0" applyFont="1" applyBorder="1" applyAlignment="1">
      <alignment horizontal="left" vertical="top" wrapText="1"/>
    </xf>
    <xf numFmtId="0" fontId="3" fillId="0" borderId="17" xfId="0" applyFont="1" applyBorder="1" applyAlignment="1">
      <alignment horizontal="left" vertical="top" wrapText="1"/>
    </xf>
    <xf numFmtId="0" fontId="3" fillId="0" borderId="18" xfId="0" applyFont="1" applyBorder="1" applyAlignment="1">
      <alignment horizontal="left" vertical="top" wrapText="1"/>
    </xf>
    <xf numFmtId="0" fontId="3" fillId="0" borderId="19" xfId="0" applyFont="1" applyBorder="1" applyAlignment="1">
      <alignment horizontal="left" vertical="top" wrapText="1"/>
    </xf>
    <xf numFmtId="0" fontId="88" fillId="0" borderId="155" xfId="0" applyFont="1" applyBorder="1" applyAlignment="1">
      <alignment horizontal="left" vertical="center" wrapText="1"/>
    </xf>
    <xf numFmtId="0" fontId="88" fillId="0" borderId="159" xfId="0" applyFont="1" applyBorder="1" applyAlignment="1">
      <alignment horizontal="left" vertical="center" wrapText="1"/>
    </xf>
    <xf numFmtId="0" fontId="88" fillId="0" borderId="160" xfId="0" applyFont="1" applyBorder="1" applyAlignment="1">
      <alignment horizontal="left" vertical="center" wrapText="1"/>
    </xf>
    <xf numFmtId="0" fontId="88" fillId="0" borderId="113" xfId="0" applyFont="1" applyBorder="1" applyAlignment="1">
      <alignment horizontal="left" vertical="center" wrapText="1"/>
    </xf>
    <xf numFmtId="0" fontId="88" fillId="0" borderId="0" xfId="0" applyFont="1" applyAlignment="1">
      <alignment horizontal="left" vertical="center" wrapText="1"/>
    </xf>
    <xf numFmtId="0" fontId="88" fillId="0" borderId="16" xfId="0" applyFont="1" applyBorder="1" applyAlignment="1">
      <alignment horizontal="left" vertical="center" wrapText="1"/>
    </xf>
    <xf numFmtId="0" fontId="88" fillId="0" borderId="17" xfId="0" applyFont="1" applyBorder="1" applyAlignment="1">
      <alignment horizontal="left" vertical="center" wrapText="1"/>
    </xf>
    <xf numFmtId="0" fontId="88" fillId="0" borderId="18" xfId="0" applyFont="1" applyBorder="1" applyAlignment="1">
      <alignment horizontal="left" vertical="center" wrapText="1"/>
    </xf>
    <xf numFmtId="0" fontId="88" fillId="0" borderId="19" xfId="0" applyFont="1" applyBorder="1" applyAlignment="1">
      <alignment horizontal="left" vertical="center" wrapText="1"/>
    </xf>
    <xf numFmtId="0" fontId="5" fillId="0" borderId="126" xfId="1371" applyFont="1" applyBorder="1" applyAlignment="1" applyProtection="1">
      <alignment horizontal="center" vertical="center" wrapText="1"/>
      <protection locked="0" hidden="1"/>
    </xf>
    <xf numFmtId="0" fontId="5" fillId="0" borderId="127" xfId="1371" applyFont="1" applyBorder="1" applyAlignment="1" applyProtection="1">
      <alignment horizontal="center" vertical="center" wrapText="1"/>
      <protection locked="0" hidden="1"/>
    </xf>
    <xf numFmtId="0" fontId="5" fillId="0" borderId="162" xfId="1371" applyFont="1" applyBorder="1" applyAlignment="1" applyProtection="1">
      <alignment horizontal="center" vertical="center" wrapText="1"/>
      <protection locked="0" hidden="1"/>
    </xf>
    <xf numFmtId="0" fontId="5" fillId="0" borderId="78" xfId="1371" applyFont="1" applyBorder="1" applyAlignment="1" applyProtection="1">
      <alignment horizontal="center" vertical="center" wrapText="1"/>
      <protection locked="0" hidden="1"/>
    </xf>
    <xf numFmtId="0" fontId="5" fillId="0" borderId="79" xfId="1371" applyFont="1" applyBorder="1" applyAlignment="1" applyProtection="1">
      <alignment horizontal="center" vertical="center" wrapText="1"/>
      <protection locked="0" hidden="1"/>
    </xf>
    <xf numFmtId="0" fontId="5" fillId="0" borderId="80" xfId="1371" applyFont="1" applyBorder="1" applyAlignment="1" applyProtection="1">
      <alignment horizontal="center" vertical="center" wrapText="1"/>
      <protection locked="0" hidden="1"/>
    </xf>
    <xf numFmtId="165" fontId="9" fillId="50" borderId="154" xfId="1250" applyFont="1" applyFill="1" applyBorder="1" applyAlignment="1" applyProtection="1">
      <alignment horizontal="center" vertical="center" wrapText="1"/>
      <protection locked="0" hidden="1"/>
    </xf>
    <xf numFmtId="165" fontId="9" fillId="50" borderId="47" xfId="1250" applyFont="1" applyFill="1" applyBorder="1" applyAlignment="1" applyProtection="1">
      <alignment horizontal="center" vertical="center" wrapText="1"/>
      <protection locked="0" hidden="1"/>
    </xf>
    <xf numFmtId="165" fontId="9" fillId="50" borderId="48" xfId="1250" applyFont="1" applyFill="1" applyBorder="1" applyAlignment="1" applyProtection="1">
      <alignment horizontal="center" vertical="center" wrapText="1"/>
      <protection locked="0" hidden="1"/>
    </xf>
    <xf numFmtId="0" fontId="54" fillId="50" borderId="126" xfId="1371" applyFont="1" applyFill="1" applyBorder="1" applyAlignment="1" applyProtection="1">
      <alignment horizontal="justify" vertical="center" wrapText="1"/>
      <protection locked="0" hidden="1"/>
    </xf>
    <xf numFmtId="0" fontId="54" fillId="50" borderId="127" xfId="1371" applyFont="1" applyFill="1" applyBorder="1" applyAlignment="1" applyProtection="1">
      <alignment horizontal="justify" vertical="center" wrapText="1"/>
      <protection locked="0" hidden="1"/>
    </xf>
    <xf numFmtId="0" fontId="54" fillId="50" borderId="162" xfId="1371" applyFont="1" applyFill="1" applyBorder="1" applyAlignment="1" applyProtection="1">
      <alignment horizontal="justify" vertical="center" wrapText="1"/>
      <protection locked="0" hidden="1"/>
    </xf>
    <xf numFmtId="0" fontId="70" fillId="50" borderId="126" xfId="1371" applyFont="1" applyFill="1" applyBorder="1" applyAlignment="1" applyProtection="1">
      <alignment horizontal="left" vertical="center" wrapText="1"/>
      <protection locked="0"/>
    </xf>
    <xf numFmtId="0" fontId="70" fillId="50" borderId="127" xfId="1371" applyFont="1" applyFill="1" applyBorder="1" applyAlignment="1" applyProtection="1">
      <alignment horizontal="left" vertical="center" wrapText="1"/>
      <protection locked="0"/>
    </xf>
    <xf numFmtId="0" fontId="70" fillId="50" borderId="162" xfId="1371" applyFont="1" applyFill="1" applyBorder="1" applyAlignment="1" applyProtection="1">
      <alignment horizontal="left" vertical="center" wrapText="1"/>
      <protection locked="0"/>
    </xf>
    <xf numFmtId="0" fontId="59" fillId="50" borderId="155" xfId="1371" applyFont="1" applyFill="1" applyBorder="1" applyAlignment="1" applyProtection="1">
      <alignment horizontal="left" vertical="center" wrapText="1"/>
      <protection locked="0"/>
    </xf>
    <xf numFmtId="0" fontId="59" fillId="50" borderId="159" xfId="1371" applyFont="1" applyFill="1" applyBorder="1" applyAlignment="1" applyProtection="1">
      <alignment horizontal="left" vertical="center" wrapText="1"/>
      <protection locked="0"/>
    </xf>
    <xf numFmtId="0" fontId="59" fillId="50" borderId="160" xfId="1371" applyFont="1" applyFill="1" applyBorder="1" applyAlignment="1" applyProtection="1">
      <alignment horizontal="left" vertical="center" wrapText="1"/>
      <protection locked="0"/>
    </xf>
    <xf numFmtId="0" fontId="59" fillId="50" borderId="113" xfId="1371" applyFont="1" applyFill="1" applyBorder="1" applyAlignment="1" applyProtection="1">
      <alignment horizontal="left" vertical="center" wrapText="1"/>
      <protection locked="0"/>
    </xf>
    <xf numFmtId="0" fontId="59" fillId="50" borderId="0" xfId="1371" applyFont="1" applyFill="1" applyAlignment="1" applyProtection="1">
      <alignment horizontal="left" vertical="center" wrapText="1"/>
      <protection locked="0"/>
    </xf>
    <xf numFmtId="0" fontId="59" fillId="50" borderId="16" xfId="1371" applyFont="1" applyFill="1" applyBorder="1" applyAlignment="1" applyProtection="1">
      <alignment horizontal="left" vertical="center" wrapText="1"/>
      <protection locked="0"/>
    </xf>
    <xf numFmtId="0" fontId="59" fillId="50" borderId="17" xfId="1371" applyFont="1" applyFill="1" applyBorder="1" applyAlignment="1" applyProtection="1">
      <alignment horizontal="left" vertical="center" wrapText="1"/>
      <protection locked="0"/>
    </xf>
    <xf numFmtId="0" fontId="59" fillId="50" borderId="18" xfId="1371" applyFont="1" applyFill="1" applyBorder="1" applyAlignment="1" applyProtection="1">
      <alignment horizontal="left" vertical="center" wrapText="1"/>
      <protection locked="0"/>
    </xf>
    <xf numFmtId="0" fontId="59" fillId="50" borderId="19" xfId="1371" applyFont="1" applyFill="1" applyBorder="1" applyAlignment="1" applyProtection="1">
      <alignment horizontal="left" vertical="center" wrapText="1"/>
      <protection locked="0"/>
    </xf>
    <xf numFmtId="0" fontId="8" fillId="50" borderId="126" xfId="1496" applyNumberFormat="1" applyFont="1" applyFill="1" applyBorder="1" applyAlignment="1">
      <alignment horizontal="center" vertical="center" wrapText="1"/>
    </xf>
    <xf numFmtId="0" fontId="8" fillId="50" borderId="162" xfId="1496" applyNumberFormat="1" applyFont="1" applyFill="1" applyBorder="1" applyAlignment="1">
      <alignment horizontal="center" vertical="center" wrapText="1"/>
    </xf>
    <xf numFmtId="0" fontId="9" fillId="50" borderId="161" xfId="1371" applyFont="1" applyFill="1" applyBorder="1" applyAlignment="1">
      <alignment horizontal="center" vertical="center" wrapText="1"/>
    </xf>
    <xf numFmtId="0" fontId="9" fillId="24" borderId="126" xfId="1371" applyFont="1" applyFill="1" applyBorder="1" applyAlignment="1">
      <alignment horizontal="left" vertical="center" wrapText="1"/>
    </xf>
    <xf numFmtId="0" fontId="9" fillId="24" borderId="127" xfId="1371" applyFont="1" applyFill="1" applyBorder="1" applyAlignment="1">
      <alignment horizontal="left" vertical="center" wrapText="1"/>
    </xf>
    <xf numFmtId="0" fontId="9" fillId="24" borderId="162" xfId="1371" applyFont="1" applyFill="1" applyBorder="1" applyAlignment="1">
      <alignment horizontal="left" vertical="center" wrapText="1"/>
    </xf>
    <xf numFmtId="0" fontId="9" fillId="0" borderId="126" xfId="1371" applyFont="1" applyBorder="1" applyAlignment="1">
      <alignment horizontal="center" vertical="center" wrapText="1"/>
    </xf>
    <xf numFmtId="0" fontId="9" fillId="0" borderId="127" xfId="1371" applyFont="1" applyBorder="1" applyAlignment="1">
      <alignment horizontal="center" vertical="center" wrapText="1"/>
    </xf>
    <xf numFmtId="0" fontId="9" fillId="0" borderId="162" xfId="1371" applyFont="1" applyBorder="1" applyAlignment="1">
      <alignment horizontal="center" vertical="center" wrapText="1"/>
    </xf>
    <xf numFmtId="0" fontId="14" fillId="24" borderId="126" xfId="1371" applyFont="1" applyFill="1" applyBorder="1" applyAlignment="1">
      <alignment horizontal="center" vertical="center"/>
    </xf>
    <xf numFmtId="0" fontId="14" fillId="24" borderId="127" xfId="1371" applyFont="1" applyFill="1" applyBorder="1" applyAlignment="1">
      <alignment horizontal="center" vertical="center"/>
    </xf>
    <xf numFmtId="0" fontId="14" fillId="24" borderId="162" xfId="1371" applyFont="1" applyFill="1" applyBorder="1" applyAlignment="1">
      <alignment horizontal="center" vertical="center"/>
    </xf>
    <xf numFmtId="0" fontId="9" fillId="0" borderId="161" xfId="1371" applyFont="1" applyBorder="1" applyAlignment="1">
      <alignment horizontal="center" vertical="center" wrapText="1"/>
    </xf>
    <xf numFmtId="0" fontId="9" fillId="50" borderId="161" xfId="1371" applyFont="1" applyFill="1" applyBorder="1" applyAlignment="1">
      <alignment horizontal="center" vertical="center"/>
    </xf>
    <xf numFmtId="0" fontId="9" fillId="0" borderId="126" xfId="1371" applyFont="1" applyBorder="1" applyAlignment="1">
      <alignment horizontal="justify" vertical="center" wrapText="1"/>
    </xf>
    <xf numFmtId="0" fontId="9" fillId="0" borderId="127" xfId="1371" applyFont="1" applyBorder="1" applyAlignment="1">
      <alignment horizontal="justify" vertical="center" wrapText="1"/>
    </xf>
    <xf numFmtId="0" fontId="9" fillId="0" borderId="161" xfId="1371" applyFont="1" applyBorder="1" applyAlignment="1">
      <alignment horizontal="justify" vertical="center" wrapText="1"/>
    </xf>
    <xf numFmtId="1" fontId="9" fillId="50" borderId="126" xfId="1495" applyNumberFormat="1" applyFont="1" applyFill="1" applyBorder="1" applyAlignment="1">
      <alignment horizontal="center" vertical="center" wrapText="1"/>
    </xf>
    <xf numFmtId="1" fontId="9" fillId="50" borderId="127" xfId="1495" applyNumberFormat="1" applyFont="1" applyFill="1" applyBorder="1" applyAlignment="1">
      <alignment horizontal="center" vertical="center" wrapText="1"/>
    </xf>
    <xf numFmtId="1" fontId="9" fillId="50" borderId="162" xfId="1495" applyNumberFormat="1" applyFont="1" applyFill="1" applyBorder="1" applyAlignment="1">
      <alignment horizontal="center" vertical="center" wrapText="1"/>
    </xf>
    <xf numFmtId="0" fontId="51" fillId="50" borderId="126" xfId="0" applyFont="1" applyFill="1" applyBorder="1" applyAlignment="1">
      <alignment horizontal="justify" vertical="center" wrapText="1"/>
    </xf>
    <xf numFmtId="0" fontId="51" fillId="50" borderId="127" xfId="0" applyFont="1" applyFill="1" applyBorder="1" applyAlignment="1">
      <alignment horizontal="justify" vertical="center" wrapText="1"/>
    </xf>
    <xf numFmtId="0" fontId="51" fillId="50" borderId="161" xfId="0" applyFont="1" applyFill="1" applyBorder="1" applyAlignment="1">
      <alignment horizontal="justify" vertical="center" wrapText="1"/>
    </xf>
    <xf numFmtId="0" fontId="54" fillId="50" borderId="126" xfId="0" applyFont="1" applyFill="1" applyBorder="1" applyAlignment="1">
      <alignment horizontal="justify" vertical="center" wrapText="1"/>
    </xf>
    <xf numFmtId="0" fontId="54" fillId="50" borderId="127" xfId="0" applyFont="1" applyFill="1" applyBorder="1" applyAlignment="1">
      <alignment horizontal="justify" vertical="center" wrapText="1"/>
    </xf>
    <xf numFmtId="0" fontId="54" fillId="50" borderId="162" xfId="0" applyFont="1" applyFill="1" applyBorder="1" applyAlignment="1">
      <alignment horizontal="justify" vertical="center" wrapText="1"/>
    </xf>
    <xf numFmtId="0" fontId="9" fillId="50" borderId="126" xfId="1371" applyFont="1" applyFill="1" applyBorder="1" applyAlignment="1" applyProtection="1">
      <alignment horizontal="center" vertical="center" wrapText="1"/>
      <protection locked="0"/>
    </xf>
    <xf numFmtId="0" fontId="9" fillId="50" borderId="161" xfId="1371" applyFont="1" applyFill="1" applyBorder="1" applyAlignment="1" applyProtection="1">
      <alignment horizontal="center" vertical="center" wrapText="1"/>
      <protection locked="0"/>
    </xf>
    <xf numFmtId="0" fontId="49" fillId="56" borderId="126" xfId="0" applyFont="1" applyFill="1" applyBorder="1" applyAlignment="1">
      <alignment horizontal="center" vertical="center" wrapText="1"/>
    </xf>
    <xf numFmtId="0" fontId="49" fillId="56" borderId="161" xfId="0" applyFont="1" applyFill="1" applyBorder="1" applyAlignment="1">
      <alignment horizontal="center" vertical="center" wrapText="1"/>
    </xf>
    <xf numFmtId="9" fontId="64" fillId="56" borderId="126" xfId="1495" applyFont="1" applyFill="1" applyBorder="1" applyAlignment="1">
      <alignment horizontal="center" vertical="center" wrapText="1"/>
    </xf>
    <xf numFmtId="9" fontId="64" fillId="56" borderId="161" xfId="1495" applyFont="1" applyFill="1" applyBorder="1" applyAlignment="1">
      <alignment horizontal="center" vertical="center" wrapText="1"/>
    </xf>
    <xf numFmtId="0" fontId="0" fillId="56" borderId="156" xfId="0" applyFill="1" applyBorder="1" applyAlignment="1">
      <alignment horizontal="center" vertical="center" wrapText="1"/>
    </xf>
    <xf numFmtId="0" fontId="0" fillId="56" borderId="15" xfId="0" applyFill="1" applyBorder="1" applyAlignment="1">
      <alignment horizontal="center" vertical="center" wrapText="1"/>
    </xf>
    <xf numFmtId="0" fontId="37" fillId="64" borderId="17" xfId="0" applyFont="1" applyFill="1" applyBorder="1" applyAlignment="1">
      <alignment horizontal="center" vertical="center"/>
    </xf>
    <xf numFmtId="0" fontId="37" fillId="64" borderId="18" xfId="0" applyFont="1" applyFill="1" applyBorder="1" applyAlignment="1">
      <alignment horizontal="center" vertical="center"/>
    </xf>
  </cellXfs>
  <cellStyles count="32119">
    <cellStyle name="20% - Énfasis1 10" xfId="1" xr:uid="{00000000-0005-0000-0000-000000000000}"/>
    <cellStyle name="20% - Énfasis1 11" xfId="2" xr:uid="{00000000-0005-0000-0000-000001000000}"/>
    <cellStyle name="20% - Énfasis1 12" xfId="3" xr:uid="{00000000-0005-0000-0000-000002000000}"/>
    <cellStyle name="20% - Énfasis1 13" xfId="4" xr:uid="{00000000-0005-0000-0000-000003000000}"/>
    <cellStyle name="20% - Énfasis1 14" xfId="5" xr:uid="{00000000-0005-0000-0000-000004000000}"/>
    <cellStyle name="20% - Énfasis1 15" xfId="6" xr:uid="{00000000-0005-0000-0000-000005000000}"/>
    <cellStyle name="20% - Énfasis1 16" xfId="7" xr:uid="{00000000-0005-0000-0000-000006000000}"/>
    <cellStyle name="20% - Énfasis1 17" xfId="8" xr:uid="{00000000-0005-0000-0000-000007000000}"/>
    <cellStyle name="20% - Énfasis1 18" xfId="9" xr:uid="{00000000-0005-0000-0000-000008000000}"/>
    <cellStyle name="20% - Énfasis1 19" xfId="10" xr:uid="{00000000-0005-0000-0000-000009000000}"/>
    <cellStyle name="20% - Énfasis1 2" xfId="11" xr:uid="{00000000-0005-0000-0000-00000A000000}"/>
    <cellStyle name="20% - Énfasis1 20" xfId="12" xr:uid="{00000000-0005-0000-0000-00000B000000}"/>
    <cellStyle name="20% - Énfasis1 3" xfId="13" xr:uid="{00000000-0005-0000-0000-00000C000000}"/>
    <cellStyle name="20% - Énfasis1 4" xfId="14" xr:uid="{00000000-0005-0000-0000-00000D000000}"/>
    <cellStyle name="20% - Énfasis1 5" xfId="15" xr:uid="{00000000-0005-0000-0000-00000E000000}"/>
    <cellStyle name="20% - Énfasis1 6" xfId="16" xr:uid="{00000000-0005-0000-0000-00000F000000}"/>
    <cellStyle name="20% - Énfasis1 7" xfId="17" xr:uid="{00000000-0005-0000-0000-000010000000}"/>
    <cellStyle name="20% - Énfasis1 8" xfId="18" xr:uid="{00000000-0005-0000-0000-000011000000}"/>
    <cellStyle name="20% - Énfasis1 9" xfId="19" xr:uid="{00000000-0005-0000-0000-000012000000}"/>
    <cellStyle name="20% - Énfasis1 9 10" xfId="20" xr:uid="{00000000-0005-0000-0000-000013000000}"/>
    <cellStyle name="20% - Énfasis1 9 11" xfId="21" xr:uid="{00000000-0005-0000-0000-000014000000}"/>
    <cellStyle name="20% - Énfasis1 9 12" xfId="22" xr:uid="{00000000-0005-0000-0000-000015000000}"/>
    <cellStyle name="20% - Énfasis1 9 13" xfId="23" xr:uid="{00000000-0005-0000-0000-000016000000}"/>
    <cellStyle name="20% - Énfasis1 9 14" xfId="24" xr:uid="{00000000-0005-0000-0000-000017000000}"/>
    <cellStyle name="20% - Énfasis1 9 15" xfId="25" xr:uid="{00000000-0005-0000-0000-000018000000}"/>
    <cellStyle name="20% - Énfasis1 9 16" xfId="26" xr:uid="{00000000-0005-0000-0000-000019000000}"/>
    <cellStyle name="20% - Énfasis1 9 17" xfId="27" xr:uid="{00000000-0005-0000-0000-00001A000000}"/>
    <cellStyle name="20% - Énfasis1 9 18" xfId="28" xr:uid="{00000000-0005-0000-0000-00001B000000}"/>
    <cellStyle name="20% - Énfasis1 9 19" xfId="29" xr:uid="{00000000-0005-0000-0000-00001C000000}"/>
    <cellStyle name="20% - Énfasis1 9 2" xfId="30" xr:uid="{00000000-0005-0000-0000-00001D000000}"/>
    <cellStyle name="20% - Énfasis1 9 20" xfId="31" xr:uid="{00000000-0005-0000-0000-00001E000000}"/>
    <cellStyle name="20% - Énfasis1 9 21" xfId="32" xr:uid="{00000000-0005-0000-0000-00001F000000}"/>
    <cellStyle name="20% - Énfasis1 9 22" xfId="33" xr:uid="{00000000-0005-0000-0000-000020000000}"/>
    <cellStyle name="20% - Énfasis1 9 3" xfId="34" xr:uid="{00000000-0005-0000-0000-000021000000}"/>
    <cellStyle name="20% - Énfasis1 9 4" xfId="35" xr:uid="{00000000-0005-0000-0000-000022000000}"/>
    <cellStyle name="20% - Énfasis1 9 5" xfId="36" xr:uid="{00000000-0005-0000-0000-000023000000}"/>
    <cellStyle name="20% - Énfasis1 9 6" xfId="37" xr:uid="{00000000-0005-0000-0000-000024000000}"/>
    <cellStyle name="20% - Énfasis1 9 7" xfId="38" xr:uid="{00000000-0005-0000-0000-000025000000}"/>
    <cellStyle name="20% - Énfasis1 9 8" xfId="39" xr:uid="{00000000-0005-0000-0000-000026000000}"/>
    <cellStyle name="20% - Énfasis1 9 9" xfId="40" xr:uid="{00000000-0005-0000-0000-000027000000}"/>
    <cellStyle name="20% - Énfasis2 10" xfId="41" xr:uid="{00000000-0005-0000-0000-000028000000}"/>
    <cellStyle name="20% - Énfasis2 11" xfId="42" xr:uid="{00000000-0005-0000-0000-000029000000}"/>
    <cellStyle name="20% - Énfasis2 12" xfId="43" xr:uid="{00000000-0005-0000-0000-00002A000000}"/>
    <cellStyle name="20% - Énfasis2 13" xfId="44" xr:uid="{00000000-0005-0000-0000-00002B000000}"/>
    <cellStyle name="20% - Énfasis2 14" xfId="45" xr:uid="{00000000-0005-0000-0000-00002C000000}"/>
    <cellStyle name="20% - Énfasis2 15" xfId="46" xr:uid="{00000000-0005-0000-0000-00002D000000}"/>
    <cellStyle name="20% - Énfasis2 16" xfId="47" xr:uid="{00000000-0005-0000-0000-00002E000000}"/>
    <cellStyle name="20% - Énfasis2 17" xfId="48" xr:uid="{00000000-0005-0000-0000-00002F000000}"/>
    <cellStyle name="20% - Énfasis2 18" xfId="49" xr:uid="{00000000-0005-0000-0000-000030000000}"/>
    <cellStyle name="20% - Énfasis2 19" xfId="50" xr:uid="{00000000-0005-0000-0000-000031000000}"/>
    <cellStyle name="20% - Énfasis2 2" xfId="51" xr:uid="{00000000-0005-0000-0000-000032000000}"/>
    <cellStyle name="20% - Énfasis2 20" xfId="52" xr:uid="{00000000-0005-0000-0000-000033000000}"/>
    <cellStyle name="20% - Énfasis2 3" xfId="53" xr:uid="{00000000-0005-0000-0000-000034000000}"/>
    <cellStyle name="20% - Énfasis2 4" xfId="54" xr:uid="{00000000-0005-0000-0000-000035000000}"/>
    <cellStyle name="20% - Énfasis2 5" xfId="55" xr:uid="{00000000-0005-0000-0000-000036000000}"/>
    <cellStyle name="20% - Énfasis2 6" xfId="56" xr:uid="{00000000-0005-0000-0000-000037000000}"/>
    <cellStyle name="20% - Énfasis2 7" xfId="57" xr:uid="{00000000-0005-0000-0000-000038000000}"/>
    <cellStyle name="20% - Énfasis2 8" xfId="58" xr:uid="{00000000-0005-0000-0000-000039000000}"/>
    <cellStyle name="20% - Énfasis2 9" xfId="59" xr:uid="{00000000-0005-0000-0000-00003A000000}"/>
    <cellStyle name="20% - Énfasis2 9 10" xfId="60" xr:uid="{00000000-0005-0000-0000-00003B000000}"/>
    <cellStyle name="20% - Énfasis2 9 11" xfId="61" xr:uid="{00000000-0005-0000-0000-00003C000000}"/>
    <cellStyle name="20% - Énfasis2 9 12" xfId="62" xr:uid="{00000000-0005-0000-0000-00003D000000}"/>
    <cellStyle name="20% - Énfasis2 9 13" xfId="63" xr:uid="{00000000-0005-0000-0000-00003E000000}"/>
    <cellStyle name="20% - Énfasis2 9 14" xfId="64" xr:uid="{00000000-0005-0000-0000-00003F000000}"/>
    <cellStyle name="20% - Énfasis2 9 15" xfId="65" xr:uid="{00000000-0005-0000-0000-000040000000}"/>
    <cellStyle name="20% - Énfasis2 9 16" xfId="66" xr:uid="{00000000-0005-0000-0000-000041000000}"/>
    <cellStyle name="20% - Énfasis2 9 17" xfId="67" xr:uid="{00000000-0005-0000-0000-000042000000}"/>
    <cellStyle name="20% - Énfasis2 9 18" xfId="68" xr:uid="{00000000-0005-0000-0000-000043000000}"/>
    <cellStyle name="20% - Énfasis2 9 19" xfId="69" xr:uid="{00000000-0005-0000-0000-000044000000}"/>
    <cellStyle name="20% - Énfasis2 9 2" xfId="70" xr:uid="{00000000-0005-0000-0000-000045000000}"/>
    <cellStyle name="20% - Énfasis2 9 20" xfId="71" xr:uid="{00000000-0005-0000-0000-000046000000}"/>
    <cellStyle name="20% - Énfasis2 9 21" xfId="72" xr:uid="{00000000-0005-0000-0000-000047000000}"/>
    <cellStyle name="20% - Énfasis2 9 22" xfId="73" xr:uid="{00000000-0005-0000-0000-000048000000}"/>
    <cellStyle name="20% - Énfasis2 9 3" xfId="74" xr:uid="{00000000-0005-0000-0000-000049000000}"/>
    <cellStyle name="20% - Énfasis2 9 4" xfId="75" xr:uid="{00000000-0005-0000-0000-00004A000000}"/>
    <cellStyle name="20% - Énfasis2 9 5" xfId="76" xr:uid="{00000000-0005-0000-0000-00004B000000}"/>
    <cellStyle name="20% - Énfasis2 9 6" xfId="77" xr:uid="{00000000-0005-0000-0000-00004C000000}"/>
    <cellStyle name="20% - Énfasis2 9 7" xfId="78" xr:uid="{00000000-0005-0000-0000-00004D000000}"/>
    <cellStyle name="20% - Énfasis2 9 8" xfId="79" xr:uid="{00000000-0005-0000-0000-00004E000000}"/>
    <cellStyle name="20% - Énfasis2 9 9" xfId="80" xr:uid="{00000000-0005-0000-0000-00004F000000}"/>
    <cellStyle name="20% - Énfasis3 10" xfId="81" xr:uid="{00000000-0005-0000-0000-000050000000}"/>
    <cellStyle name="20% - Énfasis3 11" xfId="82" xr:uid="{00000000-0005-0000-0000-000051000000}"/>
    <cellStyle name="20% - Énfasis3 12" xfId="83" xr:uid="{00000000-0005-0000-0000-000052000000}"/>
    <cellStyle name="20% - Énfasis3 13" xfId="84" xr:uid="{00000000-0005-0000-0000-000053000000}"/>
    <cellStyle name="20% - Énfasis3 14" xfId="85" xr:uid="{00000000-0005-0000-0000-000054000000}"/>
    <cellStyle name="20% - Énfasis3 15" xfId="86" xr:uid="{00000000-0005-0000-0000-000055000000}"/>
    <cellStyle name="20% - Énfasis3 16" xfId="87" xr:uid="{00000000-0005-0000-0000-000056000000}"/>
    <cellStyle name="20% - Énfasis3 17" xfId="88" xr:uid="{00000000-0005-0000-0000-000057000000}"/>
    <cellStyle name="20% - Énfasis3 18" xfId="89" xr:uid="{00000000-0005-0000-0000-000058000000}"/>
    <cellStyle name="20% - Énfasis3 19" xfId="90" xr:uid="{00000000-0005-0000-0000-000059000000}"/>
    <cellStyle name="20% - Énfasis3 2" xfId="91" xr:uid="{00000000-0005-0000-0000-00005A000000}"/>
    <cellStyle name="20% - Énfasis3 20" xfId="92" xr:uid="{00000000-0005-0000-0000-00005B000000}"/>
    <cellStyle name="20% - Énfasis3 3" xfId="93" xr:uid="{00000000-0005-0000-0000-00005C000000}"/>
    <cellStyle name="20% - Énfasis3 4" xfId="94" xr:uid="{00000000-0005-0000-0000-00005D000000}"/>
    <cellStyle name="20% - Énfasis3 5" xfId="95" xr:uid="{00000000-0005-0000-0000-00005E000000}"/>
    <cellStyle name="20% - Énfasis3 6" xfId="96" xr:uid="{00000000-0005-0000-0000-00005F000000}"/>
    <cellStyle name="20% - Énfasis3 7" xfId="97" xr:uid="{00000000-0005-0000-0000-000060000000}"/>
    <cellStyle name="20% - Énfasis3 8" xfId="98" xr:uid="{00000000-0005-0000-0000-000061000000}"/>
    <cellStyle name="20% - Énfasis3 9" xfId="99" xr:uid="{00000000-0005-0000-0000-000062000000}"/>
    <cellStyle name="20% - Énfasis3 9 10" xfId="100" xr:uid="{00000000-0005-0000-0000-000063000000}"/>
    <cellStyle name="20% - Énfasis3 9 11" xfId="101" xr:uid="{00000000-0005-0000-0000-000064000000}"/>
    <cellStyle name="20% - Énfasis3 9 12" xfId="102" xr:uid="{00000000-0005-0000-0000-000065000000}"/>
    <cellStyle name="20% - Énfasis3 9 13" xfId="103" xr:uid="{00000000-0005-0000-0000-000066000000}"/>
    <cellStyle name="20% - Énfasis3 9 14" xfId="104" xr:uid="{00000000-0005-0000-0000-000067000000}"/>
    <cellStyle name="20% - Énfasis3 9 15" xfId="105" xr:uid="{00000000-0005-0000-0000-000068000000}"/>
    <cellStyle name="20% - Énfasis3 9 16" xfId="106" xr:uid="{00000000-0005-0000-0000-000069000000}"/>
    <cellStyle name="20% - Énfasis3 9 17" xfId="107" xr:uid="{00000000-0005-0000-0000-00006A000000}"/>
    <cellStyle name="20% - Énfasis3 9 18" xfId="108" xr:uid="{00000000-0005-0000-0000-00006B000000}"/>
    <cellStyle name="20% - Énfasis3 9 19" xfId="109" xr:uid="{00000000-0005-0000-0000-00006C000000}"/>
    <cellStyle name="20% - Énfasis3 9 2" xfId="110" xr:uid="{00000000-0005-0000-0000-00006D000000}"/>
    <cellStyle name="20% - Énfasis3 9 20" xfId="111" xr:uid="{00000000-0005-0000-0000-00006E000000}"/>
    <cellStyle name="20% - Énfasis3 9 21" xfId="112" xr:uid="{00000000-0005-0000-0000-00006F000000}"/>
    <cellStyle name="20% - Énfasis3 9 22" xfId="113" xr:uid="{00000000-0005-0000-0000-000070000000}"/>
    <cellStyle name="20% - Énfasis3 9 3" xfId="114" xr:uid="{00000000-0005-0000-0000-000071000000}"/>
    <cellStyle name="20% - Énfasis3 9 4" xfId="115" xr:uid="{00000000-0005-0000-0000-000072000000}"/>
    <cellStyle name="20% - Énfasis3 9 5" xfId="116" xr:uid="{00000000-0005-0000-0000-000073000000}"/>
    <cellStyle name="20% - Énfasis3 9 6" xfId="117" xr:uid="{00000000-0005-0000-0000-000074000000}"/>
    <cellStyle name="20% - Énfasis3 9 7" xfId="118" xr:uid="{00000000-0005-0000-0000-000075000000}"/>
    <cellStyle name="20% - Énfasis3 9 8" xfId="119" xr:uid="{00000000-0005-0000-0000-000076000000}"/>
    <cellStyle name="20% - Énfasis3 9 9" xfId="120" xr:uid="{00000000-0005-0000-0000-000077000000}"/>
    <cellStyle name="20% - Énfasis4 10" xfId="121" xr:uid="{00000000-0005-0000-0000-000078000000}"/>
    <cellStyle name="20% - Énfasis4 11" xfId="122" xr:uid="{00000000-0005-0000-0000-000079000000}"/>
    <cellStyle name="20% - Énfasis4 12" xfId="123" xr:uid="{00000000-0005-0000-0000-00007A000000}"/>
    <cellStyle name="20% - Énfasis4 13" xfId="124" xr:uid="{00000000-0005-0000-0000-00007B000000}"/>
    <cellStyle name="20% - Énfasis4 14" xfId="125" xr:uid="{00000000-0005-0000-0000-00007C000000}"/>
    <cellStyle name="20% - Énfasis4 15" xfId="126" xr:uid="{00000000-0005-0000-0000-00007D000000}"/>
    <cellStyle name="20% - Énfasis4 16" xfId="127" xr:uid="{00000000-0005-0000-0000-00007E000000}"/>
    <cellStyle name="20% - Énfasis4 17" xfId="128" xr:uid="{00000000-0005-0000-0000-00007F000000}"/>
    <cellStyle name="20% - Énfasis4 18" xfId="129" xr:uid="{00000000-0005-0000-0000-000080000000}"/>
    <cellStyle name="20% - Énfasis4 19" xfId="130" xr:uid="{00000000-0005-0000-0000-000081000000}"/>
    <cellStyle name="20% - Énfasis4 2" xfId="131" xr:uid="{00000000-0005-0000-0000-000082000000}"/>
    <cellStyle name="20% - Énfasis4 20" xfId="132" xr:uid="{00000000-0005-0000-0000-000083000000}"/>
    <cellStyle name="20% - Énfasis4 3" xfId="133" xr:uid="{00000000-0005-0000-0000-000084000000}"/>
    <cellStyle name="20% - Énfasis4 4" xfId="134" xr:uid="{00000000-0005-0000-0000-000085000000}"/>
    <cellStyle name="20% - Énfasis4 5" xfId="135" xr:uid="{00000000-0005-0000-0000-000086000000}"/>
    <cellStyle name="20% - Énfasis4 6" xfId="136" xr:uid="{00000000-0005-0000-0000-000087000000}"/>
    <cellStyle name="20% - Énfasis4 7" xfId="137" xr:uid="{00000000-0005-0000-0000-000088000000}"/>
    <cellStyle name="20% - Énfasis4 8" xfId="138" xr:uid="{00000000-0005-0000-0000-000089000000}"/>
    <cellStyle name="20% - Énfasis4 9" xfId="139" xr:uid="{00000000-0005-0000-0000-00008A000000}"/>
    <cellStyle name="20% - Énfasis4 9 10" xfId="140" xr:uid="{00000000-0005-0000-0000-00008B000000}"/>
    <cellStyle name="20% - Énfasis4 9 11" xfId="141" xr:uid="{00000000-0005-0000-0000-00008C000000}"/>
    <cellStyle name="20% - Énfasis4 9 12" xfId="142" xr:uid="{00000000-0005-0000-0000-00008D000000}"/>
    <cellStyle name="20% - Énfasis4 9 13" xfId="143" xr:uid="{00000000-0005-0000-0000-00008E000000}"/>
    <cellStyle name="20% - Énfasis4 9 14" xfId="144" xr:uid="{00000000-0005-0000-0000-00008F000000}"/>
    <cellStyle name="20% - Énfasis4 9 15" xfId="145" xr:uid="{00000000-0005-0000-0000-000090000000}"/>
    <cellStyle name="20% - Énfasis4 9 16" xfId="146" xr:uid="{00000000-0005-0000-0000-000091000000}"/>
    <cellStyle name="20% - Énfasis4 9 17" xfId="147" xr:uid="{00000000-0005-0000-0000-000092000000}"/>
    <cellStyle name="20% - Énfasis4 9 18" xfId="148" xr:uid="{00000000-0005-0000-0000-000093000000}"/>
    <cellStyle name="20% - Énfasis4 9 19" xfId="149" xr:uid="{00000000-0005-0000-0000-000094000000}"/>
    <cellStyle name="20% - Énfasis4 9 2" xfId="150" xr:uid="{00000000-0005-0000-0000-000095000000}"/>
    <cellStyle name="20% - Énfasis4 9 20" xfId="151" xr:uid="{00000000-0005-0000-0000-000096000000}"/>
    <cellStyle name="20% - Énfasis4 9 21" xfId="152" xr:uid="{00000000-0005-0000-0000-000097000000}"/>
    <cellStyle name="20% - Énfasis4 9 22" xfId="153" xr:uid="{00000000-0005-0000-0000-000098000000}"/>
    <cellStyle name="20% - Énfasis4 9 3" xfId="154" xr:uid="{00000000-0005-0000-0000-000099000000}"/>
    <cellStyle name="20% - Énfasis4 9 4" xfId="155" xr:uid="{00000000-0005-0000-0000-00009A000000}"/>
    <cellStyle name="20% - Énfasis4 9 5" xfId="156" xr:uid="{00000000-0005-0000-0000-00009B000000}"/>
    <cellStyle name="20% - Énfasis4 9 6" xfId="157" xr:uid="{00000000-0005-0000-0000-00009C000000}"/>
    <cellStyle name="20% - Énfasis4 9 7" xfId="158" xr:uid="{00000000-0005-0000-0000-00009D000000}"/>
    <cellStyle name="20% - Énfasis4 9 8" xfId="159" xr:uid="{00000000-0005-0000-0000-00009E000000}"/>
    <cellStyle name="20% - Énfasis4 9 9" xfId="160" xr:uid="{00000000-0005-0000-0000-00009F000000}"/>
    <cellStyle name="20% - Énfasis5" xfId="161" builtinId="46" customBuiltin="1"/>
    <cellStyle name="20% - Énfasis5 10" xfId="162" xr:uid="{00000000-0005-0000-0000-0000A1000000}"/>
    <cellStyle name="20% - Énfasis5 11" xfId="163" xr:uid="{00000000-0005-0000-0000-0000A2000000}"/>
    <cellStyle name="20% - Énfasis5 12" xfId="164" xr:uid="{00000000-0005-0000-0000-0000A3000000}"/>
    <cellStyle name="20% - Énfasis5 13" xfId="165" xr:uid="{00000000-0005-0000-0000-0000A4000000}"/>
    <cellStyle name="20% - Énfasis5 14" xfId="166" xr:uid="{00000000-0005-0000-0000-0000A5000000}"/>
    <cellStyle name="20% - Énfasis5 15" xfId="167" xr:uid="{00000000-0005-0000-0000-0000A6000000}"/>
    <cellStyle name="20% - Énfasis5 16" xfId="168" xr:uid="{00000000-0005-0000-0000-0000A7000000}"/>
    <cellStyle name="20% - Énfasis5 17" xfId="169" xr:uid="{00000000-0005-0000-0000-0000A8000000}"/>
    <cellStyle name="20% - Énfasis5 18" xfId="170" xr:uid="{00000000-0005-0000-0000-0000A9000000}"/>
    <cellStyle name="20% - Énfasis5 2" xfId="171" xr:uid="{00000000-0005-0000-0000-0000AA000000}"/>
    <cellStyle name="20% - Énfasis5 3" xfId="172" xr:uid="{00000000-0005-0000-0000-0000AB000000}"/>
    <cellStyle name="20% - Énfasis5 4" xfId="173" xr:uid="{00000000-0005-0000-0000-0000AC000000}"/>
    <cellStyle name="20% - Énfasis5 5" xfId="174" xr:uid="{00000000-0005-0000-0000-0000AD000000}"/>
    <cellStyle name="20% - Énfasis5 6" xfId="175" xr:uid="{00000000-0005-0000-0000-0000AE000000}"/>
    <cellStyle name="20% - Énfasis5 7" xfId="176" xr:uid="{00000000-0005-0000-0000-0000AF000000}"/>
    <cellStyle name="20% - Énfasis5 8" xfId="177" xr:uid="{00000000-0005-0000-0000-0000B0000000}"/>
    <cellStyle name="20% - Énfasis5 9" xfId="178" xr:uid="{00000000-0005-0000-0000-0000B1000000}"/>
    <cellStyle name="20% - Énfasis5 9 10" xfId="179" xr:uid="{00000000-0005-0000-0000-0000B2000000}"/>
    <cellStyle name="20% - Énfasis5 9 11" xfId="180" xr:uid="{00000000-0005-0000-0000-0000B3000000}"/>
    <cellStyle name="20% - Énfasis5 9 12" xfId="181" xr:uid="{00000000-0005-0000-0000-0000B4000000}"/>
    <cellStyle name="20% - Énfasis5 9 13" xfId="182" xr:uid="{00000000-0005-0000-0000-0000B5000000}"/>
    <cellStyle name="20% - Énfasis5 9 14" xfId="183" xr:uid="{00000000-0005-0000-0000-0000B6000000}"/>
    <cellStyle name="20% - Énfasis5 9 15" xfId="184" xr:uid="{00000000-0005-0000-0000-0000B7000000}"/>
    <cellStyle name="20% - Énfasis5 9 16" xfId="185" xr:uid="{00000000-0005-0000-0000-0000B8000000}"/>
    <cellStyle name="20% - Énfasis5 9 17" xfId="186" xr:uid="{00000000-0005-0000-0000-0000B9000000}"/>
    <cellStyle name="20% - Énfasis5 9 18" xfId="187" xr:uid="{00000000-0005-0000-0000-0000BA000000}"/>
    <cellStyle name="20% - Énfasis5 9 19" xfId="188" xr:uid="{00000000-0005-0000-0000-0000BB000000}"/>
    <cellStyle name="20% - Énfasis5 9 2" xfId="189" xr:uid="{00000000-0005-0000-0000-0000BC000000}"/>
    <cellStyle name="20% - Énfasis5 9 20" xfId="190" xr:uid="{00000000-0005-0000-0000-0000BD000000}"/>
    <cellStyle name="20% - Énfasis5 9 21" xfId="191" xr:uid="{00000000-0005-0000-0000-0000BE000000}"/>
    <cellStyle name="20% - Énfasis5 9 22" xfId="192" xr:uid="{00000000-0005-0000-0000-0000BF000000}"/>
    <cellStyle name="20% - Énfasis5 9 3" xfId="193" xr:uid="{00000000-0005-0000-0000-0000C0000000}"/>
    <cellStyle name="20% - Énfasis5 9 4" xfId="194" xr:uid="{00000000-0005-0000-0000-0000C1000000}"/>
    <cellStyle name="20% - Énfasis5 9 5" xfId="195" xr:uid="{00000000-0005-0000-0000-0000C2000000}"/>
    <cellStyle name="20% - Énfasis5 9 6" xfId="196" xr:uid="{00000000-0005-0000-0000-0000C3000000}"/>
    <cellStyle name="20% - Énfasis5 9 7" xfId="197" xr:uid="{00000000-0005-0000-0000-0000C4000000}"/>
    <cellStyle name="20% - Énfasis5 9 8" xfId="198" xr:uid="{00000000-0005-0000-0000-0000C5000000}"/>
    <cellStyle name="20% - Énfasis5 9 9" xfId="199" xr:uid="{00000000-0005-0000-0000-0000C6000000}"/>
    <cellStyle name="20% - Énfasis6" xfId="200" builtinId="50" customBuiltin="1"/>
    <cellStyle name="20% - Énfasis6 10" xfId="201" xr:uid="{00000000-0005-0000-0000-0000C8000000}"/>
    <cellStyle name="20% - Énfasis6 11" xfId="202" xr:uid="{00000000-0005-0000-0000-0000C9000000}"/>
    <cellStyle name="20% - Énfasis6 12" xfId="203" xr:uid="{00000000-0005-0000-0000-0000CA000000}"/>
    <cellStyle name="20% - Énfasis6 13" xfId="204" xr:uid="{00000000-0005-0000-0000-0000CB000000}"/>
    <cellStyle name="20% - Énfasis6 14" xfId="205" xr:uid="{00000000-0005-0000-0000-0000CC000000}"/>
    <cellStyle name="20% - Énfasis6 15" xfId="206" xr:uid="{00000000-0005-0000-0000-0000CD000000}"/>
    <cellStyle name="20% - Énfasis6 16" xfId="207" xr:uid="{00000000-0005-0000-0000-0000CE000000}"/>
    <cellStyle name="20% - Énfasis6 17" xfId="208" xr:uid="{00000000-0005-0000-0000-0000CF000000}"/>
    <cellStyle name="20% - Énfasis6 18" xfId="209" xr:uid="{00000000-0005-0000-0000-0000D0000000}"/>
    <cellStyle name="20% - Énfasis6 2" xfId="210" xr:uid="{00000000-0005-0000-0000-0000D1000000}"/>
    <cellStyle name="20% - Énfasis6 3" xfId="211" xr:uid="{00000000-0005-0000-0000-0000D2000000}"/>
    <cellStyle name="20% - Énfasis6 4" xfId="212" xr:uid="{00000000-0005-0000-0000-0000D3000000}"/>
    <cellStyle name="20% - Énfasis6 5" xfId="213" xr:uid="{00000000-0005-0000-0000-0000D4000000}"/>
    <cellStyle name="20% - Énfasis6 6" xfId="214" xr:uid="{00000000-0005-0000-0000-0000D5000000}"/>
    <cellStyle name="20% - Énfasis6 7" xfId="215" xr:uid="{00000000-0005-0000-0000-0000D6000000}"/>
    <cellStyle name="20% - Énfasis6 8" xfId="216" xr:uid="{00000000-0005-0000-0000-0000D7000000}"/>
    <cellStyle name="20% - Énfasis6 9" xfId="217" xr:uid="{00000000-0005-0000-0000-0000D8000000}"/>
    <cellStyle name="20% - Énfasis6 9 10" xfId="218" xr:uid="{00000000-0005-0000-0000-0000D9000000}"/>
    <cellStyle name="20% - Énfasis6 9 11" xfId="219" xr:uid="{00000000-0005-0000-0000-0000DA000000}"/>
    <cellStyle name="20% - Énfasis6 9 12" xfId="220" xr:uid="{00000000-0005-0000-0000-0000DB000000}"/>
    <cellStyle name="20% - Énfasis6 9 13" xfId="221" xr:uid="{00000000-0005-0000-0000-0000DC000000}"/>
    <cellStyle name="20% - Énfasis6 9 14" xfId="222" xr:uid="{00000000-0005-0000-0000-0000DD000000}"/>
    <cellStyle name="20% - Énfasis6 9 15" xfId="223" xr:uid="{00000000-0005-0000-0000-0000DE000000}"/>
    <cellStyle name="20% - Énfasis6 9 16" xfId="224" xr:uid="{00000000-0005-0000-0000-0000DF000000}"/>
    <cellStyle name="20% - Énfasis6 9 17" xfId="225" xr:uid="{00000000-0005-0000-0000-0000E0000000}"/>
    <cellStyle name="20% - Énfasis6 9 18" xfId="226" xr:uid="{00000000-0005-0000-0000-0000E1000000}"/>
    <cellStyle name="20% - Énfasis6 9 19" xfId="227" xr:uid="{00000000-0005-0000-0000-0000E2000000}"/>
    <cellStyle name="20% - Énfasis6 9 2" xfId="228" xr:uid="{00000000-0005-0000-0000-0000E3000000}"/>
    <cellStyle name="20% - Énfasis6 9 20" xfId="229" xr:uid="{00000000-0005-0000-0000-0000E4000000}"/>
    <cellStyle name="20% - Énfasis6 9 21" xfId="230" xr:uid="{00000000-0005-0000-0000-0000E5000000}"/>
    <cellStyle name="20% - Énfasis6 9 22" xfId="231" xr:uid="{00000000-0005-0000-0000-0000E6000000}"/>
    <cellStyle name="20% - Énfasis6 9 3" xfId="232" xr:uid="{00000000-0005-0000-0000-0000E7000000}"/>
    <cellStyle name="20% - Énfasis6 9 4" xfId="233" xr:uid="{00000000-0005-0000-0000-0000E8000000}"/>
    <cellStyle name="20% - Énfasis6 9 5" xfId="234" xr:uid="{00000000-0005-0000-0000-0000E9000000}"/>
    <cellStyle name="20% - Énfasis6 9 6" xfId="235" xr:uid="{00000000-0005-0000-0000-0000EA000000}"/>
    <cellStyle name="20% - Énfasis6 9 7" xfId="236" xr:uid="{00000000-0005-0000-0000-0000EB000000}"/>
    <cellStyle name="20% - Énfasis6 9 8" xfId="237" xr:uid="{00000000-0005-0000-0000-0000EC000000}"/>
    <cellStyle name="20% - Énfasis6 9 9" xfId="238" xr:uid="{00000000-0005-0000-0000-0000ED000000}"/>
    <cellStyle name="40% - Énfasis1" xfId="239" builtinId="31" customBuiltin="1"/>
    <cellStyle name="40% - Énfasis1 10" xfId="240" xr:uid="{00000000-0005-0000-0000-0000EF000000}"/>
    <cellStyle name="40% - Énfasis1 11" xfId="241" xr:uid="{00000000-0005-0000-0000-0000F0000000}"/>
    <cellStyle name="40% - Énfasis1 12" xfId="242" xr:uid="{00000000-0005-0000-0000-0000F1000000}"/>
    <cellStyle name="40% - Énfasis1 13" xfId="243" xr:uid="{00000000-0005-0000-0000-0000F2000000}"/>
    <cellStyle name="40% - Énfasis1 14" xfId="244" xr:uid="{00000000-0005-0000-0000-0000F3000000}"/>
    <cellStyle name="40% - Énfasis1 15" xfId="245" xr:uid="{00000000-0005-0000-0000-0000F4000000}"/>
    <cellStyle name="40% - Énfasis1 16" xfId="246" xr:uid="{00000000-0005-0000-0000-0000F5000000}"/>
    <cellStyle name="40% - Énfasis1 17" xfId="247" xr:uid="{00000000-0005-0000-0000-0000F6000000}"/>
    <cellStyle name="40% - Énfasis1 18" xfId="248" xr:uid="{00000000-0005-0000-0000-0000F7000000}"/>
    <cellStyle name="40% - Énfasis1 2" xfId="249" xr:uid="{00000000-0005-0000-0000-0000F8000000}"/>
    <cellStyle name="40% - Énfasis1 3" xfId="250" xr:uid="{00000000-0005-0000-0000-0000F9000000}"/>
    <cellStyle name="40% - Énfasis1 4" xfId="251" xr:uid="{00000000-0005-0000-0000-0000FA000000}"/>
    <cellStyle name="40% - Énfasis1 5" xfId="252" xr:uid="{00000000-0005-0000-0000-0000FB000000}"/>
    <cellStyle name="40% - Énfasis1 6" xfId="253" xr:uid="{00000000-0005-0000-0000-0000FC000000}"/>
    <cellStyle name="40% - Énfasis1 7" xfId="254" xr:uid="{00000000-0005-0000-0000-0000FD000000}"/>
    <cellStyle name="40% - Énfasis1 8" xfId="255" xr:uid="{00000000-0005-0000-0000-0000FE000000}"/>
    <cellStyle name="40% - Énfasis1 9" xfId="256" xr:uid="{00000000-0005-0000-0000-0000FF000000}"/>
    <cellStyle name="40% - Énfasis1 9 10" xfId="257" xr:uid="{00000000-0005-0000-0000-000000010000}"/>
    <cellStyle name="40% - Énfasis1 9 11" xfId="258" xr:uid="{00000000-0005-0000-0000-000001010000}"/>
    <cellStyle name="40% - Énfasis1 9 12" xfId="259" xr:uid="{00000000-0005-0000-0000-000002010000}"/>
    <cellStyle name="40% - Énfasis1 9 13" xfId="260" xr:uid="{00000000-0005-0000-0000-000003010000}"/>
    <cellStyle name="40% - Énfasis1 9 14" xfId="261" xr:uid="{00000000-0005-0000-0000-000004010000}"/>
    <cellStyle name="40% - Énfasis1 9 15" xfId="262" xr:uid="{00000000-0005-0000-0000-000005010000}"/>
    <cellStyle name="40% - Énfasis1 9 16" xfId="263" xr:uid="{00000000-0005-0000-0000-000006010000}"/>
    <cellStyle name="40% - Énfasis1 9 17" xfId="264" xr:uid="{00000000-0005-0000-0000-000007010000}"/>
    <cellStyle name="40% - Énfasis1 9 18" xfId="265" xr:uid="{00000000-0005-0000-0000-000008010000}"/>
    <cellStyle name="40% - Énfasis1 9 19" xfId="266" xr:uid="{00000000-0005-0000-0000-000009010000}"/>
    <cellStyle name="40% - Énfasis1 9 2" xfId="267" xr:uid="{00000000-0005-0000-0000-00000A010000}"/>
    <cellStyle name="40% - Énfasis1 9 20" xfId="268" xr:uid="{00000000-0005-0000-0000-00000B010000}"/>
    <cellStyle name="40% - Énfasis1 9 21" xfId="269" xr:uid="{00000000-0005-0000-0000-00000C010000}"/>
    <cellStyle name="40% - Énfasis1 9 22" xfId="270" xr:uid="{00000000-0005-0000-0000-00000D010000}"/>
    <cellStyle name="40% - Énfasis1 9 3" xfId="271" xr:uid="{00000000-0005-0000-0000-00000E010000}"/>
    <cellStyle name="40% - Énfasis1 9 4" xfId="272" xr:uid="{00000000-0005-0000-0000-00000F010000}"/>
    <cellStyle name="40% - Énfasis1 9 5" xfId="273" xr:uid="{00000000-0005-0000-0000-000010010000}"/>
    <cellStyle name="40% - Énfasis1 9 6" xfId="274" xr:uid="{00000000-0005-0000-0000-000011010000}"/>
    <cellStyle name="40% - Énfasis1 9 7" xfId="275" xr:uid="{00000000-0005-0000-0000-000012010000}"/>
    <cellStyle name="40% - Énfasis1 9 8" xfId="276" xr:uid="{00000000-0005-0000-0000-000013010000}"/>
    <cellStyle name="40% - Énfasis1 9 9" xfId="277" xr:uid="{00000000-0005-0000-0000-000014010000}"/>
    <cellStyle name="40% - Énfasis2" xfId="278" builtinId="35" customBuiltin="1"/>
    <cellStyle name="40% - Énfasis2 10" xfId="279" xr:uid="{00000000-0005-0000-0000-000016010000}"/>
    <cellStyle name="40% - Énfasis2 11" xfId="280" xr:uid="{00000000-0005-0000-0000-000017010000}"/>
    <cellStyle name="40% - Énfasis2 12" xfId="281" xr:uid="{00000000-0005-0000-0000-000018010000}"/>
    <cellStyle name="40% - Énfasis2 13" xfId="282" xr:uid="{00000000-0005-0000-0000-000019010000}"/>
    <cellStyle name="40% - Énfasis2 14" xfId="283" xr:uid="{00000000-0005-0000-0000-00001A010000}"/>
    <cellStyle name="40% - Énfasis2 15" xfId="284" xr:uid="{00000000-0005-0000-0000-00001B010000}"/>
    <cellStyle name="40% - Énfasis2 16" xfId="285" xr:uid="{00000000-0005-0000-0000-00001C010000}"/>
    <cellStyle name="40% - Énfasis2 17" xfId="286" xr:uid="{00000000-0005-0000-0000-00001D010000}"/>
    <cellStyle name="40% - Énfasis2 18" xfId="287" xr:uid="{00000000-0005-0000-0000-00001E010000}"/>
    <cellStyle name="40% - Énfasis2 2" xfId="288" xr:uid="{00000000-0005-0000-0000-00001F010000}"/>
    <cellStyle name="40% - Énfasis2 3" xfId="289" xr:uid="{00000000-0005-0000-0000-000020010000}"/>
    <cellStyle name="40% - Énfasis2 4" xfId="290" xr:uid="{00000000-0005-0000-0000-000021010000}"/>
    <cellStyle name="40% - Énfasis2 5" xfId="291" xr:uid="{00000000-0005-0000-0000-000022010000}"/>
    <cellStyle name="40% - Énfasis2 6" xfId="292" xr:uid="{00000000-0005-0000-0000-000023010000}"/>
    <cellStyle name="40% - Énfasis2 7" xfId="293" xr:uid="{00000000-0005-0000-0000-000024010000}"/>
    <cellStyle name="40% - Énfasis2 8" xfId="294" xr:uid="{00000000-0005-0000-0000-000025010000}"/>
    <cellStyle name="40% - Énfasis2 9" xfId="295" xr:uid="{00000000-0005-0000-0000-000026010000}"/>
    <cellStyle name="40% - Énfasis2 9 10" xfId="296" xr:uid="{00000000-0005-0000-0000-000027010000}"/>
    <cellStyle name="40% - Énfasis2 9 11" xfId="297" xr:uid="{00000000-0005-0000-0000-000028010000}"/>
    <cellStyle name="40% - Énfasis2 9 12" xfId="298" xr:uid="{00000000-0005-0000-0000-000029010000}"/>
    <cellStyle name="40% - Énfasis2 9 13" xfId="299" xr:uid="{00000000-0005-0000-0000-00002A010000}"/>
    <cellStyle name="40% - Énfasis2 9 14" xfId="300" xr:uid="{00000000-0005-0000-0000-00002B010000}"/>
    <cellStyle name="40% - Énfasis2 9 15" xfId="301" xr:uid="{00000000-0005-0000-0000-00002C010000}"/>
    <cellStyle name="40% - Énfasis2 9 16" xfId="302" xr:uid="{00000000-0005-0000-0000-00002D010000}"/>
    <cellStyle name="40% - Énfasis2 9 17" xfId="303" xr:uid="{00000000-0005-0000-0000-00002E010000}"/>
    <cellStyle name="40% - Énfasis2 9 18" xfId="304" xr:uid="{00000000-0005-0000-0000-00002F010000}"/>
    <cellStyle name="40% - Énfasis2 9 19" xfId="305" xr:uid="{00000000-0005-0000-0000-000030010000}"/>
    <cellStyle name="40% - Énfasis2 9 2" xfId="306" xr:uid="{00000000-0005-0000-0000-000031010000}"/>
    <cellStyle name="40% - Énfasis2 9 20" xfId="307" xr:uid="{00000000-0005-0000-0000-000032010000}"/>
    <cellStyle name="40% - Énfasis2 9 21" xfId="308" xr:uid="{00000000-0005-0000-0000-000033010000}"/>
    <cellStyle name="40% - Énfasis2 9 22" xfId="309" xr:uid="{00000000-0005-0000-0000-000034010000}"/>
    <cellStyle name="40% - Énfasis2 9 3" xfId="310" xr:uid="{00000000-0005-0000-0000-000035010000}"/>
    <cellStyle name="40% - Énfasis2 9 4" xfId="311" xr:uid="{00000000-0005-0000-0000-000036010000}"/>
    <cellStyle name="40% - Énfasis2 9 5" xfId="312" xr:uid="{00000000-0005-0000-0000-000037010000}"/>
    <cellStyle name="40% - Énfasis2 9 6" xfId="313" xr:uid="{00000000-0005-0000-0000-000038010000}"/>
    <cellStyle name="40% - Énfasis2 9 7" xfId="314" xr:uid="{00000000-0005-0000-0000-000039010000}"/>
    <cellStyle name="40% - Énfasis2 9 8" xfId="315" xr:uid="{00000000-0005-0000-0000-00003A010000}"/>
    <cellStyle name="40% - Énfasis2 9 9" xfId="316" xr:uid="{00000000-0005-0000-0000-00003B010000}"/>
    <cellStyle name="40% - Énfasis3 10" xfId="317" xr:uid="{00000000-0005-0000-0000-00003C010000}"/>
    <cellStyle name="40% - Énfasis3 11" xfId="318" xr:uid="{00000000-0005-0000-0000-00003D010000}"/>
    <cellStyle name="40% - Énfasis3 12" xfId="319" xr:uid="{00000000-0005-0000-0000-00003E010000}"/>
    <cellStyle name="40% - Énfasis3 13" xfId="320" xr:uid="{00000000-0005-0000-0000-00003F010000}"/>
    <cellStyle name="40% - Énfasis3 14" xfId="321" xr:uid="{00000000-0005-0000-0000-000040010000}"/>
    <cellStyle name="40% - Énfasis3 15" xfId="322" xr:uid="{00000000-0005-0000-0000-000041010000}"/>
    <cellStyle name="40% - Énfasis3 16" xfId="323" xr:uid="{00000000-0005-0000-0000-000042010000}"/>
    <cellStyle name="40% - Énfasis3 17" xfId="324" xr:uid="{00000000-0005-0000-0000-000043010000}"/>
    <cellStyle name="40% - Énfasis3 18" xfId="325" xr:uid="{00000000-0005-0000-0000-000044010000}"/>
    <cellStyle name="40% - Énfasis3 19" xfId="326" xr:uid="{00000000-0005-0000-0000-000045010000}"/>
    <cellStyle name="40% - Énfasis3 2" xfId="327" xr:uid="{00000000-0005-0000-0000-000046010000}"/>
    <cellStyle name="40% - Énfasis3 20" xfId="328" xr:uid="{00000000-0005-0000-0000-000047010000}"/>
    <cellStyle name="40% - Énfasis3 3" xfId="329" xr:uid="{00000000-0005-0000-0000-000048010000}"/>
    <cellStyle name="40% - Énfasis3 4" xfId="330" xr:uid="{00000000-0005-0000-0000-000049010000}"/>
    <cellStyle name="40% - Énfasis3 5" xfId="331" xr:uid="{00000000-0005-0000-0000-00004A010000}"/>
    <cellStyle name="40% - Énfasis3 6" xfId="332" xr:uid="{00000000-0005-0000-0000-00004B010000}"/>
    <cellStyle name="40% - Énfasis3 7" xfId="333" xr:uid="{00000000-0005-0000-0000-00004C010000}"/>
    <cellStyle name="40% - Énfasis3 8" xfId="334" xr:uid="{00000000-0005-0000-0000-00004D010000}"/>
    <cellStyle name="40% - Énfasis3 9" xfId="335" xr:uid="{00000000-0005-0000-0000-00004E010000}"/>
    <cellStyle name="40% - Énfasis3 9 10" xfId="336" xr:uid="{00000000-0005-0000-0000-00004F010000}"/>
    <cellStyle name="40% - Énfasis3 9 11" xfId="337" xr:uid="{00000000-0005-0000-0000-000050010000}"/>
    <cellStyle name="40% - Énfasis3 9 12" xfId="338" xr:uid="{00000000-0005-0000-0000-000051010000}"/>
    <cellStyle name="40% - Énfasis3 9 13" xfId="339" xr:uid="{00000000-0005-0000-0000-000052010000}"/>
    <cellStyle name="40% - Énfasis3 9 14" xfId="340" xr:uid="{00000000-0005-0000-0000-000053010000}"/>
    <cellStyle name="40% - Énfasis3 9 15" xfId="341" xr:uid="{00000000-0005-0000-0000-000054010000}"/>
    <cellStyle name="40% - Énfasis3 9 16" xfId="342" xr:uid="{00000000-0005-0000-0000-000055010000}"/>
    <cellStyle name="40% - Énfasis3 9 17" xfId="343" xr:uid="{00000000-0005-0000-0000-000056010000}"/>
    <cellStyle name="40% - Énfasis3 9 18" xfId="344" xr:uid="{00000000-0005-0000-0000-000057010000}"/>
    <cellStyle name="40% - Énfasis3 9 19" xfId="345" xr:uid="{00000000-0005-0000-0000-000058010000}"/>
    <cellStyle name="40% - Énfasis3 9 2" xfId="346" xr:uid="{00000000-0005-0000-0000-000059010000}"/>
    <cellStyle name="40% - Énfasis3 9 20" xfId="347" xr:uid="{00000000-0005-0000-0000-00005A010000}"/>
    <cellStyle name="40% - Énfasis3 9 21" xfId="348" xr:uid="{00000000-0005-0000-0000-00005B010000}"/>
    <cellStyle name="40% - Énfasis3 9 22" xfId="349" xr:uid="{00000000-0005-0000-0000-00005C010000}"/>
    <cellStyle name="40% - Énfasis3 9 3" xfId="350" xr:uid="{00000000-0005-0000-0000-00005D010000}"/>
    <cellStyle name="40% - Énfasis3 9 4" xfId="351" xr:uid="{00000000-0005-0000-0000-00005E010000}"/>
    <cellStyle name="40% - Énfasis3 9 5" xfId="352" xr:uid="{00000000-0005-0000-0000-00005F010000}"/>
    <cellStyle name="40% - Énfasis3 9 6" xfId="353" xr:uid="{00000000-0005-0000-0000-000060010000}"/>
    <cellStyle name="40% - Énfasis3 9 7" xfId="354" xr:uid="{00000000-0005-0000-0000-000061010000}"/>
    <cellStyle name="40% - Énfasis3 9 8" xfId="355" xr:uid="{00000000-0005-0000-0000-000062010000}"/>
    <cellStyle name="40% - Énfasis3 9 9" xfId="356" xr:uid="{00000000-0005-0000-0000-000063010000}"/>
    <cellStyle name="40% - Énfasis4" xfId="357" builtinId="43" customBuiltin="1"/>
    <cellStyle name="40% - Énfasis4 10" xfId="358" xr:uid="{00000000-0005-0000-0000-000065010000}"/>
    <cellStyle name="40% - Énfasis4 11" xfId="359" xr:uid="{00000000-0005-0000-0000-000066010000}"/>
    <cellStyle name="40% - Énfasis4 12" xfId="360" xr:uid="{00000000-0005-0000-0000-000067010000}"/>
    <cellStyle name="40% - Énfasis4 13" xfId="361" xr:uid="{00000000-0005-0000-0000-000068010000}"/>
    <cellStyle name="40% - Énfasis4 14" xfId="362" xr:uid="{00000000-0005-0000-0000-000069010000}"/>
    <cellStyle name="40% - Énfasis4 15" xfId="363" xr:uid="{00000000-0005-0000-0000-00006A010000}"/>
    <cellStyle name="40% - Énfasis4 16" xfId="364" xr:uid="{00000000-0005-0000-0000-00006B010000}"/>
    <cellStyle name="40% - Énfasis4 17" xfId="365" xr:uid="{00000000-0005-0000-0000-00006C010000}"/>
    <cellStyle name="40% - Énfasis4 18" xfId="366" xr:uid="{00000000-0005-0000-0000-00006D010000}"/>
    <cellStyle name="40% - Énfasis4 2" xfId="367" xr:uid="{00000000-0005-0000-0000-00006E010000}"/>
    <cellStyle name="40% - Énfasis4 3" xfId="368" xr:uid="{00000000-0005-0000-0000-00006F010000}"/>
    <cellStyle name="40% - Énfasis4 4" xfId="369" xr:uid="{00000000-0005-0000-0000-000070010000}"/>
    <cellStyle name="40% - Énfasis4 5" xfId="370" xr:uid="{00000000-0005-0000-0000-000071010000}"/>
    <cellStyle name="40% - Énfasis4 6" xfId="371" xr:uid="{00000000-0005-0000-0000-000072010000}"/>
    <cellStyle name="40% - Énfasis4 7" xfId="372" xr:uid="{00000000-0005-0000-0000-000073010000}"/>
    <cellStyle name="40% - Énfasis4 8" xfId="373" xr:uid="{00000000-0005-0000-0000-000074010000}"/>
    <cellStyle name="40% - Énfasis4 9" xfId="374" xr:uid="{00000000-0005-0000-0000-000075010000}"/>
    <cellStyle name="40% - Énfasis4 9 10" xfId="375" xr:uid="{00000000-0005-0000-0000-000076010000}"/>
    <cellStyle name="40% - Énfasis4 9 11" xfId="376" xr:uid="{00000000-0005-0000-0000-000077010000}"/>
    <cellStyle name="40% - Énfasis4 9 12" xfId="377" xr:uid="{00000000-0005-0000-0000-000078010000}"/>
    <cellStyle name="40% - Énfasis4 9 13" xfId="378" xr:uid="{00000000-0005-0000-0000-000079010000}"/>
    <cellStyle name="40% - Énfasis4 9 14" xfId="379" xr:uid="{00000000-0005-0000-0000-00007A010000}"/>
    <cellStyle name="40% - Énfasis4 9 15" xfId="380" xr:uid="{00000000-0005-0000-0000-00007B010000}"/>
    <cellStyle name="40% - Énfasis4 9 16" xfId="381" xr:uid="{00000000-0005-0000-0000-00007C010000}"/>
    <cellStyle name="40% - Énfasis4 9 17" xfId="382" xr:uid="{00000000-0005-0000-0000-00007D010000}"/>
    <cellStyle name="40% - Énfasis4 9 18" xfId="383" xr:uid="{00000000-0005-0000-0000-00007E010000}"/>
    <cellStyle name="40% - Énfasis4 9 19" xfId="384" xr:uid="{00000000-0005-0000-0000-00007F010000}"/>
    <cellStyle name="40% - Énfasis4 9 2" xfId="385" xr:uid="{00000000-0005-0000-0000-000080010000}"/>
    <cellStyle name="40% - Énfasis4 9 20" xfId="386" xr:uid="{00000000-0005-0000-0000-000081010000}"/>
    <cellStyle name="40% - Énfasis4 9 21" xfId="387" xr:uid="{00000000-0005-0000-0000-000082010000}"/>
    <cellStyle name="40% - Énfasis4 9 22" xfId="388" xr:uid="{00000000-0005-0000-0000-000083010000}"/>
    <cellStyle name="40% - Énfasis4 9 3" xfId="389" xr:uid="{00000000-0005-0000-0000-000084010000}"/>
    <cellStyle name="40% - Énfasis4 9 4" xfId="390" xr:uid="{00000000-0005-0000-0000-000085010000}"/>
    <cellStyle name="40% - Énfasis4 9 5" xfId="391" xr:uid="{00000000-0005-0000-0000-000086010000}"/>
    <cellStyle name="40% - Énfasis4 9 6" xfId="392" xr:uid="{00000000-0005-0000-0000-000087010000}"/>
    <cellStyle name="40% - Énfasis4 9 7" xfId="393" xr:uid="{00000000-0005-0000-0000-000088010000}"/>
    <cellStyle name="40% - Énfasis4 9 8" xfId="394" xr:uid="{00000000-0005-0000-0000-000089010000}"/>
    <cellStyle name="40% - Énfasis4 9 9" xfId="395" xr:uid="{00000000-0005-0000-0000-00008A010000}"/>
    <cellStyle name="40% - Énfasis5" xfId="396" builtinId="47" customBuiltin="1"/>
    <cellStyle name="40% - Énfasis5 10" xfId="397" xr:uid="{00000000-0005-0000-0000-00008C010000}"/>
    <cellStyle name="40% - Énfasis5 11" xfId="398" xr:uid="{00000000-0005-0000-0000-00008D010000}"/>
    <cellStyle name="40% - Énfasis5 12" xfId="399" xr:uid="{00000000-0005-0000-0000-00008E010000}"/>
    <cellStyle name="40% - Énfasis5 13" xfId="400" xr:uid="{00000000-0005-0000-0000-00008F010000}"/>
    <cellStyle name="40% - Énfasis5 14" xfId="401" xr:uid="{00000000-0005-0000-0000-000090010000}"/>
    <cellStyle name="40% - Énfasis5 15" xfId="402" xr:uid="{00000000-0005-0000-0000-000091010000}"/>
    <cellStyle name="40% - Énfasis5 16" xfId="403" xr:uid="{00000000-0005-0000-0000-000092010000}"/>
    <cellStyle name="40% - Énfasis5 17" xfId="404" xr:uid="{00000000-0005-0000-0000-000093010000}"/>
    <cellStyle name="40% - Énfasis5 18" xfId="405" xr:uid="{00000000-0005-0000-0000-000094010000}"/>
    <cellStyle name="40% - Énfasis5 2" xfId="406" xr:uid="{00000000-0005-0000-0000-000095010000}"/>
    <cellStyle name="40% - Énfasis5 3" xfId="407" xr:uid="{00000000-0005-0000-0000-000096010000}"/>
    <cellStyle name="40% - Énfasis5 4" xfId="408" xr:uid="{00000000-0005-0000-0000-000097010000}"/>
    <cellStyle name="40% - Énfasis5 5" xfId="409" xr:uid="{00000000-0005-0000-0000-000098010000}"/>
    <cellStyle name="40% - Énfasis5 6" xfId="410" xr:uid="{00000000-0005-0000-0000-000099010000}"/>
    <cellStyle name="40% - Énfasis5 7" xfId="411" xr:uid="{00000000-0005-0000-0000-00009A010000}"/>
    <cellStyle name="40% - Énfasis5 8" xfId="412" xr:uid="{00000000-0005-0000-0000-00009B010000}"/>
    <cellStyle name="40% - Énfasis5 9" xfId="413" xr:uid="{00000000-0005-0000-0000-00009C010000}"/>
    <cellStyle name="40% - Énfasis5 9 10" xfId="414" xr:uid="{00000000-0005-0000-0000-00009D010000}"/>
    <cellStyle name="40% - Énfasis5 9 11" xfId="415" xr:uid="{00000000-0005-0000-0000-00009E010000}"/>
    <cellStyle name="40% - Énfasis5 9 12" xfId="416" xr:uid="{00000000-0005-0000-0000-00009F010000}"/>
    <cellStyle name="40% - Énfasis5 9 13" xfId="417" xr:uid="{00000000-0005-0000-0000-0000A0010000}"/>
    <cellStyle name="40% - Énfasis5 9 14" xfId="418" xr:uid="{00000000-0005-0000-0000-0000A1010000}"/>
    <cellStyle name="40% - Énfasis5 9 15" xfId="419" xr:uid="{00000000-0005-0000-0000-0000A2010000}"/>
    <cellStyle name="40% - Énfasis5 9 16" xfId="420" xr:uid="{00000000-0005-0000-0000-0000A3010000}"/>
    <cellStyle name="40% - Énfasis5 9 17" xfId="421" xr:uid="{00000000-0005-0000-0000-0000A4010000}"/>
    <cellStyle name="40% - Énfasis5 9 18" xfId="422" xr:uid="{00000000-0005-0000-0000-0000A5010000}"/>
    <cellStyle name="40% - Énfasis5 9 19" xfId="423" xr:uid="{00000000-0005-0000-0000-0000A6010000}"/>
    <cellStyle name="40% - Énfasis5 9 2" xfId="424" xr:uid="{00000000-0005-0000-0000-0000A7010000}"/>
    <cellStyle name="40% - Énfasis5 9 20" xfId="425" xr:uid="{00000000-0005-0000-0000-0000A8010000}"/>
    <cellStyle name="40% - Énfasis5 9 21" xfId="426" xr:uid="{00000000-0005-0000-0000-0000A9010000}"/>
    <cellStyle name="40% - Énfasis5 9 22" xfId="427" xr:uid="{00000000-0005-0000-0000-0000AA010000}"/>
    <cellStyle name="40% - Énfasis5 9 3" xfId="428" xr:uid="{00000000-0005-0000-0000-0000AB010000}"/>
    <cellStyle name="40% - Énfasis5 9 4" xfId="429" xr:uid="{00000000-0005-0000-0000-0000AC010000}"/>
    <cellStyle name="40% - Énfasis5 9 5" xfId="430" xr:uid="{00000000-0005-0000-0000-0000AD010000}"/>
    <cellStyle name="40% - Énfasis5 9 6" xfId="431" xr:uid="{00000000-0005-0000-0000-0000AE010000}"/>
    <cellStyle name="40% - Énfasis5 9 7" xfId="432" xr:uid="{00000000-0005-0000-0000-0000AF010000}"/>
    <cellStyle name="40% - Énfasis5 9 8" xfId="433" xr:uid="{00000000-0005-0000-0000-0000B0010000}"/>
    <cellStyle name="40% - Énfasis5 9 9" xfId="434" xr:uid="{00000000-0005-0000-0000-0000B1010000}"/>
    <cellStyle name="40% - Énfasis6" xfId="435" builtinId="51" customBuiltin="1"/>
    <cellStyle name="40% - Énfasis6 10" xfId="436" xr:uid="{00000000-0005-0000-0000-0000B3010000}"/>
    <cellStyle name="40% - Énfasis6 11" xfId="437" xr:uid="{00000000-0005-0000-0000-0000B4010000}"/>
    <cellStyle name="40% - Énfasis6 12" xfId="438" xr:uid="{00000000-0005-0000-0000-0000B5010000}"/>
    <cellStyle name="40% - Énfasis6 13" xfId="439" xr:uid="{00000000-0005-0000-0000-0000B6010000}"/>
    <cellStyle name="40% - Énfasis6 14" xfId="440" xr:uid="{00000000-0005-0000-0000-0000B7010000}"/>
    <cellStyle name="40% - Énfasis6 15" xfId="441" xr:uid="{00000000-0005-0000-0000-0000B8010000}"/>
    <cellStyle name="40% - Énfasis6 16" xfId="442" xr:uid="{00000000-0005-0000-0000-0000B9010000}"/>
    <cellStyle name="40% - Énfasis6 17" xfId="443" xr:uid="{00000000-0005-0000-0000-0000BA010000}"/>
    <cellStyle name="40% - Énfasis6 18" xfId="444" xr:uid="{00000000-0005-0000-0000-0000BB010000}"/>
    <cellStyle name="40% - Énfasis6 2" xfId="445" xr:uid="{00000000-0005-0000-0000-0000BC010000}"/>
    <cellStyle name="40% - Énfasis6 3" xfId="446" xr:uid="{00000000-0005-0000-0000-0000BD010000}"/>
    <cellStyle name="40% - Énfasis6 4" xfId="447" xr:uid="{00000000-0005-0000-0000-0000BE010000}"/>
    <cellStyle name="40% - Énfasis6 5" xfId="448" xr:uid="{00000000-0005-0000-0000-0000BF010000}"/>
    <cellStyle name="40% - Énfasis6 6" xfId="449" xr:uid="{00000000-0005-0000-0000-0000C0010000}"/>
    <cellStyle name="40% - Énfasis6 7" xfId="450" xr:uid="{00000000-0005-0000-0000-0000C1010000}"/>
    <cellStyle name="40% - Énfasis6 8" xfId="451" xr:uid="{00000000-0005-0000-0000-0000C2010000}"/>
    <cellStyle name="40% - Énfasis6 9" xfId="452" xr:uid="{00000000-0005-0000-0000-0000C3010000}"/>
    <cellStyle name="40% - Énfasis6 9 10" xfId="453" xr:uid="{00000000-0005-0000-0000-0000C4010000}"/>
    <cellStyle name="40% - Énfasis6 9 11" xfId="454" xr:uid="{00000000-0005-0000-0000-0000C5010000}"/>
    <cellStyle name="40% - Énfasis6 9 12" xfId="455" xr:uid="{00000000-0005-0000-0000-0000C6010000}"/>
    <cellStyle name="40% - Énfasis6 9 13" xfId="456" xr:uid="{00000000-0005-0000-0000-0000C7010000}"/>
    <cellStyle name="40% - Énfasis6 9 14" xfId="457" xr:uid="{00000000-0005-0000-0000-0000C8010000}"/>
    <cellStyle name="40% - Énfasis6 9 15" xfId="458" xr:uid="{00000000-0005-0000-0000-0000C9010000}"/>
    <cellStyle name="40% - Énfasis6 9 16" xfId="459" xr:uid="{00000000-0005-0000-0000-0000CA010000}"/>
    <cellStyle name="40% - Énfasis6 9 17" xfId="460" xr:uid="{00000000-0005-0000-0000-0000CB010000}"/>
    <cellStyle name="40% - Énfasis6 9 18" xfId="461" xr:uid="{00000000-0005-0000-0000-0000CC010000}"/>
    <cellStyle name="40% - Énfasis6 9 19" xfId="462" xr:uid="{00000000-0005-0000-0000-0000CD010000}"/>
    <cellStyle name="40% - Énfasis6 9 2" xfId="463" xr:uid="{00000000-0005-0000-0000-0000CE010000}"/>
    <cellStyle name="40% - Énfasis6 9 20" xfId="464" xr:uid="{00000000-0005-0000-0000-0000CF010000}"/>
    <cellStyle name="40% - Énfasis6 9 21" xfId="465" xr:uid="{00000000-0005-0000-0000-0000D0010000}"/>
    <cellStyle name="40% - Énfasis6 9 22" xfId="466" xr:uid="{00000000-0005-0000-0000-0000D1010000}"/>
    <cellStyle name="40% - Énfasis6 9 3" xfId="467" xr:uid="{00000000-0005-0000-0000-0000D2010000}"/>
    <cellStyle name="40% - Énfasis6 9 4" xfId="468" xr:uid="{00000000-0005-0000-0000-0000D3010000}"/>
    <cellStyle name="40% - Énfasis6 9 5" xfId="469" xr:uid="{00000000-0005-0000-0000-0000D4010000}"/>
    <cellStyle name="40% - Énfasis6 9 6" xfId="470" xr:uid="{00000000-0005-0000-0000-0000D5010000}"/>
    <cellStyle name="40% - Énfasis6 9 7" xfId="471" xr:uid="{00000000-0005-0000-0000-0000D6010000}"/>
    <cellStyle name="40% - Énfasis6 9 8" xfId="472" xr:uid="{00000000-0005-0000-0000-0000D7010000}"/>
    <cellStyle name="40% - Énfasis6 9 9" xfId="473" xr:uid="{00000000-0005-0000-0000-0000D8010000}"/>
    <cellStyle name="60% - Énfasis1" xfId="474" builtinId="32" customBuiltin="1"/>
    <cellStyle name="60% - Énfasis1 10" xfId="475" xr:uid="{00000000-0005-0000-0000-0000DA010000}"/>
    <cellStyle name="60% - Énfasis1 11" xfId="476" xr:uid="{00000000-0005-0000-0000-0000DB010000}"/>
    <cellStyle name="60% - Énfasis1 12" xfId="477" xr:uid="{00000000-0005-0000-0000-0000DC010000}"/>
    <cellStyle name="60% - Énfasis1 13" xfId="478" xr:uid="{00000000-0005-0000-0000-0000DD010000}"/>
    <cellStyle name="60% - Énfasis1 14" xfId="479" xr:uid="{00000000-0005-0000-0000-0000DE010000}"/>
    <cellStyle name="60% - Énfasis1 15" xfId="480" xr:uid="{00000000-0005-0000-0000-0000DF010000}"/>
    <cellStyle name="60% - Énfasis1 16" xfId="481" xr:uid="{00000000-0005-0000-0000-0000E0010000}"/>
    <cellStyle name="60% - Énfasis1 17" xfId="482" xr:uid="{00000000-0005-0000-0000-0000E1010000}"/>
    <cellStyle name="60% - Énfasis1 18" xfId="483" xr:uid="{00000000-0005-0000-0000-0000E2010000}"/>
    <cellStyle name="60% - Énfasis1 2" xfId="484" xr:uid="{00000000-0005-0000-0000-0000E3010000}"/>
    <cellStyle name="60% - Énfasis1 3" xfId="485" xr:uid="{00000000-0005-0000-0000-0000E4010000}"/>
    <cellStyle name="60% - Énfasis1 4" xfId="486" xr:uid="{00000000-0005-0000-0000-0000E5010000}"/>
    <cellStyle name="60% - Énfasis1 5" xfId="487" xr:uid="{00000000-0005-0000-0000-0000E6010000}"/>
    <cellStyle name="60% - Énfasis1 6" xfId="488" xr:uid="{00000000-0005-0000-0000-0000E7010000}"/>
    <cellStyle name="60% - Énfasis1 7" xfId="489" xr:uid="{00000000-0005-0000-0000-0000E8010000}"/>
    <cellStyle name="60% - Énfasis1 8" xfId="490" xr:uid="{00000000-0005-0000-0000-0000E9010000}"/>
    <cellStyle name="60% - Énfasis1 9" xfId="491" xr:uid="{00000000-0005-0000-0000-0000EA010000}"/>
    <cellStyle name="60% - Énfasis1 9 10" xfId="492" xr:uid="{00000000-0005-0000-0000-0000EB010000}"/>
    <cellStyle name="60% - Énfasis1 9 11" xfId="493" xr:uid="{00000000-0005-0000-0000-0000EC010000}"/>
    <cellStyle name="60% - Énfasis1 9 12" xfId="494" xr:uid="{00000000-0005-0000-0000-0000ED010000}"/>
    <cellStyle name="60% - Énfasis1 9 13" xfId="495" xr:uid="{00000000-0005-0000-0000-0000EE010000}"/>
    <cellStyle name="60% - Énfasis1 9 14" xfId="496" xr:uid="{00000000-0005-0000-0000-0000EF010000}"/>
    <cellStyle name="60% - Énfasis1 9 15" xfId="497" xr:uid="{00000000-0005-0000-0000-0000F0010000}"/>
    <cellStyle name="60% - Énfasis1 9 16" xfId="498" xr:uid="{00000000-0005-0000-0000-0000F1010000}"/>
    <cellStyle name="60% - Énfasis1 9 17" xfId="499" xr:uid="{00000000-0005-0000-0000-0000F2010000}"/>
    <cellStyle name="60% - Énfasis1 9 18" xfId="500" xr:uid="{00000000-0005-0000-0000-0000F3010000}"/>
    <cellStyle name="60% - Énfasis1 9 19" xfId="501" xr:uid="{00000000-0005-0000-0000-0000F4010000}"/>
    <cellStyle name="60% - Énfasis1 9 2" xfId="502" xr:uid="{00000000-0005-0000-0000-0000F5010000}"/>
    <cellStyle name="60% - Énfasis1 9 20" xfId="503" xr:uid="{00000000-0005-0000-0000-0000F6010000}"/>
    <cellStyle name="60% - Énfasis1 9 21" xfId="504" xr:uid="{00000000-0005-0000-0000-0000F7010000}"/>
    <cellStyle name="60% - Énfasis1 9 22" xfId="505" xr:uid="{00000000-0005-0000-0000-0000F8010000}"/>
    <cellStyle name="60% - Énfasis1 9 3" xfId="506" xr:uid="{00000000-0005-0000-0000-0000F9010000}"/>
    <cellStyle name="60% - Énfasis1 9 4" xfId="507" xr:uid="{00000000-0005-0000-0000-0000FA010000}"/>
    <cellStyle name="60% - Énfasis1 9 5" xfId="508" xr:uid="{00000000-0005-0000-0000-0000FB010000}"/>
    <cellStyle name="60% - Énfasis1 9 6" xfId="509" xr:uid="{00000000-0005-0000-0000-0000FC010000}"/>
    <cellStyle name="60% - Énfasis1 9 7" xfId="510" xr:uid="{00000000-0005-0000-0000-0000FD010000}"/>
    <cellStyle name="60% - Énfasis1 9 8" xfId="511" xr:uid="{00000000-0005-0000-0000-0000FE010000}"/>
    <cellStyle name="60% - Énfasis1 9 9" xfId="512" xr:uid="{00000000-0005-0000-0000-0000FF010000}"/>
    <cellStyle name="60% - Énfasis2" xfId="513" builtinId="36" customBuiltin="1"/>
    <cellStyle name="60% - Énfasis2 10" xfId="514" xr:uid="{00000000-0005-0000-0000-000001020000}"/>
    <cellStyle name="60% - Énfasis2 11" xfId="515" xr:uid="{00000000-0005-0000-0000-000002020000}"/>
    <cellStyle name="60% - Énfasis2 12" xfId="516" xr:uid="{00000000-0005-0000-0000-000003020000}"/>
    <cellStyle name="60% - Énfasis2 13" xfId="517" xr:uid="{00000000-0005-0000-0000-000004020000}"/>
    <cellStyle name="60% - Énfasis2 14" xfId="518" xr:uid="{00000000-0005-0000-0000-000005020000}"/>
    <cellStyle name="60% - Énfasis2 15" xfId="519" xr:uid="{00000000-0005-0000-0000-000006020000}"/>
    <cellStyle name="60% - Énfasis2 16" xfId="520" xr:uid="{00000000-0005-0000-0000-000007020000}"/>
    <cellStyle name="60% - Énfasis2 17" xfId="521" xr:uid="{00000000-0005-0000-0000-000008020000}"/>
    <cellStyle name="60% - Énfasis2 18" xfId="522" xr:uid="{00000000-0005-0000-0000-000009020000}"/>
    <cellStyle name="60% - Énfasis2 2" xfId="523" xr:uid="{00000000-0005-0000-0000-00000A020000}"/>
    <cellStyle name="60% - Énfasis2 3" xfId="524" xr:uid="{00000000-0005-0000-0000-00000B020000}"/>
    <cellStyle name="60% - Énfasis2 4" xfId="525" xr:uid="{00000000-0005-0000-0000-00000C020000}"/>
    <cellStyle name="60% - Énfasis2 5" xfId="526" xr:uid="{00000000-0005-0000-0000-00000D020000}"/>
    <cellStyle name="60% - Énfasis2 6" xfId="527" xr:uid="{00000000-0005-0000-0000-00000E020000}"/>
    <cellStyle name="60% - Énfasis2 7" xfId="528" xr:uid="{00000000-0005-0000-0000-00000F020000}"/>
    <cellStyle name="60% - Énfasis2 8" xfId="529" xr:uid="{00000000-0005-0000-0000-000010020000}"/>
    <cellStyle name="60% - Énfasis2 9" xfId="530" xr:uid="{00000000-0005-0000-0000-000011020000}"/>
    <cellStyle name="60% - Énfasis2 9 10" xfId="531" xr:uid="{00000000-0005-0000-0000-000012020000}"/>
    <cellStyle name="60% - Énfasis2 9 11" xfId="532" xr:uid="{00000000-0005-0000-0000-000013020000}"/>
    <cellStyle name="60% - Énfasis2 9 12" xfId="533" xr:uid="{00000000-0005-0000-0000-000014020000}"/>
    <cellStyle name="60% - Énfasis2 9 13" xfId="534" xr:uid="{00000000-0005-0000-0000-000015020000}"/>
    <cellStyle name="60% - Énfasis2 9 14" xfId="535" xr:uid="{00000000-0005-0000-0000-000016020000}"/>
    <cellStyle name="60% - Énfasis2 9 15" xfId="536" xr:uid="{00000000-0005-0000-0000-000017020000}"/>
    <cellStyle name="60% - Énfasis2 9 16" xfId="537" xr:uid="{00000000-0005-0000-0000-000018020000}"/>
    <cellStyle name="60% - Énfasis2 9 17" xfId="538" xr:uid="{00000000-0005-0000-0000-000019020000}"/>
    <cellStyle name="60% - Énfasis2 9 18" xfId="539" xr:uid="{00000000-0005-0000-0000-00001A020000}"/>
    <cellStyle name="60% - Énfasis2 9 19" xfId="540" xr:uid="{00000000-0005-0000-0000-00001B020000}"/>
    <cellStyle name="60% - Énfasis2 9 2" xfId="541" xr:uid="{00000000-0005-0000-0000-00001C020000}"/>
    <cellStyle name="60% - Énfasis2 9 20" xfId="542" xr:uid="{00000000-0005-0000-0000-00001D020000}"/>
    <cellStyle name="60% - Énfasis2 9 21" xfId="543" xr:uid="{00000000-0005-0000-0000-00001E020000}"/>
    <cellStyle name="60% - Énfasis2 9 22" xfId="544" xr:uid="{00000000-0005-0000-0000-00001F020000}"/>
    <cellStyle name="60% - Énfasis2 9 3" xfId="545" xr:uid="{00000000-0005-0000-0000-000020020000}"/>
    <cellStyle name="60% - Énfasis2 9 4" xfId="546" xr:uid="{00000000-0005-0000-0000-000021020000}"/>
    <cellStyle name="60% - Énfasis2 9 5" xfId="547" xr:uid="{00000000-0005-0000-0000-000022020000}"/>
    <cellStyle name="60% - Énfasis2 9 6" xfId="548" xr:uid="{00000000-0005-0000-0000-000023020000}"/>
    <cellStyle name="60% - Énfasis2 9 7" xfId="549" xr:uid="{00000000-0005-0000-0000-000024020000}"/>
    <cellStyle name="60% - Énfasis2 9 8" xfId="550" xr:uid="{00000000-0005-0000-0000-000025020000}"/>
    <cellStyle name="60% - Énfasis2 9 9" xfId="551" xr:uid="{00000000-0005-0000-0000-000026020000}"/>
    <cellStyle name="60% - Énfasis3 10" xfId="552" xr:uid="{00000000-0005-0000-0000-000027020000}"/>
    <cellStyle name="60% - Énfasis3 11" xfId="553" xr:uid="{00000000-0005-0000-0000-000028020000}"/>
    <cellStyle name="60% - Énfasis3 12" xfId="554" xr:uid="{00000000-0005-0000-0000-000029020000}"/>
    <cellStyle name="60% - Énfasis3 13" xfId="555" xr:uid="{00000000-0005-0000-0000-00002A020000}"/>
    <cellStyle name="60% - Énfasis3 14" xfId="556" xr:uid="{00000000-0005-0000-0000-00002B020000}"/>
    <cellStyle name="60% - Énfasis3 15" xfId="557" xr:uid="{00000000-0005-0000-0000-00002C020000}"/>
    <cellStyle name="60% - Énfasis3 16" xfId="558" xr:uid="{00000000-0005-0000-0000-00002D020000}"/>
    <cellStyle name="60% - Énfasis3 17" xfId="559" xr:uid="{00000000-0005-0000-0000-00002E020000}"/>
    <cellStyle name="60% - Énfasis3 18" xfId="560" xr:uid="{00000000-0005-0000-0000-00002F020000}"/>
    <cellStyle name="60% - Énfasis3 19" xfId="561" xr:uid="{00000000-0005-0000-0000-000030020000}"/>
    <cellStyle name="60% - Énfasis3 2" xfId="562" xr:uid="{00000000-0005-0000-0000-000031020000}"/>
    <cellStyle name="60% - Énfasis3 20" xfId="563" xr:uid="{00000000-0005-0000-0000-000032020000}"/>
    <cellStyle name="60% - Énfasis3 3" xfId="564" xr:uid="{00000000-0005-0000-0000-000033020000}"/>
    <cellStyle name="60% - Énfasis3 4" xfId="565" xr:uid="{00000000-0005-0000-0000-000034020000}"/>
    <cellStyle name="60% - Énfasis3 5" xfId="566" xr:uid="{00000000-0005-0000-0000-000035020000}"/>
    <cellStyle name="60% - Énfasis3 6" xfId="567" xr:uid="{00000000-0005-0000-0000-000036020000}"/>
    <cellStyle name="60% - Énfasis3 7" xfId="568" xr:uid="{00000000-0005-0000-0000-000037020000}"/>
    <cellStyle name="60% - Énfasis3 8" xfId="569" xr:uid="{00000000-0005-0000-0000-000038020000}"/>
    <cellStyle name="60% - Énfasis3 9" xfId="570" xr:uid="{00000000-0005-0000-0000-000039020000}"/>
    <cellStyle name="60% - Énfasis3 9 10" xfId="571" xr:uid="{00000000-0005-0000-0000-00003A020000}"/>
    <cellStyle name="60% - Énfasis3 9 11" xfId="572" xr:uid="{00000000-0005-0000-0000-00003B020000}"/>
    <cellStyle name="60% - Énfasis3 9 12" xfId="573" xr:uid="{00000000-0005-0000-0000-00003C020000}"/>
    <cellStyle name="60% - Énfasis3 9 13" xfId="574" xr:uid="{00000000-0005-0000-0000-00003D020000}"/>
    <cellStyle name="60% - Énfasis3 9 14" xfId="575" xr:uid="{00000000-0005-0000-0000-00003E020000}"/>
    <cellStyle name="60% - Énfasis3 9 15" xfId="576" xr:uid="{00000000-0005-0000-0000-00003F020000}"/>
    <cellStyle name="60% - Énfasis3 9 16" xfId="577" xr:uid="{00000000-0005-0000-0000-000040020000}"/>
    <cellStyle name="60% - Énfasis3 9 17" xfId="578" xr:uid="{00000000-0005-0000-0000-000041020000}"/>
    <cellStyle name="60% - Énfasis3 9 18" xfId="579" xr:uid="{00000000-0005-0000-0000-000042020000}"/>
    <cellStyle name="60% - Énfasis3 9 19" xfId="580" xr:uid="{00000000-0005-0000-0000-000043020000}"/>
    <cellStyle name="60% - Énfasis3 9 2" xfId="581" xr:uid="{00000000-0005-0000-0000-000044020000}"/>
    <cellStyle name="60% - Énfasis3 9 20" xfId="582" xr:uid="{00000000-0005-0000-0000-000045020000}"/>
    <cellStyle name="60% - Énfasis3 9 21" xfId="583" xr:uid="{00000000-0005-0000-0000-000046020000}"/>
    <cellStyle name="60% - Énfasis3 9 22" xfId="584" xr:uid="{00000000-0005-0000-0000-000047020000}"/>
    <cellStyle name="60% - Énfasis3 9 3" xfId="585" xr:uid="{00000000-0005-0000-0000-000048020000}"/>
    <cellStyle name="60% - Énfasis3 9 4" xfId="586" xr:uid="{00000000-0005-0000-0000-000049020000}"/>
    <cellStyle name="60% - Énfasis3 9 5" xfId="587" xr:uid="{00000000-0005-0000-0000-00004A020000}"/>
    <cellStyle name="60% - Énfasis3 9 6" xfId="588" xr:uid="{00000000-0005-0000-0000-00004B020000}"/>
    <cellStyle name="60% - Énfasis3 9 7" xfId="589" xr:uid="{00000000-0005-0000-0000-00004C020000}"/>
    <cellStyle name="60% - Énfasis3 9 8" xfId="590" xr:uid="{00000000-0005-0000-0000-00004D020000}"/>
    <cellStyle name="60% - Énfasis3 9 9" xfId="591" xr:uid="{00000000-0005-0000-0000-00004E020000}"/>
    <cellStyle name="60% - Énfasis4 10" xfId="592" xr:uid="{00000000-0005-0000-0000-00004F020000}"/>
    <cellStyle name="60% - Énfasis4 11" xfId="593" xr:uid="{00000000-0005-0000-0000-000050020000}"/>
    <cellStyle name="60% - Énfasis4 12" xfId="594" xr:uid="{00000000-0005-0000-0000-000051020000}"/>
    <cellStyle name="60% - Énfasis4 13" xfId="595" xr:uid="{00000000-0005-0000-0000-000052020000}"/>
    <cellStyle name="60% - Énfasis4 14" xfId="596" xr:uid="{00000000-0005-0000-0000-000053020000}"/>
    <cellStyle name="60% - Énfasis4 15" xfId="597" xr:uid="{00000000-0005-0000-0000-000054020000}"/>
    <cellStyle name="60% - Énfasis4 16" xfId="598" xr:uid="{00000000-0005-0000-0000-000055020000}"/>
    <cellStyle name="60% - Énfasis4 17" xfId="599" xr:uid="{00000000-0005-0000-0000-000056020000}"/>
    <cellStyle name="60% - Énfasis4 18" xfId="600" xr:uid="{00000000-0005-0000-0000-000057020000}"/>
    <cellStyle name="60% - Énfasis4 19" xfId="601" xr:uid="{00000000-0005-0000-0000-000058020000}"/>
    <cellStyle name="60% - Énfasis4 2" xfId="602" xr:uid="{00000000-0005-0000-0000-000059020000}"/>
    <cellStyle name="60% - Énfasis4 20" xfId="603" xr:uid="{00000000-0005-0000-0000-00005A020000}"/>
    <cellStyle name="60% - Énfasis4 3" xfId="604" xr:uid="{00000000-0005-0000-0000-00005B020000}"/>
    <cellStyle name="60% - Énfasis4 4" xfId="605" xr:uid="{00000000-0005-0000-0000-00005C020000}"/>
    <cellStyle name="60% - Énfasis4 5" xfId="606" xr:uid="{00000000-0005-0000-0000-00005D020000}"/>
    <cellStyle name="60% - Énfasis4 6" xfId="607" xr:uid="{00000000-0005-0000-0000-00005E020000}"/>
    <cellStyle name="60% - Énfasis4 7" xfId="608" xr:uid="{00000000-0005-0000-0000-00005F020000}"/>
    <cellStyle name="60% - Énfasis4 8" xfId="609" xr:uid="{00000000-0005-0000-0000-000060020000}"/>
    <cellStyle name="60% - Énfasis4 9" xfId="610" xr:uid="{00000000-0005-0000-0000-000061020000}"/>
    <cellStyle name="60% - Énfasis4 9 10" xfId="611" xr:uid="{00000000-0005-0000-0000-000062020000}"/>
    <cellStyle name="60% - Énfasis4 9 11" xfId="612" xr:uid="{00000000-0005-0000-0000-000063020000}"/>
    <cellStyle name="60% - Énfasis4 9 12" xfId="613" xr:uid="{00000000-0005-0000-0000-000064020000}"/>
    <cellStyle name="60% - Énfasis4 9 13" xfId="614" xr:uid="{00000000-0005-0000-0000-000065020000}"/>
    <cellStyle name="60% - Énfasis4 9 14" xfId="615" xr:uid="{00000000-0005-0000-0000-000066020000}"/>
    <cellStyle name="60% - Énfasis4 9 15" xfId="616" xr:uid="{00000000-0005-0000-0000-000067020000}"/>
    <cellStyle name="60% - Énfasis4 9 16" xfId="617" xr:uid="{00000000-0005-0000-0000-000068020000}"/>
    <cellStyle name="60% - Énfasis4 9 17" xfId="618" xr:uid="{00000000-0005-0000-0000-000069020000}"/>
    <cellStyle name="60% - Énfasis4 9 18" xfId="619" xr:uid="{00000000-0005-0000-0000-00006A020000}"/>
    <cellStyle name="60% - Énfasis4 9 19" xfId="620" xr:uid="{00000000-0005-0000-0000-00006B020000}"/>
    <cellStyle name="60% - Énfasis4 9 2" xfId="621" xr:uid="{00000000-0005-0000-0000-00006C020000}"/>
    <cellStyle name="60% - Énfasis4 9 20" xfId="622" xr:uid="{00000000-0005-0000-0000-00006D020000}"/>
    <cellStyle name="60% - Énfasis4 9 21" xfId="623" xr:uid="{00000000-0005-0000-0000-00006E020000}"/>
    <cellStyle name="60% - Énfasis4 9 22" xfId="624" xr:uid="{00000000-0005-0000-0000-00006F020000}"/>
    <cellStyle name="60% - Énfasis4 9 3" xfId="625" xr:uid="{00000000-0005-0000-0000-000070020000}"/>
    <cellStyle name="60% - Énfasis4 9 4" xfId="626" xr:uid="{00000000-0005-0000-0000-000071020000}"/>
    <cellStyle name="60% - Énfasis4 9 5" xfId="627" xr:uid="{00000000-0005-0000-0000-000072020000}"/>
    <cellStyle name="60% - Énfasis4 9 6" xfId="628" xr:uid="{00000000-0005-0000-0000-000073020000}"/>
    <cellStyle name="60% - Énfasis4 9 7" xfId="629" xr:uid="{00000000-0005-0000-0000-000074020000}"/>
    <cellStyle name="60% - Énfasis4 9 8" xfId="630" xr:uid="{00000000-0005-0000-0000-000075020000}"/>
    <cellStyle name="60% - Énfasis4 9 9" xfId="631" xr:uid="{00000000-0005-0000-0000-000076020000}"/>
    <cellStyle name="60% - Énfasis5" xfId="632" builtinId="48" customBuiltin="1"/>
    <cellStyle name="60% - Énfasis5 10" xfId="633" xr:uid="{00000000-0005-0000-0000-000078020000}"/>
    <cellStyle name="60% - Énfasis5 11" xfId="634" xr:uid="{00000000-0005-0000-0000-000079020000}"/>
    <cellStyle name="60% - Énfasis5 12" xfId="635" xr:uid="{00000000-0005-0000-0000-00007A020000}"/>
    <cellStyle name="60% - Énfasis5 13" xfId="636" xr:uid="{00000000-0005-0000-0000-00007B020000}"/>
    <cellStyle name="60% - Énfasis5 14" xfId="637" xr:uid="{00000000-0005-0000-0000-00007C020000}"/>
    <cellStyle name="60% - Énfasis5 15" xfId="638" xr:uid="{00000000-0005-0000-0000-00007D020000}"/>
    <cellStyle name="60% - Énfasis5 16" xfId="639" xr:uid="{00000000-0005-0000-0000-00007E020000}"/>
    <cellStyle name="60% - Énfasis5 17" xfId="640" xr:uid="{00000000-0005-0000-0000-00007F020000}"/>
    <cellStyle name="60% - Énfasis5 18" xfId="641" xr:uid="{00000000-0005-0000-0000-000080020000}"/>
    <cellStyle name="60% - Énfasis5 2" xfId="642" xr:uid="{00000000-0005-0000-0000-000081020000}"/>
    <cellStyle name="60% - Énfasis5 3" xfId="643" xr:uid="{00000000-0005-0000-0000-000082020000}"/>
    <cellStyle name="60% - Énfasis5 4" xfId="644" xr:uid="{00000000-0005-0000-0000-000083020000}"/>
    <cellStyle name="60% - Énfasis5 5" xfId="645" xr:uid="{00000000-0005-0000-0000-000084020000}"/>
    <cellStyle name="60% - Énfasis5 6" xfId="646" xr:uid="{00000000-0005-0000-0000-000085020000}"/>
    <cellStyle name="60% - Énfasis5 7" xfId="647" xr:uid="{00000000-0005-0000-0000-000086020000}"/>
    <cellStyle name="60% - Énfasis5 8" xfId="648" xr:uid="{00000000-0005-0000-0000-000087020000}"/>
    <cellStyle name="60% - Énfasis5 9" xfId="649" xr:uid="{00000000-0005-0000-0000-000088020000}"/>
    <cellStyle name="60% - Énfasis5 9 10" xfId="650" xr:uid="{00000000-0005-0000-0000-000089020000}"/>
    <cellStyle name="60% - Énfasis5 9 11" xfId="651" xr:uid="{00000000-0005-0000-0000-00008A020000}"/>
    <cellStyle name="60% - Énfasis5 9 12" xfId="652" xr:uid="{00000000-0005-0000-0000-00008B020000}"/>
    <cellStyle name="60% - Énfasis5 9 13" xfId="653" xr:uid="{00000000-0005-0000-0000-00008C020000}"/>
    <cellStyle name="60% - Énfasis5 9 14" xfId="654" xr:uid="{00000000-0005-0000-0000-00008D020000}"/>
    <cellStyle name="60% - Énfasis5 9 15" xfId="655" xr:uid="{00000000-0005-0000-0000-00008E020000}"/>
    <cellStyle name="60% - Énfasis5 9 16" xfId="656" xr:uid="{00000000-0005-0000-0000-00008F020000}"/>
    <cellStyle name="60% - Énfasis5 9 17" xfId="657" xr:uid="{00000000-0005-0000-0000-000090020000}"/>
    <cellStyle name="60% - Énfasis5 9 18" xfId="658" xr:uid="{00000000-0005-0000-0000-000091020000}"/>
    <cellStyle name="60% - Énfasis5 9 19" xfId="659" xr:uid="{00000000-0005-0000-0000-000092020000}"/>
    <cellStyle name="60% - Énfasis5 9 2" xfId="660" xr:uid="{00000000-0005-0000-0000-000093020000}"/>
    <cellStyle name="60% - Énfasis5 9 20" xfId="661" xr:uid="{00000000-0005-0000-0000-000094020000}"/>
    <cellStyle name="60% - Énfasis5 9 21" xfId="662" xr:uid="{00000000-0005-0000-0000-000095020000}"/>
    <cellStyle name="60% - Énfasis5 9 22" xfId="663" xr:uid="{00000000-0005-0000-0000-000096020000}"/>
    <cellStyle name="60% - Énfasis5 9 3" xfId="664" xr:uid="{00000000-0005-0000-0000-000097020000}"/>
    <cellStyle name="60% - Énfasis5 9 4" xfId="665" xr:uid="{00000000-0005-0000-0000-000098020000}"/>
    <cellStyle name="60% - Énfasis5 9 5" xfId="666" xr:uid="{00000000-0005-0000-0000-000099020000}"/>
    <cellStyle name="60% - Énfasis5 9 6" xfId="667" xr:uid="{00000000-0005-0000-0000-00009A020000}"/>
    <cellStyle name="60% - Énfasis5 9 7" xfId="668" xr:uid="{00000000-0005-0000-0000-00009B020000}"/>
    <cellStyle name="60% - Énfasis5 9 8" xfId="669" xr:uid="{00000000-0005-0000-0000-00009C020000}"/>
    <cellStyle name="60% - Énfasis5 9 9" xfId="670" xr:uid="{00000000-0005-0000-0000-00009D020000}"/>
    <cellStyle name="60% - Énfasis6 10" xfId="671" xr:uid="{00000000-0005-0000-0000-00009E020000}"/>
    <cellStyle name="60% - Énfasis6 11" xfId="672" xr:uid="{00000000-0005-0000-0000-00009F020000}"/>
    <cellStyle name="60% - Énfasis6 12" xfId="673" xr:uid="{00000000-0005-0000-0000-0000A0020000}"/>
    <cellStyle name="60% - Énfasis6 13" xfId="674" xr:uid="{00000000-0005-0000-0000-0000A1020000}"/>
    <cellStyle name="60% - Énfasis6 14" xfId="675" xr:uid="{00000000-0005-0000-0000-0000A2020000}"/>
    <cellStyle name="60% - Énfasis6 15" xfId="676" xr:uid="{00000000-0005-0000-0000-0000A3020000}"/>
    <cellStyle name="60% - Énfasis6 16" xfId="677" xr:uid="{00000000-0005-0000-0000-0000A4020000}"/>
    <cellStyle name="60% - Énfasis6 17" xfId="678" xr:uid="{00000000-0005-0000-0000-0000A5020000}"/>
    <cellStyle name="60% - Énfasis6 18" xfId="679" xr:uid="{00000000-0005-0000-0000-0000A6020000}"/>
    <cellStyle name="60% - Énfasis6 19" xfId="680" xr:uid="{00000000-0005-0000-0000-0000A7020000}"/>
    <cellStyle name="60% - Énfasis6 2" xfId="681" xr:uid="{00000000-0005-0000-0000-0000A8020000}"/>
    <cellStyle name="60% - Énfasis6 20" xfId="682" xr:uid="{00000000-0005-0000-0000-0000A9020000}"/>
    <cellStyle name="60% - Énfasis6 3" xfId="683" xr:uid="{00000000-0005-0000-0000-0000AA020000}"/>
    <cellStyle name="60% - Énfasis6 4" xfId="684" xr:uid="{00000000-0005-0000-0000-0000AB020000}"/>
    <cellStyle name="60% - Énfasis6 5" xfId="685" xr:uid="{00000000-0005-0000-0000-0000AC020000}"/>
    <cellStyle name="60% - Énfasis6 6" xfId="686" xr:uid="{00000000-0005-0000-0000-0000AD020000}"/>
    <cellStyle name="60% - Énfasis6 7" xfId="687" xr:uid="{00000000-0005-0000-0000-0000AE020000}"/>
    <cellStyle name="60% - Énfasis6 8" xfId="688" xr:uid="{00000000-0005-0000-0000-0000AF020000}"/>
    <cellStyle name="60% - Énfasis6 9" xfId="689" xr:uid="{00000000-0005-0000-0000-0000B0020000}"/>
    <cellStyle name="60% - Énfasis6 9 10" xfId="690" xr:uid="{00000000-0005-0000-0000-0000B1020000}"/>
    <cellStyle name="60% - Énfasis6 9 11" xfId="691" xr:uid="{00000000-0005-0000-0000-0000B2020000}"/>
    <cellStyle name="60% - Énfasis6 9 12" xfId="692" xr:uid="{00000000-0005-0000-0000-0000B3020000}"/>
    <cellStyle name="60% - Énfasis6 9 13" xfId="693" xr:uid="{00000000-0005-0000-0000-0000B4020000}"/>
    <cellStyle name="60% - Énfasis6 9 14" xfId="694" xr:uid="{00000000-0005-0000-0000-0000B5020000}"/>
    <cellStyle name="60% - Énfasis6 9 15" xfId="695" xr:uid="{00000000-0005-0000-0000-0000B6020000}"/>
    <cellStyle name="60% - Énfasis6 9 16" xfId="696" xr:uid="{00000000-0005-0000-0000-0000B7020000}"/>
    <cellStyle name="60% - Énfasis6 9 17" xfId="697" xr:uid="{00000000-0005-0000-0000-0000B8020000}"/>
    <cellStyle name="60% - Énfasis6 9 18" xfId="698" xr:uid="{00000000-0005-0000-0000-0000B9020000}"/>
    <cellStyle name="60% - Énfasis6 9 19" xfId="699" xr:uid="{00000000-0005-0000-0000-0000BA020000}"/>
    <cellStyle name="60% - Énfasis6 9 2" xfId="700" xr:uid="{00000000-0005-0000-0000-0000BB020000}"/>
    <cellStyle name="60% - Énfasis6 9 20" xfId="701" xr:uid="{00000000-0005-0000-0000-0000BC020000}"/>
    <cellStyle name="60% - Énfasis6 9 21" xfId="702" xr:uid="{00000000-0005-0000-0000-0000BD020000}"/>
    <cellStyle name="60% - Énfasis6 9 22" xfId="703" xr:uid="{00000000-0005-0000-0000-0000BE020000}"/>
    <cellStyle name="60% - Énfasis6 9 3" xfId="704" xr:uid="{00000000-0005-0000-0000-0000BF020000}"/>
    <cellStyle name="60% - Énfasis6 9 4" xfId="705" xr:uid="{00000000-0005-0000-0000-0000C0020000}"/>
    <cellStyle name="60% - Énfasis6 9 5" xfId="706" xr:uid="{00000000-0005-0000-0000-0000C1020000}"/>
    <cellStyle name="60% - Énfasis6 9 6" xfId="707" xr:uid="{00000000-0005-0000-0000-0000C2020000}"/>
    <cellStyle name="60% - Énfasis6 9 7" xfId="708" xr:uid="{00000000-0005-0000-0000-0000C3020000}"/>
    <cellStyle name="60% - Énfasis6 9 8" xfId="709" xr:uid="{00000000-0005-0000-0000-0000C4020000}"/>
    <cellStyle name="60% - Énfasis6 9 9" xfId="710" xr:uid="{00000000-0005-0000-0000-0000C5020000}"/>
    <cellStyle name="Buena 10" xfId="711" xr:uid="{00000000-0005-0000-0000-0000C7020000}"/>
    <cellStyle name="Buena 11" xfId="712" xr:uid="{00000000-0005-0000-0000-0000C8020000}"/>
    <cellStyle name="Buena 12" xfId="713" xr:uid="{00000000-0005-0000-0000-0000C9020000}"/>
    <cellStyle name="Buena 13" xfId="714" xr:uid="{00000000-0005-0000-0000-0000CA020000}"/>
    <cellStyle name="Buena 14" xfId="715" xr:uid="{00000000-0005-0000-0000-0000CB020000}"/>
    <cellStyle name="Buena 15" xfId="716" xr:uid="{00000000-0005-0000-0000-0000CC020000}"/>
    <cellStyle name="Buena 16" xfId="717" xr:uid="{00000000-0005-0000-0000-0000CD020000}"/>
    <cellStyle name="Buena 17" xfId="718" xr:uid="{00000000-0005-0000-0000-0000CE020000}"/>
    <cellStyle name="Buena 18" xfId="719" xr:uid="{00000000-0005-0000-0000-0000CF020000}"/>
    <cellStyle name="Buena 2" xfId="720" xr:uid="{00000000-0005-0000-0000-0000D0020000}"/>
    <cellStyle name="Buena 3" xfId="721" xr:uid="{00000000-0005-0000-0000-0000D1020000}"/>
    <cellStyle name="Buena 4" xfId="722" xr:uid="{00000000-0005-0000-0000-0000D2020000}"/>
    <cellStyle name="Buena 5" xfId="723" xr:uid="{00000000-0005-0000-0000-0000D3020000}"/>
    <cellStyle name="Buena 6" xfId="724" xr:uid="{00000000-0005-0000-0000-0000D4020000}"/>
    <cellStyle name="Buena 7" xfId="725" xr:uid="{00000000-0005-0000-0000-0000D5020000}"/>
    <cellStyle name="Buena 8" xfId="726" xr:uid="{00000000-0005-0000-0000-0000D6020000}"/>
    <cellStyle name="Buena 9" xfId="727" xr:uid="{00000000-0005-0000-0000-0000D7020000}"/>
    <cellStyle name="Buena 9 10" xfId="728" xr:uid="{00000000-0005-0000-0000-0000D8020000}"/>
    <cellStyle name="Buena 9 11" xfId="729" xr:uid="{00000000-0005-0000-0000-0000D9020000}"/>
    <cellStyle name="Buena 9 12" xfId="730" xr:uid="{00000000-0005-0000-0000-0000DA020000}"/>
    <cellStyle name="Buena 9 13" xfId="731" xr:uid="{00000000-0005-0000-0000-0000DB020000}"/>
    <cellStyle name="Buena 9 14" xfId="732" xr:uid="{00000000-0005-0000-0000-0000DC020000}"/>
    <cellStyle name="Buena 9 15" xfId="733" xr:uid="{00000000-0005-0000-0000-0000DD020000}"/>
    <cellStyle name="Buena 9 16" xfId="734" xr:uid="{00000000-0005-0000-0000-0000DE020000}"/>
    <cellStyle name="Buena 9 17" xfId="735" xr:uid="{00000000-0005-0000-0000-0000DF020000}"/>
    <cellStyle name="Buena 9 18" xfId="736" xr:uid="{00000000-0005-0000-0000-0000E0020000}"/>
    <cellStyle name="Buena 9 19" xfId="737" xr:uid="{00000000-0005-0000-0000-0000E1020000}"/>
    <cellStyle name="Buena 9 2" xfId="738" xr:uid="{00000000-0005-0000-0000-0000E2020000}"/>
    <cellStyle name="Buena 9 20" xfId="739" xr:uid="{00000000-0005-0000-0000-0000E3020000}"/>
    <cellStyle name="Buena 9 21" xfId="740" xr:uid="{00000000-0005-0000-0000-0000E4020000}"/>
    <cellStyle name="Buena 9 22" xfId="741" xr:uid="{00000000-0005-0000-0000-0000E5020000}"/>
    <cellStyle name="Buena 9 3" xfId="742" xr:uid="{00000000-0005-0000-0000-0000E6020000}"/>
    <cellStyle name="Buena 9 4" xfId="743" xr:uid="{00000000-0005-0000-0000-0000E7020000}"/>
    <cellStyle name="Buena 9 5" xfId="744" xr:uid="{00000000-0005-0000-0000-0000E8020000}"/>
    <cellStyle name="Buena 9 6" xfId="745" xr:uid="{00000000-0005-0000-0000-0000E9020000}"/>
    <cellStyle name="Buena 9 7" xfId="746" xr:uid="{00000000-0005-0000-0000-0000EA020000}"/>
    <cellStyle name="Buena 9 8" xfId="747" xr:uid="{00000000-0005-0000-0000-0000EB020000}"/>
    <cellStyle name="Buena 9 9" xfId="748" xr:uid="{00000000-0005-0000-0000-0000EC020000}"/>
    <cellStyle name="Cálculo" xfId="749" builtinId="22" customBuiltin="1"/>
    <cellStyle name="Cálculo 10" xfId="750" xr:uid="{00000000-0005-0000-0000-0000EE020000}"/>
    <cellStyle name="Cálculo 10 2" xfId="1824" xr:uid="{78780B6A-AEDF-4D6E-962B-2C0FE82E0037}"/>
    <cellStyle name="Cálculo 10 2 10" xfId="8325" xr:uid="{E7C1067D-05C9-4C95-9F48-C3AB6C46C16E}"/>
    <cellStyle name="Cálculo 10 2 10 2" xfId="23433" xr:uid="{0BAB687C-521C-4744-80B2-E185043274F2}"/>
    <cellStyle name="Cálculo 10 2 11" xfId="15930" xr:uid="{19EBF4E8-B149-4B85-9AD3-6A7391265F38}"/>
    <cellStyle name="Cálculo 10 2 11 2" xfId="31038" xr:uid="{75F8C9CE-4ECE-4481-AB78-A06EEAA34DDD}"/>
    <cellStyle name="Cálculo 10 2 12" xfId="13717" xr:uid="{63313D6A-9B9D-4820-962E-BB5FC6961324}"/>
    <cellStyle name="Cálculo 10 2 12 2" xfId="28825" xr:uid="{C3253C81-386A-4592-8658-4CE5149A94CC}"/>
    <cellStyle name="Cálculo 10 2 13" xfId="17049" xr:uid="{62618EFB-0715-4036-AC2B-C549CB0DC49D}"/>
    <cellStyle name="Cálculo 10 2 2" xfId="2384" xr:uid="{93598EC6-8B31-4227-8D01-45628F5CF3CC}"/>
    <cellStyle name="Cálculo 10 2 2 2" xfId="5021" xr:uid="{3BE00C91-DF48-4E9A-BB0B-B923A9C6D68B}"/>
    <cellStyle name="Cálculo 10 2 2 2 2" xfId="11385" xr:uid="{FAF375F0-1E07-4186-88C8-FD39FACB5840}"/>
    <cellStyle name="Cálculo 10 2 2 2 2 2" xfId="26493" xr:uid="{A14185EC-3BA4-4A0B-91DE-D2DB7DB8CA08}"/>
    <cellStyle name="Cálculo 10 2 2 2 3" xfId="13808" xr:uid="{22786D04-199C-4D25-BA4D-D548632ABFEB}"/>
    <cellStyle name="Cálculo 10 2 2 2 3 2" xfId="28916" xr:uid="{4B804A76-7283-465F-8F85-1B294F01DDFE}"/>
    <cellStyle name="Cálculo 10 2 2 2 4" xfId="20129" xr:uid="{224D2D0E-E6EB-4DEA-BDE7-3B162E58E1EF}"/>
    <cellStyle name="Cálculo 10 2 2 3" xfId="8851" xr:uid="{76F6B2AD-9E73-4213-862C-1CF4F60A93CE}"/>
    <cellStyle name="Cálculo 10 2 2 3 2" xfId="23959" xr:uid="{5A39486E-61BB-43DC-A633-C4410545AB6E}"/>
    <cellStyle name="Cálculo 10 2 3" xfId="2236" xr:uid="{5B268D6C-0AF3-4961-94E9-1919695998CC}"/>
    <cellStyle name="Cálculo 10 2 3 2" xfId="4873" xr:uid="{C6B2C004-11B1-4519-B814-9B3F35A191B8}"/>
    <cellStyle name="Cálculo 10 2 3 2 2" xfId="16257" xr:uid="{4C4AE2A0-4114-4521-A971-5A3D00C2045E}"/>
    <cellStyle name="Cálculo 10 2 3 2 2 2" xfId="31365" xr:uid="{27090492-43D8-41A9-9BD2-55E40301F5BC}"/>
    <cellStyle name="Cálculo 10 2 3 2 3" xfId="19981" xr:uid="{EC04631B-AD3D-4F17-9ADA-433E51C04545}"/>
    <cellStyle name="Cálculo 10 2 3 3" xfId="15750" xr:uid="{8670FD89-0F7C-4938-B0B5-4212B3514EFF}"/>
    <cellStyle name="Cálculo 10 2 3 3 2" xfId="30858" xr:uid="{2519BFCC-3D57-4150-90FD-7FD36D1ECA35}"/>
    <cellStyle name="Cálculo 10 2 3 4" xfId="17461" xr:uid="{8A78B4CB-51A5-4824-8803-19E141F11A1E}"/>
    <cellStyle name="Cálculo 10 2 4" xfId="2347" xr:uid="{FE13B4E0-9487-4606-96E5-E132CE3D8DD3}"/>
    <cellStyle name="Cálculo 10 2 4 2" xfId="4984" xr:uid="{210B75B2-1F19-4B1A-B859-A6EA8DF43650}"/>
    <cellStyle name="Cálculo 10 2 4 2 2" xfId="11348" xr:uid="{2C36D768-6BD3-4FA8-8DF6-A9D67A2EE09A}"/>
    <cellStyle name="Cálculo 10 2 4 2 2 2" xfId="26456" xr:uid="{52E59CBC-3849-4EC5-AE99-207637FCCEC5}"/>
    <cellStyle name="Cálculo 10 2 4 2 3" xfId="7211" xr:uid="{959422DF-0552-4EE7-B430-938132F68D5E}"/>
    <cellStyle name="Cálculo 10 2 4 2 3 2" xfId="22319" xr:uid="{773511BC-C06F-4CBF-B07F-5355B435C497}"/>
    <cellStyle name="Cálculo 10 2 4 2 4" xfId="20092" xr:uid="{47A49BB2-2B54-4495-803C-F2815B7DA5AF}"/>
    <cellStyle name="Cálculo 10 2 4 3" xfId="8814" xr:uid="{09E15FCD-6C47-4AAD-A17C-90E836330071}"/>
    <cellStyle name="Cálculo 10 2 4 3 2" xfId="23922" xr:uid="{FD650D1F-9400-427B-AA73-23A304CAD188}"/>
    <cellStyle name="Cálculo 10 2 4 4" xfId="8057" xr:uid="{1546F41E-BA1D-45C1-ACEF-B64822F833FC}"/>
    <cellStyle name="Cálculo 10 2 4 4 2" xfId="23165" xr:uid="{A1857299-5C24-4613-892C-412645CFFAF5}"/>
    <cellStyle name="Cálculo 10 2 4 5" xfId="17572" xr:uid="{A528F90C-7910-438F-A2DD-670E56D9A963}"/>
    <cellStyle name="Cálculo 10 2 5" xfId="3244" xr:uid="{3C113DE1-CADB-4A5B-8ACB-A03EB445E186}"/>
    <cellStyle name="Cálculo 10 2 5 2" xfId="5881" xr:uid="{28CD4118-4E62-494D-895F-56574BE32591}"/>
    <cellStyle name="Cálculo 10 2 5 2 2" xfId="12192" xr:uid="{89C206DC-E9A4-41A5-9466-4AFB1A547AB0}"/>
    <cellStyle name="Cálculo 10 2 5 2 2 2" xfId="27300" xr:uid="{9B2F206A-7040-48BE-86A7-9B431D645EE9}"/>
    <cellStyle name="Cálculo 10 2 5 2 3" xfId="8132" xr:uid="{4EAA5D48-64C3-43BA-BD58-5E6C897FD308}"/>
    <cellStyle name="Cálculo 10 2 5 2 3 2" xfId="23240" xr:uid="{6F932D22-89FD-4865-B892-A69A54D2AFA2}"/>
    <cellStyle name="Cálculo 10 2 5 2 4" xfId="20989" xr:uid="{27011F23-6DE2-4E1B-A5AF-4065804D08A3}"/>
    <cellStyle name="Cálculo 10 2 5 3" xfId="9626" xr:uid="{30A46917-BA85-4047-8056-CBAEEAAA41DF}"/>
    <cellStyle name="Cálculo 10 2 5 3 2" xfId="24734" xr:uid="{35FBC109-EC61-4438-ADE7-0567095DD2EB}"/>
    <cellStyle name="Cálculo 10 2 5 4" xfId="7881" xr:uid="{06A9C4CD-D12A-4CBA-9E1E-823DF6C0CDF6}"/>
    <cellStyle name="Cálculo 10 2 5 4 2" xfId="22989" xr:uid="{BF45BB49-AED3-40DA-99CF-7A8DA8199359}"/>
    <cellStyle name="Cálculo 10 2 5 5" xfId="18352" xr:uid="{03B49BAB-83F7-4798-B822-9A93C9CAA975}"/>
    <cellStyle name="Cálculo 10 2 6" xfId="3550" xr:uid="{86009C1D-FDB1-437E-A901-EFF5DA6B98C4}"/>
    <cellStyle name="Cálculo 10 2 6 2" xfId="6187" xr:uid="{7CF9F00D-4F3C-4302-B130-9D8F17C1F616}"/>
    <cellStyle name="Cálculo 10 2 6 2 2" xfId="12498" xr:uid="{84163AC9-3F22-479E-A62D-D51A0E79BA7A}"/>
    <cellStyle name="Cálculo 10 2 6 2 2 2" xfId="27606" xr:uid="{AAAD5839-F47F-4569-9379-46DA8F20D3AF}"/>
    <cellStyle name="Cálculo 10 2 6 2 3" xfId="15555" xr:uid="{0B7D197F-ECA0-4225-9D21-1546385FD09B}"/>
    <cellStyle name="Cálculo 10 2 6 2 3 2" xfId="30663" xr:uid="{5E843714-E83F-45D4-98FE-997A9C73CB7D}"/>
    <cellStyle name="Cálculo 10 2 6 2 4" xfId="21295" xr:uid="{3DAEEAAF-0C5E-42BB-A61D-4B5BE5708D89}"/>
    <cellStyle name="Cálculo 10 2 6 3" xfId="9932" xr:uid="{6E466395-A1C7-4B33-AED8-3AEDD1F3BF09}"/>
    <cellStyle name="Cálculo 10 2 6 3 2" xfId="25040" xr:uid="{2F5E892C-136A-43F9-9BC2-03B965F5E1C2}"/>
    <cellStyle name="Cálculo 10 2 6 4" xfId="7064" xr:uid="{41EB5057-8596-43A9-8EE2-3AA8DBBBA580}"/>
    <cellStyle name="Cálculo 10 2 6 4 2" xfId="22172" xr:uid="{42DAB4A0-806F-418C-A449-5AF0839298CF}"/>
    <cellStyle name="Cálculo 10 2 6 5" xfId="18658" xr:uid="{9E87EE5C-CF75-4BF8-B438-329E80B90BEA}"/>
    <cellStyle name="Cálculo 10 2 7" xfId="3896" xr:uid="{90D428DB-A386-4F94-9575-0E14106B7C41}"/>
    <cellStyle name="Cálculo 10 2 7 2" xfId="6533" xr:uid="{41989902-2AC1-4CA7-A742-767776C96CF1}"/>
    <cellStyle name="Cálculo 10 2 7 2 2" xfId="12844" xr:uid="{72A20094-20B0-4622-835C-68E2A81C2F35}"/>
    <cellStyle name="Cálculo 10 2 7 2 2 2" xfId="27952" xr:uid="{A93F88A5-5707-4E46-8E48-A13860715C9F}"/>
    <cellStyle name="Cálculo 10 2 7 2 3" xfId="11687" xr:uid="{D3D087CE-BEB7-4084-9A41-8B91B5039C59}"/>
    <cellStyle name="Cálculo 10 2 7 2 3 2" xfId="26795" xr:uid="{92402209-F8FD-4C2A-B331-453D2C6F24B3}"/>
    <cellStyle name="Cálculo 10 2 7 2 4" xfId="21641" xr:uid="{4493183A-F7B9-4907-8C17-F220BFCC46B9}"/>
    <cellStyle name="Cálculo 10 2 7 3" xfId="10278" xr:uid="{9B54DADE-E705-4068-8992-FBBD98F892EB}"/>
    <cellStyle name="Cálculo 10 2 7 3 2" xfId="25386" xr:uid="{702EBBC1-6E59-4E53-80BD-45BED6D7E9DC}"/>
    <cellStyle name="Cálculo 10 2 7 4" xfId="15451" xr:uid="{2B1CDAC6-471A-444C-AF16-0374C24204C2}"/>
    <cellStyle name="Cálculo 10 2 7 4 2" xfId="30559" xr:uid="{52CFA0E4-9CFA-4E79-9552-307BB913C674}"/>
    <cellStyle name="Cálculo 10 2 7 5" xfId="19004" xr:uid="{A8B3AEE7-8FF7-448D-A4A5-7AAAD74DA67D}"/>
    <cellStyle name="Cálculo 10 2 8" xfId="4260" xr:uid="{7866CA2B-D8C3-4EBA-A02B-D9CF0651090B}"/>
    <cellStyle name="Cálculo 10 2 8 2" xfId="6897" xr:uid="{0A8C577D-32CD-4241-81CA-5AB66685E546}"/>
    <cellStyle name="Cálculo 10 2 8 2 2" xfId="13208" xr:uid="{5AE8E437-B560-40A8-ADCC-8744CA02ABA1}"/>
    <cellStyle name="Cálculo 10 2 8 2 2 2" xfId="28316" xr:uid="{58C8694F-79B8-4109-A8A1-BA5B8589AE42}"/>
    <cellStyle name="Cálculo 10 2 8 2 3" xfId="16872" xr:uid="{4F53CEB3-E9AC-4DC6-A9B7-B504FDCBE8B9}"/>
    <cellStyle name="Cálculo 10 2 8 2 3 2" xfId="31980" xr:uid="{EE0CBD73-0452-4D33-A73B-6349F83ED073}"/>
    <cellStyle name="Cálculo 10 2 8 2 4" xfId="22005" xr:uid="{8926D4E5-9961-4D0F-ABEC-2E28A1990917}"/>
    <cellStyle name="Cálculo 10 2 8 3" xfId="10642" xr:uid="{ACD1030B-CF2D-4C67-A0FB-B1B658711DB0}"/>
    <cellStyle name="Cálculo 10 2 8 3 2" xfId="25750" xr:uid="{C5FBB4CE-547E-42AE-916C-3B88EB5D8D63}"/>
    <cellStyle name="Cálculo 10 2 8 4" xfId="15195" xr:uid="{50145CC8-4CE9-44F5-BEE3-D73E22C13308}"/>
    <cellStyle name="Cálculo 10 2 8 4 2" xfId="30303" xr:uid="{06F51CAB-55BD-47DA-8859-3FE62FB5B719}"/>
    <cellStyle name="Cálculo 10 2 8 5" xfId="19368" xr:uid="{B7718973-41AD-4BDA-A965-26BBE9E992A3}"/>
    <cellStyle name="Cálculo 10 2 9" xfId="4461" xr:uid="{A3428D28-19BB-427E-B808-459B60939AF3}"/>
    <cellStyle name="Cálculo 10 2 9 2" xfId="10843" xr:uid="{0D849CBD-0F21-4965-88A7-9FDB1E5967CB}"/>
    <cellStyle name="Cálculo 10 2 9 2 2" xfId="25951" xr:uid="{E67D8394-A48C-455A-9081-AEB21A174869}"/>
    <cellStyle name="Cálculo 10 2 9 3" xfId="14242" xr:uid="{8EF3D677-AD5F-4A3D-910D-BEF817CD5268}"/>
    <cellStyle name="Cálculo 10 2 9 3 2" xfId="29350" xr:uid="{D9745A77-7FD0-4E94-BA3F-DEC1D3470B55}"/>
    <cellStyle name="Cálculo 10 2 9 4" xfId="19569" xr:uid="{1E518E35-C4BD-4195-A177-E291A67DCF44}"/>
    <cellStyle name="Cálculo 10 3" xfId="1807" xr:uid="{6AE62029-6943-4600-8FA0-757A581E7F42}"/>
    <cellStyle name="Cálculo 10 3 10" xfId="15644" xr:uid="{71AD2EFF-0C02-4DB2-828D-295B84737024}"/>
    <cellStyle name="Cálculo 10 3 10 2" xfId="30752" xr:uid="{58A875D5-1E26-4B6A-A59E-B61090F02A5D}"/>
    <cellStyle name="Cálculo 10 3 11" xfId="7697" xr:uid="{B65E0F84-F564-4C67-BFBA-FA55FB812776}"/>
    <cellStyle name="Cálculo 10 3 11 2" xfId="22805" xr:uid="{A2B9ADAA-07CE-4B9F-B7E1-00958F1500ED}"/>
    <cellStyle name="Cálculo 10 3 12" xfId="17032" xr:uid="{110FA54E-70A3-4B52-8B1C-01B84A26DD69}"/>
    <cellStyle name="Cálculo 10 3 2" xfId="2367" xr:uid="{F8145BFB-2E69-4C85-B5F7-EC38C53B460F}"/>
    <cellStyle name="Cálculo 10 3 2 2" xfId="5004" xr:uid="{55DCBA16-B823-4512-B682-3AAE9F1F9F47}"/>
    <cellStyle name="Cálculo 10 3 2 2 2" xfId="11368" xr:uid="{A97F2ADE-523E-4167-976E-C3CDE3B1039E}"/>
    <cellStyle name="Cálculo 10 3 2 2 2 2" xfId="26476" xr:uid="{81BEA7E8-BC22-48BE-9A8C-57F22476A7AB}"/>
    <cellStyle name="Cálculo 10 3 2 2 3" xfId="11819" xr:uid="{BB4D7D45-6DAD-409D-B817-CBE62DE89746}"/>
    <cellStyle name="Cálculo 10 3 2 2 3 2" xfId="26927" xr:uid="{2880407D-DAE7-413F-B772-B2645DBC3B3A}"/>
    <cellStyle name="Cálculo 10 3 2 2 4" xfId="20112" xr:uid="{73A61934-2C9F-43F9-A67E-EBB186C2A230}"/>
    <cellStyle name="Cálculo 10 3 2 3" xfId="8834" xr:uid="{CE527785-B734-49E5-ABC4-5877DE58FF1E}"/>
    <cellStyle name="Cálculo 10 3 2 3 2" xfId="23942" xr:uid="{D7CC524E-00EF-48F3-B30C-23399EC6C98C}"/>
    <cellStyle name="Cálculo 10 3 2 4" xfId="7857" xr:uid="{1A050859-41B5-4C52-9792-DDD31F6B4AAA}"/>
    <cellStyle name="Cálculo 10 3 2 4 2" xfId="22965" xr:uid="{2636384E-DAD8-4694-A4AB-5AC43F925C0B}"/>
    <cellStyle name="Cálculo 10 3 2 5" xfId="7916" xr:uid="{12D0704E-D242-4AC5-8DD8-BF2E570CA4BC}"/>
    <cellStyle name="Cálculo 10 3 2 5 2" xfId="23024" xr:uid="{1E76AD38-AD83-4E93-921B-B1978013137F}"/>
    <cellStyle name="Cálculo 10 3 2 6" xfId="17575" xr:uid="{BAEFB7AD-EB5E-4ADA-9177-5EF9A917AE75}"/>
    <cellStyle name="Cálculo 10 3 3" xfId="2253" xr:uid="{4595A6B6-C15A-45BC-81A5-FB811BC8908E}"/>
    <cellStyle name="Cálculo 10 3 3 2" xfId="4890" xr:uid="{FE752F63-6463-4B28-8CB2-9B74A202FD2E}"/>
    <cellStyle name="Cálculo 10 3 3 2 2" xfId="15708" xr:uid="{1D811A75-8F65-4C89-8382-3DBFA4D890B3}"/>
    <cellStyle name="Cálculo 10 3 3 2 2 2" xfId="30816" xr:uid="{4EA40460-AE8D-4D63-9AA2-91E513E6A59C}"/>
    <cellStyle name="Cálculo 10 3 3 2 3" xfId="19998" xr:uid="{93EAFDEE-21DD-4C21-97BA-999D904EFCC9}"/>
    <cellStyle name="Cálculo 10 3 3 3" xfId="13774" xr:uid="{E2C736CE-1465-4693-B71F-2A8103CABBAC}"/>
    <cellStyle name="Cálculo 10 3 3 3 2" xfId="28882" xr:uid="{C0930143-EFCA-4F4C-A771-D6399AA35A11}"/>
    <cellStyle name="Cálculo 10 3 3 4" xfId="17478" xr:uid="{BA9F6678-4B6C-4267-A38A-E88FC501DE45}"/>
    <cellStyle name="Cálculo 10 3 4" xfId="2645" xr:uid="{0454213F-2343-4DC2-A368-7D0EE24F1D3A}"/>
    <cellStyle name="Cálculo 10 3 4 2" xfId="5282" xr:uid="{CDEFFACD-2C94-4A9B-A43A-8AB1EF5641BF}"/>
    <cellStyle name="Cálculo 10 3 4 2 2" xfId="11646" xr:uid="{CAEC3ECB-0BE9-4885-85A6-44B61C9BD50A}"/>
    <cellStyle name="Cálculo 10 3 4 2 2 2" xfId="26754" xr:uid="{75A45372-471A-42B9-883E-9D7FACDB9BF8}"/>
    <cellStyle name="Cálculo 10 3 4 2 3" xfId="7135" xr:uid="{2858A03A-02F6-401B-A687-FD14E6AA0CC5}"/>
    <cellStyle name="Cálculo 10 3 4 2 3 2" xfId="22243" xr:uid="{F6D45E3E-5F15-4B4A-9447-4AA9C3779D6B}"/>
    <cellStyle name="Cálculo 10 3 4 2 4" xfId="20390" xr:uid="{E8442D7D-715E-4CA6-8743-00D6DD4F5584}"/>
    <cellStyle name="Cálculo 10 3 4 3" xfId="9112" xr:uid="{2E9A4118-4084-4275-8E64-032B9E0A9C77}"/>
    <cellStyle name="Cálculo 10 3 4 3 2" xfId="24220" xr:uid="{A8AEA941-4E79-4E37-A0B3-40EB60157B31}"/>
    <cellStyle name="Cálculo 10 3 4 4" xfId="7602" xr:uid="{427B3889-AB26-4F20-9527-46E1CFF3EA84}"/>
    <cellStyle name="Cálculo 10 3 4 4 2" xfId="22710" xr:uid="{1CC3084E-8430-4EFF-9F84-B4E41D8091EB}"/>
    <cellStyle name="Cálculo 10 3 4 5" xfId="17753" xr:uid="{2897EFB1-6E29-4ABB-ADCF-3E1307473A9F}"/>
    <cellStyle name="Cálculo 10 3 5" xfId="3227" xr:uid="{67D8D760-7736-4FAE-8F0F-EDD29EE942D0}"/>
    <cellStyle name="Cálculo 10 3 5 2" xfId="5864" xr:uid="{D51A29F5-E0F6-48B5-BEB2-6828BDA3976D}"/>
    <cellStyle name="Cálculo 10 3 5 2 2" xfId="12175" xr:uid="{1D224172-F9CA-4C10-8187-ED300E28E24B}"/>
    <cellStyle name="Cálculo 10 3 5 2 2 2" xfId="27283" xr:uid="{E874D7A7-C5B3-48C2-A3E7-27AF9A223829}"/>
    <cellStyle name="Cálculo 10 3 5 2 3" xfId="16516" xr:uid="{6D5C7E43-3C90-4C8C-B7C8-CAB6B6E639E6}"/>
    <cellStyle name="Cálculo 10 3 5 2 3 2" xfId="31624" xr:uid="{9CF5F2A8-74C4-4EF9-BFB5-D63552F57BE9}"/>
    <cellStyle name="Cálculo 10 3 5 2 4" xfId="20972" xr:uid="{10443D1F-51B7-4301-96F0-9A48E43D58A8}"/>
    <cellStyle name="Cálculo 10 3 5 3" xfId="9609" xr:uid="{9A94FF31-953C-4269-8927-10BB76767EA9}"/>
    <cellStyle name="Cálculo 10 3 5 3 2" xfId="24717" xr:uid="{86020CFA-E7F4-4001-8E11-35BED0C280F2}"/>
    <cellStyle name="Cálculo 10 3 5 4" xfId="14295" xr:uid="{3848E81F-FDDD-432A-BB91-5739247EA83A}"/>
    <cellStyle name="Cálculo 10 3 5 4 2" xfId="29403" xr:uid="{11E500E0-4D58-4AF0-A142-C28E7B12D72B}"/>
    <cellStyle name="Cálculo 10 3 5 5" xfId="18335" xr:uid="{E8A3E786-0DF8-415D-849B-3A35E7125E81}"/>
    <cellStyle name="Cálculo 10 3 6" xfId="2309" xr:uid="{8032518F-4EFB-4907-B258-8DB4A7E029DF}"/>
    <cellStyle name="Cálculo 10 3 6 2" xfId="4946" xr:uid="{60A8E9AE-98EB-4C9C-BD96-D5BDC4EBD3CC}"/>
    <cellStyle name="Cálculo 10 3 6 2 2" xfId="11310" xr:uid="{D665E4CB-AAF9-40BD-B2F1-3C67F7D93C99}"/>
    <cellStyle name="Cálculo 10 3 6 2 2 2" xfId="26418" xr:uid="{201917A0-D97F-45BB-A5EA-45C383A005C1}"/>
    <cellStyle name="Cálculo 10 3 6 2 3" xfId="16511" xr:uid="{CD07E991-C806-4571-BA90-5028A95CCD28}"/>
    <cellStyle name="Cálculo 10 3 6 2 3 2" xfId="31619" xr:uid="{8B087D49-5BE3-49D2-8541-5047B6B4AFFF}"/>
    <cellStyle name="Cálculo 10 3 6 2 4" xfId="20054" xr:uid="{A3B639DC-24C6-4A92-831A-F0E0C7BBB25C}"/>
    <cellStyle name="Cálculo 10 3 6 3" xfId="8776" xr:uid="{7E35746F-5CFF-415E-B739-7CF4F7F28DB8}"/>
    <cellStyle name="Cálculo 10 3 6 3 2" xfId="23884" xr:uid="{79B89EA5-CF88-4C2B-8F7B-5B64B1D22E66}"/>
    <cellStyle name="Cálculo 10 3 6 4" xfId="8108" xr:uid="{47666E13-E091-49CC-A6A0-20C3EC936723}"/>
    <cellStyle name="Cálculo 10 3 6 4 2" xfId="23216" xr:uid="{BF405E06-FC91-446B-BF31-5C70275364B1}"/>
    <cellStyle name="Cálculo 10 3 6 5" xfId="17534" xr:uid="{73253F5B-2F7D-46B4-B8AD-B966DE06E768}"/>
    <cellStyle name="Cálculo 10 3 7" xfId="3879" xr:uid="{A6CD3DD1-4A34-4975-88E2-234EA5F3A793}"/>
    <cellStyle name="Cálculo 10 3 7 2" xfId="6516" xr:uid="{3591AD85-A95C-4F10-A17D-8B0C0690EF72}"/>
    <cellStyle name="Cálculo 10 3 7 2 2" xfId="12827" xr:uid="{4B843AA4-D8B3-41C3-9BF4-9C3DF6BBDA88}"/>
    <cellStyle name="Cálculo 10 3 7 2 2 2" xfId="27935" xr:uid="{4B185D80-8F71-47E9-9987-1D12FB6FCA2A}"/>
    <cellStyle name="Cálculo 10 3 7 2 3" xfId="16320" xr:uid="{92AE3E88-965D-45A9-A5FE-61D276B42294}"/>
    <cellStyle name="Cálculo 10 3 7 2 3 2" xfId="31428" xr:uid="{01C49360-AF1F-4E3D-9C62-DB19F59A1202}"/>
    <cellStyle name="Cálculo 10 3 7 2 4" xfId="21624" xr:uid="{CFE1D53F-15C1-4A19-86A3-9A8558CF27B8}"/>
    <cellStyle name="Cálculo 10 3 7 3" xfId="10261" xr:uid="{6942184E-0A9D-4441-98E7-B0887933A3C1}"/>
    <cellStyle name="Cálculo 10 3 7 3 2" xfId="25369" xr:uid="{C3F3DD84-CA2D-468C-9C86-2144ED138618}"/>
    <cellStyle name="Cálculo 10 3 7 4" xfId="14041" xr:uid="{374C1F06-E7A4-4BB9-AE55-60120FF866C2}"/>
    <cellStyle name="Cálculo 10 3 7 4 2" xfId="29149" xr:uid="{27523C7F-C2B8-4BC5-942C-D99665C12AC3}"/>
    <cellStyle name="Cálculo 10 3 7 5" xfId="18987" xr:uid="{ABC267FA-D3C3-4F4F-9629-122020A0C646}"/>
    <cellStyle name="Cálculo 10 3 8" xfId="4444" xr:uid="{0096415D-97D9-44A5-A941-3452EA97A3FC}"/>
    <cellStyle name="Cálculo 10 3 8 2" xfId="10826" xr:uid="{707F7AD8-B8D7-45A4-99DB-E083C5962FDB}"/>
    <cellStyle name="Cálculo 10 3 8 2 2" xfId="25934" xr:uid="{57E3B6AD-7D0D-4A6D-906D-D881B7FB75A3}"/>
    <cellStyle name="Cálculo 10 3 8 3" xfId="13463" xr:uid="{1935E4B3-20F9-4981-AEB0-8856E641A054}"/>
    <cellStyle name="Cálculo 10 3 8 3 2" xfId="28571" xr:uid="{B7C8F4E5-38EC-4C7B-B730-709BC70DC159}"/>
    <cellStyle name="Cálculo 10 3 8 4" xfId="19552" xr:uid="{5303CA6B-C64C-4506-8BFA-9724678A5237}"/>
    <cellStyle name="Cálculo 10 3 9" xfId="8308" xr:uid="{5C1E087E-AA57-4A17-ADE8-AFD134934FA9}"/>
    <cellStyle name="Cálculo 10 3 9 2" xfId="23416" xr:uid="{4A76AC62-3332-42EC-B539-3CE66FF64FA6}"/>
    <cellStyle name="Cálculo 10 4" xfId="2044" xr:uid="{027D5AB2-9931-4472-8BFA-215B7391639A}"/>
    <cellStyle name="Cálculo 10 4 10" xfId="15835" xr:uid="{4779D2F6-0847-4CA5-B50F-3C9EDE787EAE}"/>
    <cellStyle name="Cálculo 10 4 10 2" xfId="30943" xr:uid="{6FBE1060-C751-4AF0-AE40-FB42E0B37522}"/>
    <cellStyle name="Cálculo 10 4 11" xfId="15757" xr:uid="{7A54FFB0-3209-404F-A705-2C1375158C70}"/>
    <cellStyle name="Cálculo 10 4 11 2" xfId="30865" xr:uid="{69F0D9CE-0F19-40FC-AE9E-36DCB71796A0}"/>
    <cellStyle name="Cálculo 10 4 12" xfId="17269" xr:uid="{B426C609-0544-4746-B7F4-8A58B77B93CA}"/>
    <cellStyle name="Cálculo 10 4 2" xfId="2551" xr:uid="{6A50DA73-6229-47E8-B463-F8407EDAAFEB}"/>
    <cellStyle name="Cálculo 10 4 2 2" xfId="5188" xr:uid="{5AA34823-D5B2-49FE-9BD8-D99C620F12DC}"/>
    <cellStyle name="Cálculo 10 4 2 2 2" xfId="11552" xr:uid="{FCD4E4B2-972A-4CE7-9DC9-C15C65E373F9}"/>
    <cellStyle name="Cálculo 10 4 2 2 2 2" xfId="26660" xr:uid="{B20BD8C1-3B92-4B9F-ADED-B0709432B201}"/>
    <cellStyle name="Cálculo 10 4 2 2 3" xfId="13916" xr:uid="{AAD75C54-2607-4A4B-9370-5007D4FE6CE4}"/>
    <cellStyle name="Cálculo 10 4 2 2 3 2" xfId="29024" xr:uid="{B5B20F9E-B81C-47FF-AF77-336C85B98850}"/>
    <cellStyle name="Cálculo 10 4 2 2 4" xfId="20296" xr:uid="{A04B8835-1AA3-46E7-9C1C-239EF8705C6A}"/>
    <cellStyle name="Cálculo 10 4 2 3" xfId="9018" xr:uid="{D08A08F3-11A4-4288-8269-1FA4B654FBBC}"/>
    <cellStyle name="Cálculo 10 4 2 3 2" xfId="24126" xr:uid="{776AE08A-842A-40C3-BFDF-B29D9559614D}"/>
    <cellStyle name="Cálculo 10 4 2 4" xfId="8007" xr:uid="{1943E035-96BB-49B8-8B3E-21201FB34504}"/>
    <cellStyle name="Cálculo 10 4 2 4 2" xfId="23115" xr:uid="{1A750C9D-0135-4D52-B335-0A96F87F58C6}"/>
    <cellStyle name="Cálculo 10 4 2 5" xfId="7106" xr:uid="{23E3CE7E-4F44-4F5C-A7D0-5D36FAB665A6}"/>
    <cellStyle name="Cálculo 10 4 2 5 2" xfId="22214" xr:uid="{861D1078-1176-4A74-9BA4-C2C03FA9CC88}"/>
    <cellStyle name="Cálculo 10 4 2 6" xfId="17659" xr:uid="{A9FEDFD0-030A-445E-B8C1-430CD28EBF77}"/>
    <cellStyle name="Cálculo 10 4 3" xfId="2804" xr:uid="{E4EED598-3430-44ED-B5E0-82C6F09979EF}"/>
    <cellStyle name="Cálculo 10 4 3 2" xfId="5441" xr:uid="{83177248-F56D-41F4-BF8D-3CDBFFCD277D}"/>
    <cellStyle name="Cálculo 10 4 3 2 2" xfId="15387" xr:uid="{5ACA7D66-E9DB-4F6E-BA5A-EE4AE8F275BB}"/>
    <cellStyle name="Cálculo 10 4 3 2 2 2" xfId="30495" xr:uid="{3B468F0F-CBED-40F2-B8FB-3DDE9FE4C601}"/>
    <cellStyle name="Cálculo 10 4 3 2 3" xfId="20549" xr:uid="{D3966EA7-4B1B-42C8-9ECC-74213F9BC69B}"/>
    <cellStyle name="Cálculo 10 4 3 3" xfId="14742" xr:uid="{9DB7C106-D47E-492C-9A4A-B6C4D95E855B}"/>
    <cellStyle name="Cálculo 10 4 3 3 2" xfId="29850" xr:uid="{8F2D30DE-2FFE-460B-80C1-1B7F8151D533}"/>
    <cellStyle name="Cálculo 10 4 3 4" xfId="17912" xr:uid="{28F399DF-5D4C-4493-A683-731328159C69}"/>
    <cellStyle name="Cálculo 10 4 4" xfId="3107" xr:uid="{59B3AD60-3559-4A72-B6C1-F3F13BA6E6D1}"/>
    <cellStyle name="Cálculo 10 4 4 2" xfId="5744" xr:uid="{5E1A9992-651E-4A08-ABF8-AC61F9FBE39D}"/>
    <cellStyle name="Cálculo 10 4 4 2 2" xfId="12055" xr:uid="{54C8C435-2C7A-414E-9739-9EB2A7F12204}"/>
    <cellStyle name="Cálculo 10 4 4 2 2 2" xfId="27163" xr:uid="{5B6B2EF2-8E6E-4B1B-AD29-670464D52432}"/>
    <cellStyle name="Cálculo 10 4 4 2 3" xfId="13527" xr:uid="{09EC55DA-7A81-46CE-A348-A5E32D99176F}"/>
    <cellStyle name="Cálculo 10 4 4 2 3 2" xfId="28635" xr:uid="{0D645B76-3F47-474D-ACC8-B16819BFA939}"/>
    <cellStyle name="Cálculo 10 4 4 2 4" xfId="20852" xr:uid="{658ED71E-053E-4D2D-883A-098486E118A6}"/>
    <cellStyle name="Cálculo 10 4 4 3" xfId="9489" xr:uid="{64A50D54-6253-410C-A98B-BE4B705FEDFA}"/>
    <cellStyle name="Cálculo 10 4 4 3 2" xfId="24597" xr:uid="{E290F19A-5574-4415-A1AE-F0FCEF77AE19}"/>
    <cellStyle name="Cálculo 10 4 4 4" xfId="8053" xr:uid="{B6CBBAA6-CAD4-4C5F-B5C7-22C87BE334D4}"/>
    <cellStyle name="Cálculo 10 4 4 4 2" xfId="23161" xr:uid="{50879851-3C7F-4215-BA76-6AD7285B2A72}"/>
    <cellStyle name="Cálculo 10 4 4 5" xfId="18215" xr:uid="{07992CBE-821E-420B-81CC-5521C7177AE1}"/>
    <cellStyle name="Cálculo 10 4 5" xfId="3433" xr:uid="{2E62E3CC-FB7B-4E70-A991-C9BE6AC35536}"/>
    <cellStyle name="Cálculo 10 4 5 2" xfId="6070" xr:uid="{48698AD1-B4DF-4352-9E14-7531515AE5D8}"/>
    <cellStyle name="Cálculo 10 4 5 2 2" xfId="12381" xr:uid="{58EC6013-F55F-49D9-9537-DDA13C136641}"/>
    <cellStyle name="Cálculo 10 4 5 2 2 2" xfId="27489" xr:uid="{F2C337F5-1832-47C9-97DD-F91BE604F3FB}"/>
    <cellStyle name="Cálculo 10 4 5 2 3" xfId="9154" xr:uid="{A9CDBC57-2C1D-48B2-A45E-D60B60160274}"/>
    <cellStyle name="Cálculo 10 4 5 2 3 2" xfId="24262" xr:uid="{EAE4F9A8-5E72-45F1-A0A9-5AF7644599BF}"/>
    <cellStyle name="Cálculo 10 4 5 2 4" xfId="21178" xr:uid="{6FF3CE50-2EA3-40DF-B5A5-5A32A4E9693C}"/>
    <cellStyle name="Cálculo 10 4 5 3" xfId="9815" xr:uid="{7B29EA61-520C-4866-8348-AA271E17A1C5}"/>
    <cellStyle name="Cálculo 10 4 5 3 2" xfId="24923" xr:uid="{85D0F50B-E5F6-4CCA-886D-CBA56816A986}"/>
    <cellStyle name="Cálculo 10 4 5 4" xfId="15846" xr:uid="{DB9CCA22-6E09-4661-B341-C7C258C9A3F1}"/>
    <cellStyle name="Cálculo 10 4 5 4 2" xfId="30954" xr:uid="{FA0E5F19-9199-4931-AE78-F21CA56F0D31}"/>
    <cellStyle name="Cálculo 10 4 5 5" xfId="18541" xr:uid="{881AAD2D-F8C4-4524-93D4-019610A5822A}"/>
    <cellStyle name="Cálculo 10 4 6" xfId="3739" xr:uid="{1B176798-A6D3-4C24-8BDE-350A7D174F6C}"/>
    <cellStyle name="Cálculo 10 4 6 2" xfId="6376" xr:uid="{66DAD0E7-3596-4A10-8E2A-2185B9BA7793}"/>
    <cellStyle name="Cálculo 10 4 6 2 2" xfId="12687" xr:uid="{44EE512D-5919-4C08-8FDA-A38DAE60D72D}"/>
    <cellStyle name="Cálculo 10 4 6 2 2 2" xfId="27795" xr:uid="{5B411928-157B-4F10-B88D-F05B8F907777}"/>
    <cellStyle name="Cálculo 10 4 6 2 3" xfId="14574" xr:uid="{930553EA-3B0E-41C6-A219-6A264CCFFBBF}"/>
    <cellStyle name="Cálculo 10 4 6 2 3 2" xfId="29682" xr:uid="{7496278F-83CD-444E-8FA6-71FC2BB297AD}"/>
    <cellStyle name="Cálculo 10 4 6 2 4" xfId="21484" xr:uid="{EB38E40D-969F-4253-9E8C-56B2C1161DDE}"/>
    <cellStyle name="Cálculo 10 4 6 3" xfId="10121" xr:uid="{59FE4CA3-AAFF-44CD-8D36-B8D48CAC428F}"/>
    <cellStyle name="Cálculo 10 4 6 3 2" xfId="25229" xr:uid="{F1B37882-23D3-4E32-A6C4-4A102F846741}"/>
    <cellStyle name="Cálculo 10 4 6 4" xfId="14625" xr:uid="{853E2054-B81D-426B-A7E1-63836BCB2B46}"/>
    <cellStyle name="Cálculo 10 4 6 4 2" xfId="29733" xr:uid="{E4DA6141-BF8D-4E41-9EC5-4379ABE51625}"/>
    <cellStyle name="Cálculo 10 4 6 5" xfId="18847" xr:uid="{A4E08FFF-CC51-4279-8EF9-7A8B1E72587F}"/>
    <cellStyle name="Cálculo 10 4 7" xfId="4116" xr:uid="{19E19DAC-F0A8-421A-BA7A-76E21D72B0B9}"/>
    <cellStyle name="Cálculo 10 4 7 2" xfId="6753" xr:uid="{F16D2D8C-90A4-4D79-88DE-4CD0FEEACB3A}"/>
    <cellStyle name="Cálculo 10 4 7 2 2" xfId="13064" xr:uid="{50FBBF37-F9A3-4484-99AE-9CFAC50FEB7B}"/>
    <cellStyle name="Cálculo 10 4 7 2 2 2" xfId="28172" xr:uid="{896FCFD2-B811-4A8C-8D2C-45B5E7C93993}"/>
    <cellStyle name="Cálculo 10 4 7 2 3" xfId="16738" xr:uid="{FF52C3FB-4E2D-47A6-AFE0-9DD4C0706A2C}"/>
    <cellStyle name="Cálculo 10 4 7 2 3 2" xfId="31846" xr:uid="{914A0765-A01F-4B91-970C-66BA2A584FF6}"/>
    <cellStyle name="Cálculo 10 4 7 2 4" xfId="21861" xr:uid="{62DC5768-9C5C-46CC-AE02-0B48D99FAD0B}"/>
    <cellStyle name="Cálculo 10 4 7 3" xfId="10498" xr:uid="{60368DBF-51E7-4EA8-A11E-6A56B23AB693}"/>
    <cellStyle name="Cálculo 10 4 7 3 2" xfId="25606" xr:uid="{670252DF-986B-48D4-B351-567761734C98}"/>
    <cellStyle name="Cálculo 10 4 7 4" xfId="7357" xr:uid="{0A6DA23D-9936-402A-B0E8-27C711C5FF17}"/>
    <cellStyle name="Cálculo 10 4 7 4 2" xfId="22465" xr:uid="{B3959773-CD16-4D5B-825A-CB72973893EF}"/>
    <cellStyle name="Cálculo 10 4 7 5" xfId="19224" xr:uid="{BDC11EA6-50E0-440F-8F8E-7B9D7A413536}"/>
    <cellStyle name="Cálculo 10 4 8" xfId="4681" xr:uid="{2A2EB939-DCA6-4212-8803-5571F3006939}"/>
    <cellStyle name="Cálculo 10 4 8 2" xfId="11063" xr:uid="{3572BCF1-1598-4D9E-86F2-9D4367423091}"/>
    <cellStyle name="Cálculo 10 4 8 2 2" xfId="26171" xr:uid="{F6DA26B7-0042-4680-BCE8-2D29FDDBB283}"/>
    <cellStyle name="Cálculo 10 4 8 3" xfId="14559" xr:uid="{28BE6CA9-6E26-4B07-8E43-8699624F380F}"/>
    <cellStyle name="Cálculo 10 4 8 3 2" xfId="29667" xr:uid="{9B8055B0-4583-41FC-AB3B-CAAE231CE18F}"/>
    <cellStyle name="Cálculo 10 4 8 4" xfId="19789" xr:uid="{A44AA8B5-7634-4654-BAA8-A23331DB9E3A}"/>
    <cellStyle name="Cálculo 10 4 9" xfId="8542" xr:uid="{DF0E649B-B251-4CA0-A144-41B7C3C97D61}"/>
    <cellStyle name="Cálculo 10 4 9 2" xfId="23650" xr:uid="{C59D180D-FAAF-44C2-BB0D-6DFD4BA545A6}"/>
    <cellStyle name="Cálculo 10 5" xfId="2077" xr:uid="{2CA82663-3D54-4E78-B27A-92BB3B5D210D}"/>
    <cellStyle name="Cálculo 10 5 10" xfId="14412" xr:uid="{155710A7-7780-4B11-8D48-45784483B61E}"/>
    <cellStyle name="Cálculo 10 5 10 2" xfId="29520" xr:uid="{331A37E9-6AEE-4ADF-82D9-3AD91D1CEB74}"/>
    <cellStyle name="Cálculo 10 5 11" xfId="17302" xr:uid="{8A6252A4-54C2-4B13-83EE-639B72A4DEFE}"/>
    <cellStyle name="Cálculo 10 5 2" xfId="2837" xr:uid="{3ABE9A91-4DC9-4E04-90B2-757CA7004E6A}"/>
    <cellStyle name="Cálculo 10 5 2 2" xfId="5474" xr:uid="{3D3838C1-B64B-4D8D-9AAC-3B604B5B346E}"/>
    <cellStyle name="Cálculo 10 5 2 2 2" xfId="16362" xr:uid="{C0421801-F456-4F06-86F9-3B3A00EEA9CA}"/>
    <cellStyle name="Cálculo 10 5 2 2 2 2" xfId="31470" xr:uid="{9B9EE610-2F26-4F04-BD27-9DD5D7EEB8D7}"/>
    <cellStyle name="Cálculo 10 5 2 2 3" xfId="20582" xr:uid="{93424A38-697A-4A99-A88B-E95B5A2FBCC4}"/>
    <cellStyle name="Cálculo 10 5 2 3" xfId="8697" xr:uid="{26D8E4FF-AC3A-41E1-8D74-56288016DEAC}"/>
    <cellStyle name="Cálculo 10 5 2 3 2" xfId="23805" xr:uid="{0B0259AD-4EF9-4A23-BB80-786BBB3C2F4D}"/>
    <cellStyle name="Cálculo 10 5 2 4" xfId="17945" xr:uid="{9FABF667-08AB-45A4-8174-7CB360AA170A}"/>
    <cellStyle name="Cálculo 10 5 3" xfId="3140" xr:uid="{366F5B6D-D89F-47F0-955D-E374B81BA824}"/>
    <cellStyle name="Cálculo 10 5 3 2" xfId="5777" xr:uid="{080A3378-055A-4062-A2AE-0767000AE23C}"/>
    <cellStyle name="Cálculo 10 5 3 2 2" xfId="12088" xr:uid="{9319CE46-020A-4323-8714-0B758C89CA32}"/>
    <cellStyle name="Cálculo 10 5 3 2 2 2" xfId="27196" xr:uid="{8296EDAC-D417-44B8-B044-2BE4287A7A97}"/>
    <cellStyle name="Cálculo 10 5 3 2 3" xfId="14723" xr:uid="{93609F32-6C20-4B79-9F47-E038ABB0342C}"/>
    <cellStyle name="Cálculo 10 5 3 2 3 2" xfId="29831" xr:uid="{AE785115-D0E3-48BE-A88F-7D951A8D424C}"/>
    <cellStyle name="Cálculo 10 5 3 2 4" xfId="20885" xr:uid="{BE28DF55-9A21-4B6E-A54F-E61092EA189D}"/>
    <cellStyle name="Cálculo 10 5 3 3" xfId="9522" xr:uid="{405C9C7D-6E2B-4875-86D3-2B8C0962BE13}"/>
    <cellStyle name="Cálculo 10 5 3 3 2" xfId="24630" xr:uid="{58B06875-4383-4D65-AF86-93D70F7450F7}"/>
    <cellStyle name="Cálculo 10 5 3 4" xfId="14797" xr:uid="{FBCD40D1-627D-49F1-894F-FD1BF32CE652}"/>
    <cellStyle name="Cálculo 10 5 3 4 2" xfId="29905" xr:uid="{623CAF55-A308-466D-99CC-C0593CFE066A}"/>
    <cellStyle name="Cálculo 10 5 3 5" xfId="18248" xr:uid="{FA180FBF-53A2-4111-BF54-98A02F272305}"/>
    <cellStyle name="Cálculo 10 5 4" xfId="3466" xr:uid="{A65CC4F0-FBBA-49EF-AD5E-6F24205B1518}"/>
    <cellStyle name="Cálculo 10 5 4 2" xfId="6103" xr:uid="{0EDFC00A-0699-4A85-BB94-CD974137E8A0}"/>
    <cellStyle name="Cálculo 10 5 4 2 2" xfId="12414" xr:uid="{304E1612-49CA-4153-BFF4-535E81834049}"/>
    <cellStyle name="Cálculo 10 5 4 2 2 2" xfId="27522" xr:uid="{F57D9D44-CEF2-4164-BC36-ED740FE644D6}"/>
    <cellStyle name="Cálculo 10 5 4 2 3" xfId="13837" xr:uid="{7275EEA7-687C-44A1-8F9A-08D1552E5BD2}"/>
    <cellStyle name="Cálculo 10 5 4 2 3 2" xfId="28945" xr:uid="{DC8BCAB1-47BD-42FB-BA95-7AFF56809C50}"/>
    <cellStyle name="Cálculo 10 5 4 2 4" xfId="21211" xr:uid="{419E550A-306F-40BE-AE69-52DE5D8216B3}"/>
    <cellStyle name="Cálculo 10 5 4 3" xfId="9848" xr:uid="{FE6E1A8D-3642-41C9-AB25-66D4EAC272B9}"/>
    <cellStyle name="Cálculo 10 5 4 3 2" xfId="24956" xr:uid="{21E7F42C-E70F-4E96-AF33-9B1097A2C41C}"/>
    <cellStyle name="Cálculo 10 5 4 4" xfId="9233" xr:uid="{45E3ABC9-7696-4E98-9D27-1F884F479AC2}"/>
    <cellStyle name="Cálculo 10 5 4 4 2" xfId="24341" xr:uid="{7D2F2EA8-D8B9-483F-AA39-4C75A6468287}"/>
    <cellStyle name="Cálculo 10 5 4 5" xfId="18574" xr:uid="{DA0C362A-8B89-4A31-824A-EEB756B9F04A}"/>
    <cellStyle name="Cálculo 10 5 5" xfId="3772" xr:uid="{683C537B-8655-411D-97EC-0CCCEE80E820}"/>
    <cellStyle name="Cálculo 10 5 5 2" xfId="6409" xr:uid="{F9370FEC-0198-40FD-BBD5-C53384C97411}"/>
    <cellStyle name="Cálculo 10 5 5 2 2" xfId="12720" xr:uid="{1D9D85D6-0DBE-4237-BEBA-F365E5DE08FC}"/>
    <cellStyle name="Cálculo 10 5 5 2 2 2" xfId="27828" xr:uid="{E271B411-D08A-4DAA-A7A1-F05B652B53BC}"/>
    <cellStyle name="Cálculo 10 5 5 2 3" xfId="15178" xr:uid="{D6062320-30B5-47FE-A069-83367A9B1B90}"/>
    <cellStyle name="Cálculo 10 5 5 2 3 2" xfId="30286" xr:uid="{40590904-27E5-4D9E-A3E9-20A6216B8785}"/>
    <cellStyle name="Cálculo 10 5 5 2 4" xfId="21517" xr:uid="{BDE6458F-DF0F-4798-8D78-1A605A48FC13}"/>
    <cellStyle name="Cálculo 10 5 5 3" xfId="10154" xr:uid="{3AB0E960-34A4-4124-BD7A-54453F2705E3}"/>
    <cellStyle name="Cálculo 10 5 5 3 2" xfId="25262" xr:uid="{C4E33866-02C7-46DE-AE07-0FC038CF5D3E}"/>
    <cellStyle name="Cálculo 10 5 5 4" xfId="7358" xr:uid="{45AB1C3F-0B92-465D-9B84-27E4664E1540}"/>
    <cellStyle name="Cálculo 10 5 5 4 2" xfId="22466" xr:uid="{13B63716-FEAA-4F48-8ED5-615083030E8F}"/>
    <cellStyle name="Cálculo 10 5 5 5" xfId="18880" xr:uid="{5C4B7796-99A8-40DA-A0C9-3D9EF2C49A0C}"/>
    <cellStyle name="Cálculo 10 5 6" xfId="4149" xr:uid="{2ABEBB67-133A-4B81-A4D8-5186AF7F6489}"/>
    <cellStyle name="Cálculo 10 5 6 2" xfId="6786" xr:uid="{24F3C529-E8F0-456F-9D01-2A322CB3D3BF}"/>
    <cellStyle name="Cálculo 10 5 6 2 2" xfId="13097" xr:uid="{CCDFD821-250B-405B-8D77-B5B965B15E4B}"/>
    <cellStyle name="Cálculo 10 5 6 2 2 2" xfId="28205" xr:uid="{5F10E31B-E962-49E4-BF17-B86C2AAE10E6}"/>
    <cellStyle name="Cálculo 10 5 6 2 3" xfId="16771" xr:uid="{FD8CE751-AF5A-4FD4-900B-2D85C28019E7}"/>
    <cellStyle name="Cálculo 10 5 6 2 3 2" xfId="31879" xr:uid="{9015FB5B-D6F7-40AB-BD2A-BD306397B40C}"/>
    <cellStyle name="Cálculo 10 5 6 2 4" xfId="21894" xr:uid="{A7762AA9-97E7-42FC-9829-CE4BE7890F0F}"/>
    <cellStyle name="Cálculo 10 5 6 3" xfId="10531" xr:uid="{17ADED40-E0EE-4C49-9D4B-458EF2664644}"/>
    <cellStyle name="Cálculo 10 5 6 3 2" xfId="25639" xr:uid="{BF9D1C5D-7589-4541-B2C5-41B20886B13A}"/>
    <cellStyle name="Cálculo 10 5 6 4" xfId="14229" xr:uid="{1CC9E390-2D98-4103-B1D3-CC3ECD7D27F4}"/>
    <cellStyle name="Cálculo 10 5 6 4 2" xfId="29337" xr:uid="{8D797155-3D98-47B9-B875-661974A2D092}"/>
    <cellStyle name="Cálculo 10 5 6 5" xfId="19257" xr:uid="{D007297E-C4CD-4654-9E85-4C4397A9BE4A}"/>
    <cellStyle name="Cálculo 10 5 7" xfId="4714" xr:uid="{02A8E7C6-FEAC-4B50-93E9-BB5FFB0B8DCC}"/>
    <cellStyle name="Cálculo 10 5 7 2" xfId="11096" xr:uid="{08BC23BA-0395-4298-872A-D26D24B59E66}"/>
    <cellStyle name="Cálculo 10 5 7 2 2" xfId="26204" xr:uid="{D155B3C3-87BE-4D95-BCDC-F3FC00FC70D8}"/>
    <cellStyle name="Cálculo 10 5 7 3" xfId="7947" xr:uid="{9D362DB6-D2D0-47C5-A5B5-15D8644969D7}"/>
    <cellStyle name="Cálculo 10 5 7 3 2" xfId="23055" xr:uid="{D648375F-8145-4286-B3B6-64C26B6CBE5F}"/>
    <cellStyle name="Cálculo 10 5 7 4" xfId="19822" xr:uid="{8FE98ABC-D9B3-4CCD-99DF-970C734962D3}"/>
    <cellStyle name="Cálculo 10 5 8" xfId="8575" xr:uid="{DE05EB0A-6EF9-4B8C-B876-E7CFED9ED85B}"/>
    <cellStyle name="Cálculo 10 5 8 2" xfId="23683" xr:uid="{5910AC42-EE3C-4CD1-AD13-26BB00495CA3}"/>
    <cellStyle name="Cálculo 10 5 9" xfId="7750" xr:uid="{C840BD97-CFAF-4FDD-B5CC-447E1FD6BA25}"/>
    <cellStyle name="Cálculo 10 5 9 2" xfId="22858" xr:uid="{E37272BA-7CF2-410D-8826-316A69C18555}"/>
    <cellStyle name="Cálculo 11" xfId="751" xr:uid="{00000000-0005-0000-0000-0000EF020000}"/>
    <cellStyle name="Cálculo 11 2" xfId="1825" xr:uid="{DB320E6B-7A68-446A-BA29-6DA751666F8D}"/>
    <cellStyle name="Cálculo 11 2 10" xfId="8326" xr:uid="{BA7A89E4-546B-44B1-89B9-C37868FABC48}"/>
    <cellStyle name="Cálculo 11 2 10 2" xfId="23434" xr:uid="{ACCCF35B-012D-4B24-B275-990B691073D9}"/>
    <cellStyle name="Cálculo 11 2 11" xfId="14260" xr:uid="{C083C0D8-AF7C-4FBC-9649-28DE829D7E68}"/>
    <cellStyle name="Cálculo 11 2 11 2" xfId="29368" xr:uid="{1D84B531-C5F5-42D4-9D21-16328C0A21C7}"/>
    <cellStyle name="Cálculo 11 2 12" xfId="14024" xr:uid="{E22D4F59-06EE-467B-AFF7-D5B575083B68}"/>
    <cellStyle name="Cálculo 11 2 12 2" xfId="29132" xr:uid="{C4F85773-DF27-4568-A63D-47AB313212EB}"/>
    <cellStyle name="Cálculo 11 2 13" xfId="17050" xr:uid="{44A5D4F9-DE0E-451F-8330-A8F7F5266F02}"/>
    <cellStyle name="Cálculo 11 2 2" xfId="2385" xr:uid="{9D86D946-502B-4B6A-A847-D0126C3BB7FF}"/>
    <cellStyle name="Cálculo 11 2 2 2" xfId="5022" xr:uid="{3A41D6F3-06CA-45F2-AFD2-A74EDDCCDD09}"/>
    <cellStyle name="Cálculo 11 2 2 2 2" xfId="11386" xr:uid="{A66845CD-91B7-4E62-851D-EDC67D6EA024}"/>
    <cellStyle name="Cálculo 11 2 2 2 2 2" xfId="26494" xr:uid="{F463BBF4-81EA-464A-8681-18616158E809}"/>
    <cellStyle name="Cálculo 11 2 2 2 3" xfId="16015" xr:uid="{1372596D-0600-4E14-931E-E07BFA208AF8}"/>
    <cellStyle name="Cálculo 11 2 2 2 3 2" xfId="31123" xr:uid="{E08B0E60-CB13-4D01-9201-80CAFA518F39}"/>
    <cellStyle name="Cálculo 11 2 2 2 4" xfId="20130" xr:uid="{27531AE9-FF38-4F06-9532-D84BDD52E4E7}"/>
    <cellStyle name="Cálculo 11 2 2 3" xfId="8852" xr:uid="{6E1EBEC7-95ED-4607-B152-AA32152856C5}"/>
    <cellStyle name="Cálculo 11 2 2 3 2" xfId="23960" xr:uid="{F8F61A25-3732-48F6-8143-788E94A34912}"/>
    <cellStyle name="Cálculo 11 2 3" xfId="2235" xr:uid="{E3385BA7-B891-421A-ACB7-12BA0F7A3203}"/>
    <cellStyle name="Cálculo 11 2 3 2" xfId="4872" xr:uid="{AF8339D7-0165-46A8-8E75-5260DC46901B}"/>
    <cellStyle name="Cálculo 11 2 3 2 2" xfId="14048" xr:uid="{E5BE7114-1C43-4E57-BD25-965C121D2455}"/>
    <cellStyle name="Cálculo 11 2 3 2 2 2" xfId="29156" xr:uid="{5595CB67-3A3C-446B-9A05-94FA74D82552}"/>
    <cellStyle name="Cálculo 11 2 3 2 3" xfId="19980" xr:uid="{F0762AE0-1BEC-4E39-BF24-E36F598F3A3C}"/>
    <cellStyle name="Cálculo 11 2 3 3" xfId="11783" xr:uid="{A9026E31-8544-48CF-86E9-002B3BAC1DCF}"/>
    <cellStyle name="Cálculo 11 2 3 3 2" xfId="26891" xr:uid="{7A664307-C619-4E84-AD99-23CDD849EB23}"/>
    <cellStyle name="Cálculo 11 2 3 4" xfId="17460" xr:uid="{26CCFD1F-59AE-4B57-8184-204CB964D6E9}"/>
    <cellStyle name="Cálculo 11 2 4" xfId="2654" xr:uid="{F45D6B5E-4C89-46CC-AABE-A84CC759098F}"/>
    <cellStyle name="Cálculo 11 2 4 2" xfId="5291" xr:uid="{7010698B-139D-4524-A35B-1E858ADE4C3F}"/>
    <cellStyle name="Cálculo 11 2 4 2 2" xfId="11655" xr:uid="{95B4E32C-8A52-46F3-829E-F1CA86E6962D}"/>
    <cellStyle name="Cálculo 11 2 4 2 2 2" xfId="26763" xr:uid="{7C5A77A1-03AE-4126-9422-95D117FE8CE4}"/>
    <cellStyle name="Cálculo 11 2 4 2 3" xfId="14511" xr:uid="{8580CC16-BFCD-45B8-854A-7E59DBA00201}"/>
    <cellStyle name="Cálculo 11 2 4 2 3 2" xfId="29619" xr:uid="{6B4CE657-9719-4914-AFFC-C828D88A41DB}"/>
    <cellStyle name="Cálculo 11 2 4 2 4" xfId="20399" xr:uid="{554FF71D-0485-447A-84BF-6D081DDD2B98}"/>
    <cellStyle name="Cálculo 11 2 4 3" xfId="9121" xr:uid="{918D7600-DFFE-4414-B673-85EAEEA9A9CA}"/>
    <cellStyle name="Cálculo 11 2 4 3 2" xfId="24229" xr:uid="{500F5CC5-C096-4E5B-A39B-267C1933683B}"/>
    <cellStyle name="Cálculo 11 2 4 4" xfId="15521" xr:uid="{E8B4ED3B-1F33-4268-BC0A-1C9FD462B26F}"/>
    <cellStyle name="Cálculo 11 2 4 4 2" xfId="30629" xr:uid="{5AFFA711-F005-49AC-9F3D-AF4A81E76B07}"/>
    <cellStyle name="Cálculo 11 2 4 5" xfId="17762" xr:uid="{5598895E-F084-4DD6-824B-A44B01619AE0}"/>
    <cellStyle name="Cálculo 11 2 5" xfId="3245" xr:uid="{3848AA67-B7D4-44A6-8593-7DA75A24CA80}"/>
    <cellStyle name="Cálculo 11 2 5 2" xfId="5882" xr:uid="{1DF2A67D-1450-467D-A7C8-002953599A25}"/>
    <cellStyle name="Cálculo 11 2 5 2 2" xfId="12193" xr:uid="{C0376B01-3417-4D5C-864D-519CCA1D7979}"/>
    <cellStyle name="Cálculo 11 2 5 2 2 2" xfId="27301" xr:uid="{DB8EBEB4-651D-4ED3-9A3E-E386FC3C5FAC}"/>
    <cellStyle name="Cálculo 11 2 5 2 3" xfId="14240" xr:uid="{A52A82C3-441D-4379-891F-7B8131F0A89A}"/>
    <cellStyle name="Cálculo 11 2 5 2 3 2" xfId="29348" xr:uid="{19A18601-CD60-46CE-B139-DCCB9BFC92CD}"/>
    <cellStyle name="Cálculo 11 2 5 2 4" xfId="20990" xr:uid="{B6AAF8F0-0298-4DC3-A4E5-A51C1B95EDD5}"/>
    <cellStyle name="Cálculo 11 2 5 3" xfId="9627" xr:uid="{8FF86BA5-AE4A-4D30-AD06-6CB1B325D8B2}"/>
    <cellStyle name="Cálculo 11 2 5 3 2" xfId="24735" xr:uid="{7F143D12-BF75-4079-B676-6ED70030314B}"/>
    <cellStyle name="Cálculo 11 2 5 4" xfId="16329" xr:uid="{9ED6CADC-1682-4798-A462-F2D0AD3B74DA}"/>
    <cellStyle name="Cálculo 11 2 5 4 2" xfId="31437" xr:uid="{0031C260-3C26-4B3A-8249-71807B2D6B55}"/>
    <cellStyle name="Cálculo 11 2 5 5" xfId="18353" xr:uid="{64AF6C61-3989-4342-B2C2-F7C6319A34AA}"/>
    <cellStyle name="Cálculo 11 2 6" xfId="3551" xr:uid="{A9C3F982-D3E3-4F39-95C4-413D904B8151}"/>
    <cellStyle name="Cálculo 11 2 6 2" xfId="6188" xr:uid="{CD570263-1273-4096-9B6A-8EC085E41CF6}"/>
    <cellStyle name="Cálculo 11 2 6 2 2" xfId="12499" xr:uid="{06777628-6864-48B7-9C28-01861113EEA2}"/>
    <cellStyle name="Cálculo 11 2 6 2 2 2" xfId="27607" xr:uid="{BB691A6F-A8AD-49AD-82EC-DF1604988EA6}"/>
    <cellStyle name="Cálculo 11 2 6 2 3" xfId="13968" xr:uid="{2FBF6C16-D531-4688-9BCD-DBD2D26B4EED}"/>
    <cellStyle name="Cálculo 11 2 6 2 3 2" xfId="29076" xr:uid="{32F050D8-81C7-4F19-A606-D93501C958B8}"/>
    <cellStyle name="Cálculo 11 2 6 2 4" xfId="21296" xr:uid="{E019F498-0C86-4EC1-A0EA-4B995520D193}"/>
    <cellStyle name="Cálculo 11 2 6 3" xfId="9933" xr:uid="{F1A29715-9D25-42A6-A897-8D7FA57F2476}"/>
    <cellStyle name="Cálculo 11 2 6 3 2" xfId="25041" xr:uid="{4E1ADA81-B271-410A-A865-ABD6F5F7A626}"/>
    <cellStyle name="Cálculo 11 2 6 4" xfId="16202" xr:uid="{CB8B5312-A286-4008-BB5F-2A552CA93437}"/>
    <cellStyle name="Cálculo 11 2 6 4 2" xfId="31310" xr:uid="{31354ED4-A52D-4688-A467-1D80514AEA97}"/>
    <cellStyle name="Cálculo 11 2 6 5" xfId="18659" xr:uid="{87A1EC5E-DAE8-4602-8FF1-0A0FC7B537D6}"/>
    <cellStyle name="Cálculo 11 2 7" xfId="3897" xr:uid="{D6706B46-78F7-47E8-B974-5E89EB02FF9F}"/>
    <cellStyle name="Cálculo 11 2 7 2" xfId="6534" xr:uid="{8093BB9B-7111-4F85-9196-A4213C01E297}"/>
    <cellStyle name="Cálculo 11 2 7 2 2" xfId="12845" xr:uid="{92F14C13-FBEC-4DB9-A1C0-924C3E778A9D}"/>
    <cellStyle name="Cálculo 11 2 7 2 2 2" xfId="27953" xr:uid="{ADA8E2E8-3C4D-4E25-BFF7-77DF25EFB45C}"/>
    <cellStyle name="Cálculo 11 2 7 2 3" xfId="13831" xr:uid="{BAC8B391-B467-42DA-9677-710A1DAEA343}"/>
    <cellStyle name="Cálculo 11 2 7 2 3 2" xfId="28939" xr:uid="{D27BC626-F494-4726-A0D1-7EF80DFBBEEA}"/>
    <cellStyle name="Cálculo 11 2 7 2 4" xfId="21642" xr:uid="{C67D60D0-AEC1-4D5F-B707-65709146B5A2}"/>
    <cellStyle name="Cálculo 11 2 7 3" xfId="10279" xr:uid="{4924F833-D749-4002-A2ED-955F73DD4AD9}"/>
    <cellStyle name="Cálculo 11 2 7 3 2" xfId="25387" xr:uid="{3B6C8801-8D79-4AEB-B694-EE209A791F39}"/>
    <cellStyle name="Cálculo 11 2 7 4" xfId="7182" xr:uid="{025B8B19-6EBB-4112-B658-7065323CA2F6}"/>
    <cellStyle name="Cálculo 11 2 7 4 2" xfId="22290" xr:uid="{28E40D4D-6452-4B96-A425-4A5C4FBD7A3E}"/>
    <cellStyle name="Cálculo 11 2 7 5" xfId="19005" xr:uid="{6A706446-7EC5-4692-BEF9-133BF7F4226E}"/>
    <cellStyle name="Cálculo 11 2 8" xfId="4261" xr:uid="{0A0A8668-841C-48A4-9BA2-3EFFE12BF8B2}"/>
    <cellStyle name="Cálculo 11 2 8 2" xfId="6898" xr:uid="{E399FCA0-B804-4E68-BCE3-3B15F02D9198}"/>
    <cellStyle name="Cálculo 11 2 8 2 2" xfId="13209" xr:uid="{C2E938F6-5BED-41E8-9CBA-F660B7C93BBE}"/>
    <cellStyle name="Cálculo 11 2 8 2 2 2" xfId="28317" xr:uid="{F8A13D95-68F7-4077-9CEC-8DD47DBF5E3A}"/>
    <cellStyle name="Cálculo 11 2 8 2 3" xfId="16873" xr:uid="{BB7D7A05-7BD6-47BE-B801-F6E2FB86082E}"/>
    <cellStyle name="Cálculo 11 2 8 2 3 2" xfId="31981" xr:uid="{2476A2E2-4F0C-4CA2-80BE-1AFB1C289C02}"/>
    <cellStyle name="Cálculo 11 2 8 2 4" xfId="22006" xr:uid="{EEDACFC3-4CA7-4713-95BF-ECBEDE31D649}"/>
    <cellStyle name="Cálculo 11 2 8 3" xfId="10643" xr:uid="{8DA883BD-465B-4417-BE1A-8CD909C3F42F}"/>
    <cellStyle name="Cálculo 11 2 8 3 2" xfId="25751" xr:uid="{E598379B-6C2E-4573-9BEF-60E9BBE0B4EC}"/>
    <cellStyle name="Cálculo 11 2 8 4" xfId="15304" xr:uid="{C9816B29-80BC-4208-8FC8-B35259C3EE27}"/>
    <cellStyle name="Cálculo 11 2 8 4 2" xfId="30412" xr:uid="{5B16BB5D-82D7-4AF2-A987-7E0D079A1C72}"/>
    <cellStyle name="Cálculo 11 2 8 5" xfId="19369" xr:uid="{57EA277E-C0D5-4788-8B66-E94BA33C270B}"/>
    <cellStyle name="Cálculo 11 2 9" xfId="4462" xr:uid="{9CF02149-C767-440F-8D03-5A4CDB158228}"/>
    <cellStyle name="Cálculo 11 2 9 2" xfId="10844" xr:uid="{736A5888-6C7B-4991-BFB7-4B97B1344581}"/>
    <cellStyle name="Cálculo 11 2 9 2 2" xfId="25952" xr:uid="{D3B2DC56-518F-4328-8CF8-030F5C86990A}"/>
    <cellStyle name="Cálculo 11 2 9 3" xfId="8193" xr:uid="{1AB16909-5848-47CB-B281-DEF69ED1CE7D}"/>
    <cellStyle name="Cálculo 11 2 9 3 2" xfId="23301" xr:uid="{E1ED7539-716C-469F-8677-1A7DD411E14E}"/>
    <cellStyle name="Cálculo 11 2 9 4" xfId="19570" xr:uid="{05CFE34C-2FD3-4BD3-9295-42728B95FEBF}"/>
    <cellStyle name="Cálculo 11 3" xfId="1808" xr:uid="{713B8B88-AF49-4E96-816D-5C040EF02E2F}"/>
    <cellStyle name="Cálculo 11 3 10" xfId="16412" xr:uid="{530AE0C3-ADF7-41BC-8B89-BD069644EC8B}"/>
    <cellStyle name="Cálculo 11 3 10 2" xfId="31520" xr:uid="{50EFB90F-B2E8-4FC3-BCFF-413086B6315B}"/>
    <cellStyle name="Cálculo 11 3 11" xfId="7564" xr:uid="{0898478A-FEF8-433F-A30B-5B6D0611492B}"/>
    <cellStyle name="Cálculo 11 3 11 2" xfId="22672" xr:uid="{AD9904CB-EB13-4437-8D8B-F6A8730CDF1F}"/>
    <cellStyle name="Cálculo 11 3 12" xfId="17033" xr:uid="{BAAC2A8A-326D-4D7C-BD12-4344F54389E6}"/>
    <cellStyle name="Cálculo 11 3 2" xfId="2368" xr:uid="{462BAFAD-46AF-41FD-9979-E55371B50C29}"/>
    <cellStyle name="Cálculo 11 3 2 2" xfId="5005" xr:uid="{38454405-E52E-4CFC-A699-F49637DE38B8}"/>
    <cellStyle name="Cálculo 11 3 2 2 2" xfId="11369" xr:uid="{2E165F67-5C48-4546-982F-C1DD69B7B95D}"/>
    <cellStyle name="Cálculo 11 3 2 2 2 2" xfId="26477" xr:uid="{D4657E95-1BE5-4E5E-BA67-D47F19CA2EF4}"/>
    <cellStyle name="Cálculo 11 3 2 2 3" xfId="14371" xr:uid="{3D402F86-3E40-471A-B313-5F7D2A4FAC8A}"/>
    <cellStyle name="Cálculo 11 3 2 2 3 2" xfId="29479" xr:uid="{F1B295AA-FBAC-405D-A57B-FA61E41730CC}"/>
    <cellStyle name="Cálculo 11 3 2 2 4" xfId="20113" xr:uid="{E6A81C20-13FD-4E24-B7B9-034065CC57CA}"/>
    <cellStyle name="Cálculo 11 3 2 3" xfId="8835" xr:uid="{56F896C4-AF01-4071-A9BF-421C1A4A1481}"/>
    <cellStyle name="Cálculo 11 3 2 3 2" xfId="23943" xr:uid="{D4D9A486-9426-43FC-8C99-305E85FAC35F}"/>
    <cellStyle name="Cálculo 11 3 2 4" xfId="7652" xr:uid="{18C1B69F-1061-46AF-9F5D-4A6429CA47DB}"/>
    <cellStyle name="Cálculo 11 3 2 4 2" xfId="22760" xr:uid="{6A440C17-9BE6-420D-815F-E939431DCAC6}"/>
    <cellStyle name="Cálculo 11 3 2 5" xfId="13838" xr:uid="{615888D9-CCB5-4C5A-91B1-BE230472F5DC}"/>
    <cellStyle name="Cálculo 11 3 2 5 2" xfId="28946" xr:uid="{45A3A40F-01B0-4120-A709-48C21FD3EEC9}"/>
    <cellStyle name="Cálculo 11 3 2 6" xfId="17576" xr:uid="{F21B1998-A661-43A9-80DE-8CF6EC6EC8CB}"/>
    <cellStyle name="Cálculo 11 3 3" xfId="2252" xr:uid="{0B3C26D8-D9FD-4B25-9978-171615F447EB}"/>
    <cellStyle name="Cálculo 11 3 3 2" xfId="4889" xr:uid="{1B29DF90-F8A8-46EB-8EC7-8220E01AD103}"/>
    <cellStyle name="Cálculo 11 3 3 2 2" xfId="14244" xr:uid="{FF63FB97-D91D-41B3-9D4A-4FBDC4A0DACE}"/>
    <cellStyle name="Cálculo 11 3 3 2 2 2" xfId="29352" xr:uid="{01AF8B35-C3A5-4A45-A3B6-056369430330}"/>
    <cellStyle name="Cálculo 11 3 3 2 3" xfId="19997" xr:uid="{0278229D-84AB-49E0-8482-E4150A23CBA5}"/>
    <cellStyle name="Cálculo 11 3 3 3" xfId="13369" xr:uid="{9DBDA971-7484-4517-87E0-8F0A3060D564}"/>
    <cellStyle name="Cálculo 11 3 3 3 2" xfId="28477" xr:uid="{262ACE50-C53A-462C-BC05-864E8D2C53A6}"/>
    <cellStyle name="Cálculo 11 3 3 4" xfId="17477" xr:uid="{2577CEFF-A2F5-4F29-8606-40892B308632}"/>
    <cellStyle name="Cálculo 11 3 4" xfId="2339" xr:uid="{0347CF43-23C5-4C27-8FDC-40CF96F8BD17}"/>
    <cellStyle name="Cálculo 11 3 4 2" xfId="4976" xr:uid="{70CD1EAC-F8C1-410A-B273-DA37D997C204}"/>
    <cellStyle name="Cálculo 11 3 4 2 2" xfId="11340" xr:uid="{81192A1F-6871-40AB-B966-9C497C53C017}"/>
    <cellStyle name="Cálculo 11 3 4 2 2 2" xfId="26448" xr:uid="{A1EBACA3-6C73-489E-AEE0-74A661942B03}"/>
    <cellStyle name="Cálculo 11 3 4 2 3" xfId="13718" xr:uid="{9E6BE53B-9742-4FE7-8DA6-A8CB4A9F84F1}"/>
    <cellStyle name="Cálculo 11 3 4 2 3 2" xfId="28826" xr:uid="{5096AF6F-2748-4812-A1D5-DE86A5B7B757}"/>
    <cellStyle name="Cálculo 11 3 4 2 4" xfId="20084" xr:uid="{C93BCE74-1D4A-44EB-B13F-851B7B1D6F6C}"/>
    <cellStyle name="Cálculo 11 3 4 3" xfId="8806" xr:uid="{4421E2F5-C3C3-492C-B602-6DE36A9924AE}"/>
    <cellStyle name="Cálculo 11 3 4 3 2" xfId="23914" xr:uid="{C8024B84-EF47-4E82-B247-AEB8229BE9B9}"/>
    <cellStyle name="Cálculo 11 3 4 4" xfId="15776" xr:uid="{5BCD9F51-9119-4306-8B4B-B5DCD852A326}"/>
    <cellStyle name="Cálculo 11 3 4 4 2" xfId="30884" xr:uid="{5EC51876-5E9C-4926-8A05-8B226FA93600}"/>
    <cellStyle name="Cálculo 11 3 4 5" xfId="17564" xr:uid="{5C3A10C2-BF89-4019-B750-F7F16A26CE01}"/>
    <cellStyle name="Cálculo 11 3 5" xfId="3228" xr:uid="{B99DD531-D583-46E2-B57D-D05AF11891DF}"/>
    <cellStyle name="Cálculo 11 3 5 2" xfId="5865" xr:uid="{B9774FC6-7154-4A57-86DC-6DB55837AC48}"/>
    <cellStyle name="Cálculo 11 3 5 2 2" xfId="12176" xr:uid="{2142A918-B016-40A0-97D7-013B9AFC8854}"/>
    <cellStyle name="Cálculo 11 3 5 2 2 2" xfId="27284" xr:uid="{EB7A4F3C-7A63-48B2-8218-10A93F7D4A3A}"/>
    <cellStyle name="Cálculo 11 3 5 2 3" xfId="11685" xr:uid="{3E8556E5-0657-4E02-9330-8CB2FEACDAAD}"/>
    <cellStyle name="Cálculo 11 3 5 2 3 2" xfId="26793" xr:uid="{EE81A40E-124D-4F43-9430-EF91E2A319C2}"/>
    <cellStyle name="Cálculo 11 3 5 2 4" xfId="20973" xr:uid="{98071AF9-FCFE-4A2C-AE63-B76BD8F98FC4}"/>
    <cellStyle name="Cálculo 11 3 5 3" xfId="9610" xr:uid="{E363BE69-41E0-4395-A946-5BFDBCFA2612}"/>
    <cellStyle name="Cálculo 11 3 5 3 2" xfId="24718" xr:uid="{25E3F545-6449-49FB-9588-53F24AB9EF70}"/>
    <cellStyle name="Cálculo 11 3 5 4" xfId="15535" xr:uid="{48D42EBD-5250-4EAB-A387-B3B11CDA79C4}"/>
    <cellStyle name="Cálculo 11 3 5 4 2" xfId="30643" xr:uid="{3F333FFC-917E-49EC-AB5C-670179E76A82}"/>
    <cellStyle name="Cálculo 11 3 5 5" xfId="18336" xr:uid="{6156A633-5CA0-45A1-8493-BDE7D334A996}"/>
    <cellStyle name="Cálculo 11 3 6" xfId="2310" xr:uid="{F1E0F559-20E4-4BAB-8590-F752DC28B0A1}"/>
    <cellStyle name="Cálculo 11 3 6 2" xfId="4947" xr:uid="{0500BDFF-169C-405C-909C-BB34AEBB9CFA}"/>
    <cellStyle name="Cálculo 11 3 6 2 2" xfId="11311" xr:uid="{5153566D-299E-44D5-B03E-0CCCF31AF7BF}"/>
    <cellStyle name="Cálculo 11 3 6 2 2 2" xfId="26419" xr:uid="{DCD00C22-6D15-4632-9480-D14B9FFD041F}"/>
    <cellStyle name="Cálculo 11 3 6 2 3" xfId="14552" xr:uid="{CF878DE1-EF38-4585-97F0-9390C11F618D}"/>
    <cellStyle name="Cálculo 11 3 6 2 3 2" xfId="29660" xr:uid="{EDEC843F-6743-4B7C-8A62-62005473C30D}"/>
    <cellStyle name="Cálculo 11 3 6 2 4" xfId="20055" xr:uid="{04EA332B-D3DA-43A5-BE7E-6BAA0FA6CDC2}"/>
    <cellStyle name="Cálculo 11 3 6 3" xfId="8777" xr:uid="{C1D3371C-C507-40FA-99B8-91B4B7CE863B}"/>
    <cellStyle name="Cálculo 11 3 6 3 2" xfId="23885" xr:uid="{24389369-2DB0-4AAD-A959-15566ED56EAA}"/>
    <cellStyle name="Cálculo 11 3 6 4" xfId="13989" xr:uid="{81A55989-61F6-45D2-A57D-A1C3782C213C}"/>
    <cellStyle name="Cálculo 11 3 6 4 2" xfId="29097" xr:uid="{6EA44026-54F0-4FE7-B172-0B9FBE2ECBD8}"/>
    <cellStyle name="Cálculo 11 3 6 5" xfId="17535" xr:uid="{4A7EC785-7F4A-46A8-94ED-190AC946A220}"/>
    <cellStyle name="Cálculo 11 3 7" xfId="3880" xr:uid="{F1FB8EB9-16CE-4F48-8456-4A6EBA75E205}"/>
    <cellStyle name="Cálculo 11 3 7 2" xfId="6517" xr:uid="{164DEAD9-C531-4251-B8A9-4F05425A38E8}"/>
    <cellStyle name="Cálculo 11 3 7 2 2" xfId="12828" xr:uid="{BC4912DC-3FF0-42AE-9320-B45F45B5BC00}"/>
    <cellStyle name="Cálculo 11 3 7 2 2 2" xfId="27936" xr:uid="{BB702D99-5611-4274-94C2-03791B7831B4}"/>
    <cellStyle name="Cálculo 11 3 7 2 3" xfId="15144" xr:uid="{408023BE-8AC9-4D61-B89C-DB225A3675A4}"/>
    <cellStyle name="Cálculo 11 3 7 2 3 2" xfId="30252" xr:uid="{85C31304-E93E-425F-8CD3-6E30BB038025}"/>
    <cellStyle name="Cálculo 11 3 7 2 4" xfId="21625" xr:uid="{5CF7977E-6063-4469-AF35-3E5663F49449}"/>
    <cellStyle name="Cálculo 11 3 7 3" xfId="10262" xr:uid="{C4DF5A30-BEDE-4ABA-B856-572D854E317C}"/>
    <cellStyle name="Cálculo 11 3 7 3 2" xfId="25370" xr:uid="{F8233EE2-CAF6-4FB5-BE4C-94685A1CDC66}"/>
    <cellStyle name="Cálculo 11 3 7 4" xfId="16441" xr:uid="{E927236C-E5F1-494B-BF3A-DFA20178C1DC}"/>
    <cellStyle name="Cálculo 11 3 7 4 2" xfId="31549" xr:uid="{1440DA71-DEF4-4FE5-849C-C2474F3CFC96}"/>
    <cellStyle name="Cálculo 11 3 7 5" xfId="18988" xr:uid="{8E96A3E7-B295-4B7D-AB66-F8A127001CEA}"/>
    <cellStyle name="Cálculo 11 3 8" xfId="4445" xr:uid="{92FE8A46-9675-481C-8416-493F576C82C5}"/>
    <cellStyle name="Cálculo 11 3 8 2" xfId="10827" xr:uid="{AD20B225-F515-41CB-99A3-7F0AD3B575E9}"/>
    <cellStyle name="Cálculo 11 3 8 2 2" xfId="25935" xr:uid="{C9D6B4D4-393F-41D8-9FD5-274ADDF2BCA8}"/>
    <cellStyle name="Cálculo 11 3 8 3" xfId="14858" xr:uid="{F5B0B7EA-9D8C-4DC0-B433-286F82777407}"/>
    <cellStyle name="Cálculo 11 3 8 3 2" xfId="29966" xr:uid="{4F6A7680-D73A-4525-8329-1265D2312C7B}"/>
    <cellStyle name="Cálculo 11 3 8 4" xfId="19553" xr:uid="{1618B8EC-E2C4-4BCA-AB30-535B49DB1D5D}"/>
    <cellStyle name="Cálculo 11 3 9" xfId="8309" xr:uid="{4EC48309-EC51-4CE2-965D-F6B43D0BE17B}"/>
    <cellStyle name="Cálculo 11 3 9 2" xfId="23417" xr:uid="{65AE7CDD-9742-4A9F-84D7-A803C52BD6D2}"/>
    <cellStyle name="Cálculo 11 4" xfId="2045" xr:uid="{7F2F9E1F-7159-4026-B54E-7FE55B55109E}"/>
    <cellStyle name="Cálculo 11 4 10" xfId="15019" xr:uid="{F8A03266-33AB-447B-A946-83D254212A42}"/>
    <cellStyle name="Cálculo 11 4 10 2" xfId="30127" xr:uid="{92CA9DFD-7568-4D38-83FD-52976033C06C}"/>
    <cellStyle name="Cálculo 11 4 11" xfId="15525" xr:uid="{7EDF7319-B62F-4730-A240-C52457A49324}"/>
    <cellStyle name="Cálculo 11 4 11 2" xfId="30633" xr:uid="{BA089BCE-E1F0-4371-B8CE-7596053C0951}"/>
    <cellStyle name="Cálculo 11 4 12" xfId="17270" xr:uid="{6D202349-F70F-4BCF-981D-109A98221864}"/>
    <cellStyle name="Cálculo 11 4 2" xfId="2552" xr:uid="{4A9BF67B-FBAD-4C94-9D1D-EC78A2AF9DBE}"/>
    <cellStyle name="Cálculo 11 4 2 2" xfId="5189" xr:uid="{27961C32-28AF-4DF5-9224-504112937967}"/>
    <cellStyle name="Cálculo 11 4 2 2 2" xfId="11553" xr:uid="{7C36848E-BD9E-4D90-A1DE-E2DA38E90B17}"/>
    <cellStyle name="Cálculo 11 4 2 2 2 2" xfId="26661" xr:uid="{7F1862CD-B2E6-4E5D-ACE3-AC802415B40F}"/>
    <cellStyle name="Cálculo 11 4 2 2 3" xfId="11785" xr:uid="{5779C2F0-96C5-48E0-8A7C-6C31A1465028}"/>
    <cellStyle name="Cálculo 11 4 2 2 3 2" xfId="26893" xr:uid="{23CE3D36-BE38-48FA-8545-0C9FDA980080}"/>
    <cellStyle name="Cálculo 11 4 2 2 4" xfId="20297" xr:uid="{6800B9CD-5452-4B32-9D1A-79D1E2D2C3EC}"/>
    <cellStyle name="Cálculo 11 4 2 3" xfId="9019" xr:uid="{1EA9151C-4FDA-4575-B5ED-D77DD3F41A26}"/>
    <cellStyle name="Cálculo 11 4 2 3 2" xfId="24127" xr:uid="{13FE7C8F-2161-4845-AA4F-5435EE2C0216}"/>
    <cellStyle name="Cálculo 11 4 2 4" xfId="11775" xr:uid="{15D49F8B-5D90-4146-B231-ECFA6DC95215}"/>
    <cellStyle name="Cálculo 11 4 2 4 2" xfId="26883" xr:uid="{68FAE392-BA1E-4AFC-9698-7BE67097F5EA}"/>
    <cellStyle name="Cálculo 11 4 2 5" xfId="7687" xr:uid="{62A31649-9C0A-48C2-8AC4-6FB64239788B}"/>
    <cellStyle name="Cálculo 11 4 2 5 2" xfId="22795" xr:uid="{0A851924-77B1-4288-9F3E-C170B965475E}"/>
    <cellStyle name="Cálculo 11 4 2 6" xfId="17660" xr:uid="{69681853-A9CD-44B9-93BD-1A065D32738E}"/>
    <cellStyle name="Cálculo 11 4 3" xfId="2805" xr:uid="{94085FD3-196C-4780-BD1B-74AB462A5083}"/>
    <cellStyle name="Cálculo 11 4 3 2" xfId="5442" xr:uid="{4FEAC621-A91B-4280-8049-ABF02683162E}"/>
    <cellStyle name="Cálculo 11 4 3 2 2" xfId="7258" xr:uid="{777CA826-D762-4EDD-AF07-DBB45BB34039}"/>
    <cellStyle name="Cálculo 11 4 3 2 2 2" xfId="22366" xr:uid="{1335CE29-F768-491B-8893-55C358C882BE}"/>
    <cellStyle name="Cálculo 11 4 3 2 3" xfId="20550" xr:uid="{9EEB87F4-05B5-462E-B99D-BA9F5EF1A9DD}"/>
    <cellStyle name="Cálculo 11 4 3 3" xfId="13475" xr:uid="{6574E0FA-51B2-48E8-A2E1-0A286CF1EFD2}"/>
    <cellStyle name="Cálculo 11 4 3 3 2" xfId="28583" xr:uid="{133E1870-B814-4493-80B9-25694C54D27D}"/>
    <cellStyle name="Cálculo 11 4 3 4" xfId="17913" xr:uid="{CBA6B31B-66B1-4CC5-AB9F-718E9DA793D7}"/>
    <cellStyle name="Cálculo 11 4 4" xfId="3108" xr:uid="{62FA20CB-8A21-44C7-9773-1DED86250C2B}"/>
    <cellStyle name="Cálculo 11 4 4 2" xfId="5745" xr:uid="{0897C253-C4D9-4B6B-97CB-03303949BC04}"/>
    <cellStyle name="Cálculo 11 4 4 2 2" xfId="12056" xr:uid="{BBF6F03E-7AA9-4310-8C5D-7359A8572B7F}"/>
    <cellStyle name="Cálculo 11 4 4 2 2 2" xfId="27164" xr:uid="{6493D8CD-1E9A-4910-9EA1-428EFDDE22DA}"/>
    <cellStyle name="Cálculo 11 4 4 2 3" xfId="16538" xr:uid="{04E96753-B7A9-4D58-AF18-237AA066BEF3}"/>
    <cellStyle name="Cálculo 11 4 4 2 3 2" xfId="31646" xr:uid="{B54AE9B1-0CD0-45C6-8525-A10DC538074A}"/>
    <cellStyle name="Cálculo 11 4 4 2 4" xfId="20853" xr:uid="{B51FFAF8-F263-4631-B351-120A66A07AA5}"/>
    <cellStyle name="Cálculo 11 4 4 3" xfId="9490" xr:uid="{20B69253-D505-4078-B233-508EB50DE7E0}"/>
    <cellStyle name="Cálculo 11 4 4 3 2" xfId="24598" xr:uid="{49CA2D3C-AFC1-4526-AA71-C2176F4FD7D2}"/>
    <cellStyle name="Cálculo 11 4 4 4" xfId="7158" xr:uid="{412DDDAD-0004-45A9-90E9-2CC1A336F8F1}"/>
    <cellStyle name="Cálculo 11 4 4 4 2" xfId="22266" xr:uid="{B78D5F7C-8F9F-4E95-8F09-EEC286FAF55A}"/>
    <cellStyle name="Cálculo 11 4 4 5" xfId="18216" xr:uid="{59FDEAB8-5315-48C5-B757-782FDFF2090A}"/>
    <cellStyle name="Cálculo 11 4 5" xfId="3434" xr:uid="{0900F2B3-9327-4CEC-83DF-F4F1A6DEF524}"/>
    <cellStyle name="Cálculo 11 4 5 2" xfId="6071" xr:uid="{F24813A2-5A3B-49DF-AF97-A67530F5F1D1}"/>
    <cellStyle name="Cálculo 11 4 5 2 2" xfId="12382" xr:uid="{57E0E0B3-4504-40FA-9396-EC6227E59911}"/>
    <cellStyle name="Cálculo 11 4 5 2 2 2" xfId="27490" xr:uid="{D7AF4003-39CC-42E5-9E32-EABFC00DB574}"/>
    <cellStyle name="Cálculo 11 4 5 2 3" xfId="8097" xr:uid="{9C23BD42-D605-46B2-9FF4-3968BBCAF317}"/>
    <cellStyle name="Cálculo 11 4 5 2 3 2" xfId="23205" xr:uid="{E57FAF88-BFE9-4057-8267-0DAB896F93DF}"/>
    <cellStyle name="Cálculo 11 4 5 2 4" xfId="21179" xr:uid="{C4106118-45B1-4B4F-AEB6-42E8EE659C2B}"/>
    <cellStyle name="Cálculo 11 4 5 3" xfId="9816" xr:uid="{60B1A4AC-184C-46C4-8884-31DB411D1E59}"/>
    <cellStyle name="Cálculo 11 4 5 3 2" xfId="24924" xr:uid="{16124088-173E-4E70-98DC-2028944BFA98}"/>
    <cellStyle name="Cálculo 11 4 5 4" xfId="7351" xr:uid="{FC3EA8FA-6662-47F0-BCB5-70B51E488A1A}"/>
    <cellStyle name="Cálculo 11 4 5 4 2" xfId="22459" xr:uid="{6C3A368C-5F9D-4F38-87E9-F7BA85D27735}"/>
    <cellStyle name="Cálculo 11 4 5 5" xfId="18542" xr:uid="{71ABC2B0-8570-4684-A110-9AD1C69C4E69}"/>
    <cellStyle name="Cálculo 11 4 6" xfId="3740" xr:uid="{71A41B88-4CDD-45E9-8F88-3BDFE404C67D}"/>
    <cellStyle name="Cálculo 11 4 6 2" xfId="6377" xr:uid="{50743C0E-33E3-4C27-A0AB-C25C18228B92}"/>
    <cellStyle name="Cálculo 11 4 6 2 2" xfId="12688" xr:uid="{9C3185D9-B2AD-42CF-AF7B-935FC5262AD9}"/>
    <cellStyle name="Cálculo 11 4 6 2 2 2" xfId="27796" xr:uid="{7D9C71F4-C76F-4266-8B70-2F54AD022B77}"/>
    <cellStyle name="Cálculo 11 4 6 2 3" xfId="7665" xr:uid="{553D93CD-808A-4917-A594-8CC142B75F50}"/>
    <cellStyle name="Cálculo 11 4 6 2 3 2" xfId="22773" xr:uid="{04AE0261-5448-4814-8C87-A34B5341DB1B}"/>
    <cellStyle name="Cálculo 11 4 6 2 4" xfId="21485" xr:uid="{23AB5DC0-0127-41F4-B3B5-0AEBBE2537CF}"/>
    <cellStyle name="Cálculo 11 4 6 3" xfId="10122" xr:uid="{593A46DC-B7CF-442D-A2E9-A84B74F58AD1}"/>
    <cellStyle name="Cálculo 11 4 6 3 2" xfId="25230" xr:uid="{37270502-D3FA-4F45-9B6A-99E6B7AA0260}"/>
    <cellStyle name="Cálculo 11 4 6 4" xfId="14710" xr:uid="{F130553E-5BDE-48B0-A827-449AD5D09412}"/>
    <cellStyle name="Cálculo 11 4 6 4 2" xfId="29818" xr:uid="{F172A2A8-EC7F-470D-8439-C97F9FA83AC7}"/>
    <cellStyle name="Cálculo 11 4 6 5" xfId="18848" xr:uid="{550B6308-C622-4137-9C1F-5EF304E9986A}"/>
    <cellStyle name="Cálculo 11 4 7" xfId="4117" xr:uid="{0154B662-5724-4292-89E0-B84189090FD1}"/>
    <cellStyle name="Cálculo 11 4 7 2" xfId="6754" xr:uid="{E72C9F55-E679-4A27-9F97-0FFE263AA001}"/>
    <cellStyle name="Cálculo 11 4 7 2 2" xfId="13065" xr:uid="{91ACFCDB-4701-4C24-ACBD-102E2E32DFF3}"/>
    <cellStyle name="Cálculo 11 4 7 2 2 2" xfId="28173" xr:uid="{DB302276-9141-4A1F-903B-06A2CB59C3BA}"/>
    <cellStyle name="Cálculo 11 4 7 2 3" xfId="16739" xr:uid="{3B8707A5-5CF8-4E9C-8FF3-FF2D6A38FF34}"/>
    <cellStyle name="Cálculo 11 4 7 2 3 2" xfId="31847" xr:uid="{78EF8BE2-5B96-4025-BBDD-DAA4BAEBFB58}"/>
    <cellStyle name="Cálculo 11 4 7 2 4" xfId="21862" xr:uid="{4E846307-F13E-4A7D-B614-5F5C4385542B}"/>
    <cellStyle name="Cálculo 11 4 7 3" xfId="10499" xr:uid="{B2373758-1259-4332-AC27-3B20D37AE9F4}"/>
    <cellStyle name="Cálculo 11 4 7 3 2" xfId="25607" xr:uid="{1ED6F232-04D7-4EB3-9EFF-BCB8CFDB01EB}"/>
    <cellStyle name="Cálculo 11 4 7 4" xfId="15706" xr:uid="{80028CD5-2386-4581-AC01-23A9E87C0BBE}"/>
    <cellStyle name="Cálculo 11 4 7 4 2" xfId="30814" xr:uid="{D1D7BFEE-472D-43A7-B8C8-4D1B3A9ED4F3}"/>
    <cellStyle name="Cálculo 11 4 7 5" xfId="19225" xr:uid="{A920FF48-B6EF-4384-85B7-C9EDDCBA2E4B}"/>
    <cellStyle name="Cálculo 11 4 8" xfId="4682" xr:uid="{83EF688F-8846-47EF-B851-6FBD31961D49}"/>
    <cellStyle name="Cálculo 11 4 8 2" xfId="11064" xr:uid="{564DB8E1-6297-45C1-832D-35A98B1D23D4}"/>
    <cellStyle name="Cálculo 11 4 8 2 2" xfId="26172" xr:uid="{501D2F48-41A2-47AA-8178-102C6B5784D6}"/>
    <cellStyle name="Cálculo 11 4 8 3" xfId="11668" xr:uid="{6E1A9F3F-E4FA-4411-A46A-DA0686B73900}"/>
    <cellStyle name="Cálculo 11 4 8 3 2" xfId="26776" xr:uid="{2720F976-DA24-491C-9337-BB0B0A7DFCF5}"/>
    <cellStyle name="Cálculo 11 4 8 4" xfId="19790" xr:uid="{81A6EDAE-916C-41BB-A880-D6C5E2E79A85}"/>
    <cellStyle name="Cálculo 11 4 9" xfId="8543" xr:uid="{7614C67E-952A-48A5-9FD0-BC118EE4E947}"/>
    <cellStyle name="Cálculo 11 4 9 2" xfId="23651" xr:uid="{2F9595D9-D39D-4460-93CC-2120FD43B089}"/>
    <cellStyle name="Cálculo 11 5" xfId="2076" xr:uid="{7CCECD87-9ABD-48B2-B2C0-E4186345F184}"/>
    <cellStyle name="Cálculo 11 5 10" xfId="7205" xr:uid="{28E63490-E239-4E1F-BCC5-F0122DDABB5E}"/>
    <cellStyle name="Cálculo 11 5 10 2" xfId="22313" xr:uid="{D60F0E10-C549-41DC-A02A-545E894DAB50}"/>
    <cellStyle name="Cálculo 11 5 11" xfId="17301" xr:uid="{CE9B667D-1E3A-460B-87A9-DEF1789EAA04}"/>
    <cellStyle name="Cálculo 11 5 2" xfId="2836" xr:uid="{B5F2343D-C2CD-4C06-BA80-5A34EB4AE4E5}"/>
    <cellStyle name="Cálculo 11 5 2 2" xfId="5473" xr:uid="{FEB4A05C-3C9B-4E41-B7D9-BB0A0BE33693}"/>
    <cellStyle name="Cálculo 11 5 2 2 2" xfId="15203" xr:uid="{22A71AA0-F6BD-4395-B115-5908EFF8ECDC}"/>
    <cellStyle name="Cálculo 11 5 2 2 2 2" xfId="30311" xr:uid="{3FE40C0A-12A6-4464-A489-F11EC5D21D87}"/>
    <cellStyle name="Cálculo 11 5 2 2 3" xfId="20581" xr:uid="{E4FFC1C7-BBD4-407B-864A-B440A288E5DA}"/>
    <cellStyle name="Cálculo 11 5 2 3" xfId="15106" xr:uid="{4B83BEE1-92E1-465F-9EAF-F8203064A919}"/>
    <cellStyle name="Cálculo 11 5 2 3 2" xfId="30214" xr:uid="{11A67303-8C84-439D-AFDC-0075817A6612}"/>
    <cellStyle name="Cálculo 11 5 2 4" xfId="17944" xr:uid="{36D3B110-9E78-4F1C-81BC-B712D1E8BBD0}"/>
    <cellStyle name="Cálculo 11 5 3" xfId="3139" xr:uid="{579D8400-C5E9-4D28-A2C5-A47613C2DE84}"/>
    <cellStyle name="Cálculo 11 5 3 2" xfId="5776" xr:uid="{2F090E1A-3BCD-4240-8233-9773AD5C774F}"/>
    <cellStyle name="Cálculo 11 5 3 2 2" xfId="12087" xr:uid="{41C89168-362E-450F-A071-0FCB65E83B3B}"/>
    <cellStyle name="Cálculo 11 5 3 2 2 2" xfId="27195" xr:uid="{ED8BE26D-3B79-42DD-8B55-20F29FE8EC18}"/>
    <cellStyle name="Cálculo 11 5 3 2 3" xfId="16466" xr:uid="{AA325A77-A1D8-4618-B08F-350C308D5CC8}"/>
    <cellStyle name="Cálculo 11 5 3 2 3 2" xfId="31574" xr:uid="{81D7BBDB-2AEF-430E-82CC-0B5CC2E9A109}"/>
    <cellStyle name="Cálculo 11 5 3 2 4" xfId="20884" xr:uid="{1B405A60-412B-4DCA-981F-114DD4089777}"/>
    <cellStyle name="Cálculo 11 5 3 3" xfId="9521" xr:uid="{5D4D61C2-BDD7-489F-9101-3E87929F3F1F}"/>
    <cellStyle name="Cálculo 11 5 3 3 2" xfId="24629" xr:uid="{8F9B240C-BC56-4635-9B4C-0D1C09E1C594}"/>
    <cellStyle name="Cálculo 11 5 3 4" xfId="14743" xr:uid="{342E9534-7E9C-4C3F-9711-0F2498828B25}"/>
    <cellStyle name="Cálculo 11 5 3 4 2" xfId="29851" xr:uid="{F7E6938F-981D-4FD4-8B09-6370DE9717D2}"/>
    <cellStyle name="Cálculo 11 5 3 5" xfId="18247" xr:uid="{F4A6E381-0340-4DB9-8C11-DC54BC4B4AB0}"/>
    <cellStyle name="Cálculo 11 5 4" xfId="3465" xr:uid="{1A8DF6EE-D40F-49A3-9FFB-66FE8E1C24E0}"/>
    <cellStyle name="Cálculo 11 5 4 2" xfId="6102" xr:uid="{4D77EA96-551B-4F3D-B029-78FCA9AA4563}"/>
    <cellStyle name="Cálculo 11 5 4 2 2" xfId="12413" xr:uid="{F3861D61-C189-4C34-AE72-0BB29E0C97A6}"/>
    <cellStyle name="Cálculo 11 5 4 2 2 2" xfId="27521" xr:uid="{D069CE37-AB78-44E5-83D7-8CA1FF24B6A4}"/>
    <cellStyle name="Cálculo 11 5 4 2 3" xfId="14492" xr:uid="{08B3AD64-4955-4684-A5FA-EE0A5AFEB1E6}"/>
    <cellStyle name="Cálculo 11 5 4 2 3 2" xfId="29600" xr:uid="{19FC1DBA-EA4D-4596-9EAF-603C2536C492}"/>
    <cellStyle name="Cálculo 11 5 4 2 4" xfId="21210" xr:uid="{B2788903-CA20-4871-893D-17605E6FC8FC}"/>
    <cellStyle name="Cálculo 11 5 4 3" xfId="9847" xr:uid="{B72C251B-592E-4816-9BF3-87234624E740}"/>
    <cellStyle name="Cálculo 11 5 4 3 2" xfId="24955" xr:uid="{4E289763-33C2-48F3-B0A1-FC9102A43564}"/>
    <cellStyle name="Cálculo 11 5 4 4" xfId="7107" xr:uid="{E2D5ED8A-AA78-4A31-B85C-CFC0D1ABFEFA}"/>
    <cellStyle name="Cálculo 11 5 4 4 2" xfId="22215" xr:uid="{EBB5BF63-616C-4A8C-AE55-18565C13CC6A}"/>
    <cellStyle name="Cálculo 11 5 4 5" xfId="18573" xr:uid="{EB539515-9888-4420-8D00-6F49CB4A2F2E}"/>
    <cellStyle name="Cálculo 11 5 5" xfId="3771" xr:uid="{ADD3245A-D6B0-4549-B3BF-C4021FA5CF6B}"/>
    <cellStyle name="Cálculo 11 5 5 2" xfId="6408" xr:uid="{31944446-439E-41CF-9FBC-E195BBBC4BE2}"/>
    <cellStyle name="Cálculo 11 5 5 2 2" xfId="12719" xr:uid="{D6F2DFFD-9902-4C5B-97DE-BB5386CD536B}"/>
    <cellStyle name="Cálculo 11 5 5 2 2 2" xfId="27827" xr:uid="{11D25DE6-7D86-4BB4-AE91-54C2FD877922}"/>
    <cellStyle name="Cálculo 11 5 5 2 3" xfId="13589" xr:uid="{15465ECC-1D71-4A9C-A06C-65C9160C0B85}"/>
    <cellStyle name="Cálculo 11 5 5 2 3 2" xfId="28697" xr:uid="{6AB709AB-61C0-4482-A1BD-D9737A1B1B0A}"/>
    <cellStyle name="Cálculo 11 5 5 2 4" xfId="21516" xr:uid="{99447901-E205-4DEF-BD9B-465291FEC6E0}"/>
    <cellStyle name="Cálculo 11 5 5 3" xfId="10153" xr:uid="{7A8E5C5C-363E-4FCD-B02C-8589BF0C7664}"/>
    <cellStyle name="Cálculo 11 5 5 3 2" xfId="25261" xr:uid="{E1E01E73-DFCD-45EB-933B-EDF8188502C0}"/>
    <cellStyle name="Cálculo 11 5 5 4" xfId="13707" xr:uid="{1BFD9442-CD91-4D58-A943-34A7FD1A3608}"/>
    <cellStyle name="Cálculo 11 5 5 4 2" xfId="28815" xr:uid="{DE03DB70-0AE5-4233-A36D-8F4D4231F3D1}"/>
    <cellStyle name="Cálculo 11 5 5 5" xfId="18879" xr:uid="{6205EA41-DAB5-4516-B2FD-76C8F96DA255}"/>
    <cellStyle name="Cálculo 11 5 6" xfId="4148" xr:uid="{8769246E-BF94-4C3C-AB54-D69B92CDF63B}"/>
    <cellStyle name="Cálculo 11 5 6 2" xfId="6785" xr:uid="{C0699271-5722-43B9-9AE4-CCA39AE4523F}"/>
    <cellStyle name="Cálculo 11 5 6 2 2" xfId="13096" xr:uid="{FB3B05B2-9F3E-4BE1-9B1E-ACBA658208B6}"/>
    <cellStyle name="Cálculo 11 5 6 2 2 2" xfId="28204" xr:uid="{E2F69B8D-A46B-4C03-8219-6CC776AA5786}"/>
    <cellStyle name="Cálculo 11 5 6 2 3" xfId="16770" xr:uid="{EDFC3CD0-3934-4061-B3E6-54D90B3AC65D}"/>
    <cellStyle name="Cálculo 11 5 6 2 3 2" xfId="31878" xr:uid="{6152A730-D036-48BB-9338-97FCA7DB347E}"/>
    <cellStyle name="Cálculo 11 5 6 2 4" xfId="21893" xr:uid="{47095E11-92E3-4679-A8FB-01CF648B56BA}"/>
    <cellStyle name="Cálculo 11 5 6 3" xfId="10530" xr:uid="{EBDE9C4E-7048-4273-AA1F-B4CBFF036E12}"/>
    <cellStyle name="Cálculo 11 5 6 3 2" xfId="25638" xr:uid="{34ACD91B-CEC4-4AE1-81C0-33F032F381DF}"/>
    <cellStyle name="Cálculo 11 5 6 4" xfId="8231" xr:uid="{E169CE11-DA14-4C94-A236-B2B6A6C43AF7}"/>
    <cellStyle name="Cálculo 11 5 6 4 2" xfId="23339" xr:uid="{C7C6D8E0-B00E-4D7A-A7E8-48B3ADB77A6C}"/>
    <cellStyle name="Cálculo 11 5 6 5" xfId="19256" xr:uid="{03C8410D-F089-4F37-8609-DB403FB0A212}"/>
    <cellStyle name="Cálculo 11 5 7" xfId="4713" xr:uid="{06CA7941-2FD7-4AB7-9D5C-078E6A658FE8}"/>
    <cellStyle name="Cálculo 11 5 7 2" xfId="11095" xr:uid="{E0D0E62C-F69E-48FA-A01D-687E16863208}"/>
    <cellStyle name="Cálculo 11 5 7 2 2" xfId="26203" xr:uid="{05AE6099-150B-4029-B726-E8D72BF91600}"/>
    <cellStyle name="Cálculo 11 5 7 3" xfId="15211" xr:uid="{AF51E381-C932-4046-B794-369E17A64836}"/>
    <cellStyle name="Cálculo 11 5 7 3 2" xfId="30319" xr:uid="{DAB87239-4320-4991-9738-B6C170184B03}"/>
    <cellStyle name="Cálculo 11 5 7 4" xfId="19821" xr:uid="{9C66F78B-44A7-42B2-8D93-BDD4CE6226F9}"/>
    <cellStyle name="Cálculo 11 5 8" xfId="8574" xr:uid="{35830B53-FBBD-4479-8870-A11B71AFD947}"/>
    <cellStyle name="Cálculo 11 5 8 2" xfId="23682" xr:uid="{3DECDFB3-9357-4380-BB84-5785BF3C9086}"/>
    <cellStyle name="Cálculo 11 5 9" xfId="15642" xr:uid="{1A1E4423-B673-49FC-9673-620144EE582B}"/>
    <cellStyle name="Cálculo 11 5 9 2" xfId="30750" xr:uid="{3F06C970-2078-4DCD-821D-82422F48F99E}"/>
    <cellStyle name="Cálculo 12" xfId="752" xr:uid="{00000000-0005-0000-0000-0000F0020000}"/>
    <cellStyle name="Cálculo 12 2" xfId="1826" xr:uid="{F9493563-2786-4EB2-8336-00CEC3FCD5BB}"/>
    <cellStyle name="Cálculo 12 2 10" xfId="8327" xr:uid="{44447CAA-ECF5-4925-845E-E44AB7EBAE7C}"/>
    <cellStyle name="Cálculo 12 2 10 2" xfId="23435" xr:uid="{7EB85CA8-01EE-4962-AED2-4931F0451F41}"/>
    <cellStyle name="Cálculo 12 2 11" xfId="8050" xr:uid="{39A1C23D-042E-4B57-ACBA-C8604BA01332}"/>
    <cellStyle name="Cálculo 12 2 11 2" xfId="23158" xr:uid="{A5C4DFFB-9734-45CD-9551-711EC36A551E}"/>
    <cellStyle name="Cálculo 12 2 12" xfId="13480" xr:uid="{71E9F3C5-0037-4491-BF33-CF2186BC4542}"/>
    <cellStyle name="Cálculo 12 2 12 2" xfId="28588" xr:uid="{2830959D-9FAA-4359-8A73-3E5DFC72B126}"/>
    <cellStyle name="Cálculo 12 2 13" xfId="17051" xr:uid="{C8747865-C3E6-4876-B089-1D4AAEE7A05C}"/>
    <cellStyle name="Cálculo 12 2 2" xfId="2386" xr:uid="{3E51C0C9-F389-4FD0-9D31-FE8CFFCFF600}"/>
    <cellStyle name="Cálculo 12 2 2 2" xfId="5023" xr:uid="{8E0EED43-0FD9-4981-9A17-C4066E982323}"/>
    <cellStyle name="Cálculo 12 2 2 2 2" xfId="11387" xr:uid="{E3C9A459-24F5-496A-80AA-6EE22CB328DC}"/>
    <cellStyle name="Cálculo 12 2 2 2 2 2" xfId="26495" xr:uid="{C9EA7498-107B-46DC-AE3F-5A1DC3A1417A}"/>
    <cellStyle name="Cálculo 12 2 2 2 3" xfId="15137" xr:uid="{65155715-EDB7-4442-A738-68760E63CF27}"/>
    <cellStyle name="Cálculo 12 2 2 2 3 2" xfId="30245" xr:uid="{F8243FBC-45B6-49F8-A895-AA77F7EB746B}"/>
    <cellStyle name="Cálculo 12 2 2 2 4" xfId="20131" xr:uid="{88E20A07-D90B-4F93-8B7B-638653781B04}"/>
    <cellStyle name="Cálculo 12 2 2 3" xfId="8853" xr:uid="{5998FD38-DCAA-469E-AA60-2F123083A1F7}"/>
    <cellStyle name="Cálculo 12 2 2 3 2" xfId="23961" xr:uid="{598771F7-AD2B-4A79-9CD7-FC2C3F8C6AFB}"/>
    <cellStyle name="Cálculo 12 2 3" xfId="2234" xr:uid="{B29F5AC3-A8E2-4E73-A95C-75B815751E56}"/>
    <cellStyle name="Cálculo 12 2 3 2" xfId="4871" xr:uid="{8C195912-4B71-4BE8-8605-DFDC4C5C506D}"/>
    <cellStyle name="Cálculo 12 2 3 2 2" xfId="14202" xr:uid="{0B356D8D-84C4-4D1B-BF99-A3D907EF96E5}"/>
    <cellStyle name="Cálculo 12 2 3 2 2 2" xfId="29310" xr:uid="{7262A9C9-E966-40D5-AA8F-14020E09CDF4}"/>
    <cellStyle name="Cálculo 12 2 3 2 3" xfId="19979" xr:uid="{19BA5C8F-E810-478B-88C0-3310B606FF93}"/>
    <cellStyle name="Cálculo 12 2 3 3" xfId="15152" xr:uid="{EE3E8A7E-FB71-4579-BB10-4F61D42915E4}"/>
    <cellStyle name="Cálculo 12 2 3 3 2" xfId="30260" xr:uid="{6EB6647B-4B7E-4D63-A67B-9C886EC6AF37}"/>
    <cellStyle name="Cálculo 12 2 3 4" xfId="17459" xr:uid="{57EF0659-E7B1-4B33-9764-70D8CF7EB434}"/>
    <cellStyle name="Cálculo 12 2 4" xfId="2348" xr:uid="{A54253FE-D4F6-4A35-8613-E657BB83058A}"/>
    <cellStyle name="Cálculo 12 2 4 2" xfId="4985" xr:uid="{4151E6A0-BAC8-4104-80E6-AC3B7BCCA7B8}"/>
    <cellStyle name="Cálculo 12 2 4 2 2" xfId="11349" xr:uid="{940CAC6E-84FA-41B7-B387-7B3C7C8EC203}"/>
    <cellStyle name="Cálculo 12 2 4 2 2 2" xfId="26457" xr:uid="{CBA4CF43-7A49-4706-969E-3A7165E78EF3}"/>
    <cellStyle name="Cálculo 12 2 4 2 3" xfId="15068" xr:uid="{B40A167F-90B7-489B-9BD6-1B368359EBC3}"/>
    <cellStyle name="Cálculo 12 2 4 2 3 2" xfId="30176" xr:uid="{DFCE38EF-2BEB-4375-9EA8-27228629FD45}"/>
    <cellStyle name="Cálculo 12 2 4 2 4" xfId="20093" xr:uid="{FDC18CA8-513D-4C1E-ACD3-067C29018A5A}"/>
    <cellStyle name="Cálculo 12 2 4 3" xfId="8815" xr:uid="{C192A06B-4866-4DD4-A261-0742CFFDB47E}"/>
    <cellStyle name="Cálculo 12 2 4 3 2" xfId="23923" xr:uid="{F05B546E-E39D-4089-9DFF-85B649E7758A}"/>
    <cellStyle name="Cálculo 12 2 4 4" xfId="14932" xr:uid="{5C8816A5-314B-4729-A47D-36A76C98A4B1}"/>
    <cellStyle name="Cálculo 12 2 4 4 2" xfId="30040" xr:uid="{9CE38A1F-3712-4942-B682-DB6E8CD5A623}"/>
    <cellStyle name="Cálculo 12 2 4 5" xfId="17573" xr:uid="{15DA42C6-2BCA-4AFC-9F80-80B8F829FC51}"/>
    <cellStyle name="Cálculo 12 2 5" xfId="3246" xr:uid="{7B4696EF-56CF-477A-AE09-8CA62B0F1A0F}"/>
    <cellStyle name="Cálculo 12 2 5 2" xfId="5883" xr:uid="{D658E14D-7E96-4ED3-B049-A5795F633CB4}"/>
    <cellStyle name="Cálculo 12 2 5 2 2" xfId="12194" xr:uid="{23EF3285-FF63-42CF-BE7A-2F11F0749836}"/>
    <cellStyle name="Cálculo 12 2 5 2 2 2" xfId="27302" xr:uid="{9C6950CF-CB6D-48C6-A2FA-85D870E1F5E1}"/>
    <cellStyle name="Cálculo 12 2 5 2 3" xfId="7172" xr:uid="{3FC1D5F9-1ED1-49B8-AE3B-AE82ACA3D5D9}"/>
    <cellStyle name="Cálculo 12 2 5 2 3 2" xfId="22280" xr:uid="{17CE3517-86BD-4C0B-BD23-588473196E76}"/>
    <cellStyle name="Cálculo 12 2 5 2 4" xfId="20991" xr:uid="{7BD51A4A-F588-40F3-A080-700C5B2B15DD}"/>
    <cellStyle name="Cálculo 12 2 5 3" xfId="9628" xr:uid="{7AE7D8C3-A43B-461D-B5AE-7817115503F6}"/>
    <cellStyle name="Cálculo 12 2 5 3 2" xfId="24736" xr:uid="{FC27FE98-5220-41EC-807F-C90DE0A9A6B1}"/>
    <cellStyle name="Cálculo 12 2 5 4" xfId="7983" xr:uid="{4587C4B9-B7B4-477F-BCCA-2E41BCD4A779}"/>
    <cellStyle name="Cálculo 12 2 5 4 2" xfId="23091" xr:uid="{F009F3F3-8900-4A1E-9F09-EDD60F3907EC}"/>
    <cellStyle name="Cálculo 12 2 5 5" xfId="18354" xr:uid="{B7C2A1B9-F00E-4185-90D7-101807BF326C}"/>
    <cellStyle name="Cálculo 12 2 6" xfId="3552" xr:uid="{0BB17C57-34E4-43D4-B189-F26FD14D4554}"/>
    <cellStyle name="Cálculo 12 2 6 2" xfId="6189" xr:uid="{A4B1D84A-91B6-464D-A8A1-DFA462DD1C21}"/>
    <cellStyle name="Cálculo 12 2 6 2 2" xfId="12500" xr:uid="{27849345-7CAE-4AF1-99F3-01321459BC5B}"/>
    <cellStyle name="Cálculo 12 2 6 2 2 2" xfId="27608" xr:uid="{1F16D4E7-7B83-4670-A2F4-2E0C3BC6D843}"/>
    <cellStyle name="Cálculo 12 2 6 2 3" xfId="7993" xr:uid="{F24D02BD-5B08-48A6-A441-FA2F9681FDCE}"/>
    <cellStyle name="Cálculo 12 2 6 2 3 2" xfId="23101" xr:uid="{4AD0A669-49BD-4CA6-B023-5621577D710A}"/>
    <cellStyle name="Cálculo 12 2 6 2 4" xfId="21297" xr:uid="{3C830F07-8363-437C-90F4-D3C40EFAD75B}"/>
    <cellStyle name="Cálculo 12 2 6 3" xfId="9934" xr:uid="{E934C210-23E5-444E-885D-22F274C784F3}"/>
    <cellStyle name="Cálculo 12 2 6 3 2" xfId="25042" xr:uid="{7BA14C43-2BF9-4615-BB38-9E925B021FC2}"/>
    <cellStyle name="Cálculo 12 2 6 4" xfId="7174" xr:uid="{0A0CFCDB-7F2E-4024-A070-2CD6DF54D9EC}"/>
    <cellStyle name="Cálculo 12 2 6 4 2" xfId="22282" xr:uid="{9544EE5D-FE76-4D34-86B4-A3658A5D9FEC}"/>
    <cellStyle name="Cálculo 12 2 6 5" xfId="18660" xr:uid="{D974D715-1BA5-4FB4-BB4E-65C7E8A9D43E}"/>
    <cellStyle name="Cálculo 12 2 7" xfId="3898" xr:uid="{54365915-5CDD-4B6F-A884-C26DE145056E}"/>
    <cellStyle name="Cálculo 12 2 7 2" xfId="6535" xr:uid="{AF4862C0-B2E8-45E9-B532-7B2C02863E5E}"/>
    <cellStyle name="Cálculo 12 2 7 2 2" xfId="12846" xr:uid="{53FC147D-44D1-40BE-B68A-C8BB319FDC39}"/>
    <cellStyle name="Cálculo 12 2 7 2 2 2" xfId="27954" xr:uid="{EF94BDF6-E842-4925-95FE-9FD16416CD08}"/>
    <cellStyle name="Cálculo 12 2 7 2 3" xfId="8232" xr:uid="{38E51AE5-4431-4B34-8947-8FFF425BECDA}"/>
    <cellStyle name="Cálculo 12 2 7 2 3 2" xfId="23340" xr:uid="{9A969E98-74AC-409F-BF4D-2D5E45431B91}"/>
    <cellStyle name="Cálculo 12 2 7 2 4" xfId="21643" xr:uid="{8EC0473C-0ACA-4D5F-8FDC-C6E8D06CF04F}"/>
    <cellStyle name="Cálculo 12 2 7 3" xfId="10280" xr:uid="{CE61767A-F8EE-427C-BE4C-9CD2FD48A27C}"/>
    <cellStyle name="Cálculo 12 2 7 3 2" xfId="25388" xr:uid="{3DCB42B1-5574-4803-A86B-22FD7A7975B8}"/>
    <cellStyle name="Cálculo 12 2 7 4" xfId="8469" xr:uid="{F0C9EEB8-BAAA-4DA5-8E70-0E4D11BA1E9C}"/>
    <cellStyle name="Cálculo 12 2 7 4 2" xfId="23577" xr:uid="{D658D783-4A48-4F32-9D5E-299B236BD434}"/>
    <cellStyle name="Cálculo 12 2 7 5" xfId="19006" xr:uid="{D3B2B04C-696B-4E23-9DE3-4FD252F53C37}"/>
    <cellStyle name="Cálculo 12 2 8" xfId="4262" xr:uid="{E0EEC22A-8726-4F67-825F-B9838402F349}"/>
    <cellStyle name="Cálculo 12 2 8 2" xfId="6899" xr:uid="{CA59624C-04E3-41CC-B4CF-BA09D5FC4001}"/>
    <cellStyle name="Cálculo 12 2 8 2 2" xfId="13210" xr:uid="{13E9B46F-4C62-4A99-AFF4-813176A25094}"/>
    <cellStyle name="Cálculo 12 2 8 2 2 2" xfId="28318" xr:uid="{89ABFA12-B8EA-4D4E-88CC-A128919DFEA3}"/>
    <cellStyle name="Cálculo 12 2 8 2 3" xfId="16874" xr:uid="{2C0868F8-8A2B-4A96-A99B-CDB12F2382E0}"/>
    <cellStyle name="Cálculo 12 2 8 2 3 2" xfId="31982" xr:uid="{A261CC7E-8074-4DDC-B67C-E0023E298403}"/>
    <cellStyle name="Cálculo 12 2 8 2 4" xfId="22007" xr:uid="{3D50D54E-4FA3-46C5-BC11-8C40F9CE4494}"/>
    <cellStyle name="Cálculo 12 2 8 3" xfId="10644" xr:uid="{2101389F-EA37-43B1-98D5-72EDA46DA029}"/>
    <cellStyle name="Cálculo 12 2 8 3 2" xfId="25752" xr:uid="{36CF24F9-3F7A-44A5-884C-9866CC4789E3}"/>
    <cellStyle name="Cálculo 12 2 8 4" xfId="15659" xr:uid="{AFED4E09-3873-4578-9A03-09AD908CA26A}"/>
    <cellStyle name="Cálculo 12 2 8 4 2" xfId="30767" xr:uid="{C07D1590-5B90-4EE4-B5B8-C0BCC9A9DF12}"/>
    <cellStyle name="Cálculo 12 2 8 5" xfId="19370" xr:uid="{0D05F68D-18A8-47A0-9815-3C509FBB8FAF}"/>
    <cellStyle name="Cálculo 12 2 9" xfId="4463" xr:uid="{2BA8F45C-B81E-4CC0-A6B1-A83D771B8650}"/>
    <cellStyle name="Cálculo 12 2 9 2" xfId="10845" xr:uid="{3CA43489-636E-44C6-939A-73A320211E37}"/>
    <cellStyle name="Cálculo 12 2 9 2 2" xfId="25953" xr:uid="{D45D518A-A31C-41BB-B937-AE6916CEBAE2}"/>
    <cellStyle name="Cálculo 12 2 9 3" xfId="14522" xr:uid="{2E491DDC-CDB0-401C-BD01-57D146429B3E}"/>
    <cellStyle name="Cálculo 12 2 9 3 2" xfId="29630" xr:uid="{AC6FBF09-AD47-4DC1-900E-6D72E8B1FE8B}"/>
    <cellStyle name="Cálculo 12 2 9 4" xfId="19571" xr:uid="{991FFE70-A406-49AB-830E-D59FF581DB07}"/>
    <cellStyle name="Cálculo 12 3" xfId="1809" xr:uid="{51A69A9D-A358-494F-A8DE-9A1FC387529A}"/>
    <cellStyle name="Cálculo 12 3 10" xfId="14381" xr:uid="{77426B8A-6437-4751-9704-F49EC329ADDC}"/>
    <cellStyle name="Cálculo 12 3 10 2" xfId="29489" xr:uid="{6948738D-EDFD-4081-AEF1-0DFA862A15EA}"/>
    <cellStyle name="Cálculo 12 3 11" xfId="13478" xr:uid="{A45A7B4A-D50F-4706-BEAB-C4B0AC5C94CF}"/>
    <cellStyle name="Cálculo 12 3 11 2" xfId="28586" xr:uid="{43B7C9C2-0F40-4E71-83BA-041BE41F62F1}"/>
    <cellStyle name="Cálculo 12 3 12" xfId="17034" xr:uid="{439FF0D1-2854-4C96-BED8-0211914BFF03}"/>
    <cellStyle name="Cálculo 12 3 2" xfId="2369" xr:uid="{D190E718-C6CF-4EAC-A770-6F6D61BEE108}"/>
    <cellStyle name="Cálculo 12 3 2 2" xfId="5006" xr:uid="{6DFC9CDF-895C-4F8B-ADE4-64CA08994C7A}"/>
    <cellStyle name="Cálculo 12 3 2 2 2" xfId="11370" xr:uid="{889854A9-16D5-41F2-9EDA-39D588730AE3}"/>
    <cellStyle name="Cálculo 12 3 2 2 2 2" xfId="26478" xr:uid="{77DAB2C0-2E05-441E-988D-DC3B1B9204CE}"/>
    <cellStyle name="Cálculo 12 3 2 2 3" xfId="15605" xr:uid="{207ADE9B-1298-4779-84AA-230804ADB54B}"/>
    <cellStyle name="Cálculo 12 3 2 2 3 2" xfId="30713" xr:uid="{D19E999D-B132-4A22-BD16-80F294579E8D}"/>
    <cellStyle name="Cálculo 12 3 2 2 4" xfId="20114" xr:uid="{6F3FC4DC-9007-4618-A0D6-51D752B342BA}"/>
    <cellStyle name="Cálculo 12 3 2 3" xfId="8836" xr:uid="{56D25E23-A163-443C-B2C8-FA5BE58BD1B1}"/>
    <cellStyle name="Cálculo 12 3 2 3 2" xfId="23944" xr:uid="{9A61ED91-3732-4ED6-B86A-0D7C1C065022}"/>
    <cellStyle name="Cálculo 12 3 2 4" xfId="15117" xr:uid="{59E7DE2C-B9F0-47B1-800D-763B9D4EF92E}"/>
    <cellStyle name="Cálculo 12 3 2 4 2" xfId="30225" xr:uid="{CBDAFF6F-0BFE-41DB-862C-9C8C8ED76C7B}"/>
    <cellStyle name="Cálculo 12 3 2 5" xfId="13783" xr:uid="{1680F746-182E-4E20-AA10-B9EB7CE07D20}"/>
    <cellStyle name="Cálculo 12 3 2 5 2" xfId="28891" xr:uid="{E263E1B0-4966-4B5A-9372-95648BB1356C}"/>
    <cellStyle name="Cálculo 12 3 2 6" xfId="17577" xr:uid="{5DF678B1-4328-4C40-8E54-E4E06ACDA32A}"/>
    <cellStyle name="Cálculo 12 3 3" xfId="2251" xr:uid="{A011D725-3505-428B-A2AB-52B66C5E95F0}"/>
    <cellStyle name="Cálculo 12 3 3 2" xfId="4888" xr:uid="{650F3550-C2BB-414D-9727-9C631F9BFA0A}"/>
    <cellStyle name="Cálculo 12 3 3 2 2" xfId="9276" xr:uid="{1B4B2854-BAFF-4A6E-B0A1-F2FFA26B884C}"/>
    <cellStyle name="Cálculo 12 3 3 2 2 2" xfId="24384" xr:uid="{AEF06003-064F-43BA-B032-A08C6050E49F}"/>
    <cellStyle name="Cálculo 12 3 3 2 3" xfId="19996" xr:uid="{AD186883-21AD-426D-8440-7FBC489A013B}"/>
    <cellStyle name="Cálculo 12 3 3 3" xfId="14532" xr:uid="{3A293894-4B25-4270-83EE-5663151E9818}"/>
    <cellStyle name="Cálculo 12 3 3 3 2" xfId="29640" xr:uid="{F6E6C14A-B3CE-40BD-B40D-78FD7CB592E9}"/>
    <cellStyle name="Cálculo 12 3 3 4" xfId="17476" xr:uid="{AA426A1C-2242-4013-97A8-65A33D35B86C}"/>
    <cellStyle name="Cálculo 12 3 4" xfId="2646" xr:uid="{7BE6DA09-A9C4-4140-BA12-FFB6FA5FAE4D}"/>
    <cellStyle name="Cálculo 12 3 4 2" xfId="5283" xr:uid="{60DD63B1-D62A-4EC9-AA67-9B169506A961}"/>
    <cellStyle name="Cálculo 12 3 4 2 2" xfId="11647" xr:uid="{E98B397A-D374-4049-9EE9-3F6FD47F1CA3}"/>
    <cellStyle name="Cálculo 12 3 4 2 2 2" xfId="26755" xr:uid="{08543A57-B738-4733-92E5-A973F5D3694E}"/>
    <cellStyle name="Cálculo 12 3 4 2 3" xfId="7321" xr:uid="{77AA8B40-BECC-41AF-8BB5-1F7AD7C7E1E0}"/>
    <cellStyle name="Cálculo 12 3 4 2 3 2" xfId="22429" xr:uid="{F9BA9C94-57F0-432F-BF56-69D2A133F0A0}"/>
    <cellStyle name="Cálculo 12 3 4 2 4" xfId="20391" xr:uid="{83E2A48B-99B2-4165-B3D2-5C1683F4C963}"/>
    <cellStyle name="Cálculo 12 3 4 3" xfId="9113" xr:uid="{D30D7EBE-5EFD-475F-A6D1-98E35C192E8D}"/>
    <cellStyle name="Cálculo 12 3 4 3 2" xfId="24221" xr:uid="{0E8F342C-29EB-44B3-9958-8861E36A574D}"/>
    <cellStyle name="Cálculo 12 3 4 4" xfId="13377" xr:uid="{F572B318-2AF5-463A-8B49-0E98642DB364}"/>
    <cellStyle name="Cálculo 12 3 4 4 2" xfId="28485" xr:uid="{D6AEE4E9-C187-45C6-836B-2F024AA1CD7E}"/>
    <cellStyle name="Cálculo 12 3 4 5" xfId="17754" xr:uid="{CD40AA4C-1986-49FA-A944-BD3EB491499C}"/>
    <cellStyle name="Cálculo 12 3 5" xfId="3229" xr:uid="{ECD4DA95-DC82-43CC-A753-14C2519984D6}"/>
    <cellStyle name="Cálculo 12 3 5 2" xfId="5866" xr:uid="{24F799E8-1505-49C7-801F-DF2CBDC47B6C}"/>
    <cellStyle name="Cálculo 12 3 5 2 2" xfId="12177" xr:uid="{DADA5F59-BDE6-49E0-83EA-5F4EEA616ECE}"/>
    <cellStyle name="Cálculo 12 3 5 2 2 2" xfId="27285" xr:uid="{777A4541-DB46-476F-A354-8CC1AA03FA4D}"/>
    <cellStyle name="Cálculo 12 3 5 2 3" xfId="8199" xr:uid="{41308B8C-42A9-47D0-8044-F4813C251FC3}"/>
    <cellStyle name="Cálculo 12 3 5 2 3 2" xfId="23307" xr:uid="{854C8575-87BB-4917-8BD4-F5B2BF7E4589}"/>
    <cellStyle name="Cálculo 12 3 5 2 4" xfId="20974" xr:uid="{A3554F08-C2FA-48B3-9F11-65CBF33C99C1}"/>
    <cellStyle name="Cálculo 12 3 5 3" xfId="9611" xr:uid="{891F6D7B-04FC-41FD-94A2-77836561F3ED}"/>
    <cellStyle name="Cálculo 12 3 5 3 2" xfId="24719" xr:uid="{33089C28-BDBE-46FD-AE97-57570193E8BF}"/>
    <cellStyle name="Cálculo 12 3 5 4" xfId="7435" xr:uid="{1943E09A-2137-4255-BDFC-2CE364254ACD}"/>
    <cellStyle name="Cálculo 12 3 5 4 2" xfId="22543" xr:uid="{18058367-E215-499B-BBA4-A2E267B346D9}"/>
    <cellStyle name="Cálculo 12 3 5 5" xfId="18337" xr:uid="{BF9D1842-E557-4FC1-A3DA-7C87A56DEBAA}"/>
    <cellStyle name="Cálculo 12 3 6" xfId="2311" xr:uid="{81DA2C8D-06B7-4B3C-AC1F-033FE98BEB67}"/>
    <cellStyle name="Cálculo 12 3 6 2" xfId="4948" xr:uid="{99C0E592-4ABB-4EFA-8CF7-A263FDE5D193}"/>
    <cellStyle name="Cálculo 12 3 6 2 2" xfId="11312" xr:uid="{1A9C6FF0-F72F-4BAB-92FD-D018EE0EB0F1}"/>
    <cellStyle name="Cálculo 12 3 6 2 2 2" xfId="26420" xr:uid="{C07843FA-264D-4695-81CC-7BD3386D3C45}"/>
    <cellStyle name="Cálculo 12 3 6 2 3" xfId="9285" xr:uid="{CA46AEA3-EF5E-4E85-8A05-96EA44DB1FA9}"/>
    <cellStyle name="Cálculo 12 3 6 2 3 2" xfId="24393" xr:uid="{B56935AE-7BE3-414C-A55A-741011572189}"/>
    <cellStyle name="Cálculo 12 3 6 2 4" xfId="20056" xr:uid="{51CC2087-E90F-4550-8A20-1ED973002E9C}"/>
    <cellStyle name="Cálculo 12 3 6 3" xfId="8778" xr:uid="{1128F9F3-9916-4123-979B-F6BE490E90E2}"/>
    <cellStyle name="Cálculo 12 3 6 3 2" xfId="23886" xr:uid="{C4DFEB07-9053-458E-85ED-FA3EA3FC1DA9}"/>
    <cellStyle name="Cálculo 12 3 6 4" xfId="7551" xr:uid="{96F5643D-5835-449B-AEDC-5738097229CD}"/>
    <cellStyle name="Cálculo 12 3 6 4 2" xfId="22659" xr:uid="{81224DC6-6010-4026-926A-BDF1219535A5}"/>
    <cellStyle name="Cálculo 12 3 6 5" xfId="17536" xr:uid="{C1E87938-6C7C-4459-BA46-1640161F3067}"/>
    <cellStyle name="Cálculo 12 3 7" xfId="3881" xr:uid="{386BAEEA-C6FD-4A01-93A8-0EB85A8B4632}"/>
    <cellStyle name="Cálculo 12 3 7 2" xfId="6518" xr:uid="{5E2B6CBD-1D77-4DFA-9BC4-59C22C9219E5}"/>
    <cellStyle name="Cálculo 12 3 7 2 2" xfId="12829" xr:uid="{8941213E-41FD-411C-888C-81E48E05492C}"/>
    <cellStyle name="Cálculo 12 3 7 2 2 2" xfId="27937" xr:uid="{3D96D33F-9EC1-4408-8C66-79E24011670A}"/>
    <cellStyle name="Cálculo 12 3 7 2 3" xfId="13737" xr:uid="{1029F0B1-8AF2-42EF-9C52-D60B4390A8BE}"/>
    <cellStyle name="Cálculo 12 3 7 2 3 2" xfId="28845" xr:uid="{CFA1DC25-98FC-494B-9EB2-355C5FB55FC2}"/>
    <cellStyle name="Cálculo 12 3 7 2 4" xfId="21626" xr:uid="{A5AD3D8E-D879-483B-8125-56FBCCAA4E03}"/>
    <cellStyle name="Cálculo 12 3 7 3" xfId="10263" xr:uid="{954D6130-958B-4A81-BDE9-D97DA01906C8}"/>
    <cellStyle name="Cálculo 12 3 7 3 2" xfId="25371" xr:uid="{F0A1F95B-E074-43B2-85EC-CE21261B5E57}"/>
    <cellStyle name="Cálculo 12 3 7 4" xfId="15538" xr:uid="{D2B9ADFD-8232-4A40-92C7-943C88344178}"/>
    <cellStyle name="Cálculo 12 3 7 4 2" xfId="30646" xr:uid="{79A43819-A613-4BB8-94EC-89E3698F8603}"/>
    <cellStyle name="Cálculo 12 3 7 5" xfId="18989" xr:uid="{19B1F3C8-69B0-47D4-957C-2500A2A47124}"/>
    <cellStyle name="Cálculo 12 3 8" xfId="4446" xr:uid="{EDF0090A-7AFA-4159-B3F5-9191F72548C5}"/>
    <cellStyle name="Cálculo 12 3 8 2" xfId="10828" xr:uid="{6BBFED11-5118-4E81-B895-9057536F877D}"/>
    <cellStyle name="Cálculo 12 3 8 2 2" xfId="25936" xr:uid="{CA854B9D-8E56-4057-AE94-04D364CFB0E2}"/>
    <cellStyle name="Cálculo 12 3 8 3" xfId="8186" xr:uid="{F8DABF0D-4DDC-468D-BFAE-67F679F977F2}"/>
    <cellStyle name="Cálculo 12 3 8 3 2" xfId="23294" xr:uid="{E7AE05FB-406B-45BC-9C66-A0628567C2EE}"/>
    <cellStyle name="Cálculo 12 3 8 4" xfId="19554" xr:uid="{56C76719-D25A-48CC-B5B9-1360456925EE}"/>
    <cellStyle name="Cálculo 12 3 9" xfId="8310" xr:uid="{03EA9E4F-EC90-47D7-9546-A6C0ED56D88D}"/>
    <cellStyle name="Cálculo 12 3 9 2" xfId="23418" xr:uid="{4C06A4CB-2D29-4C7B-BD90-E5426B7E4FD8}"/>
    <cellStyle name="Cálculo 12 4" xfId="2046" xr:uid="{4E53AF99-5BAF-445A-965D-EB02852BFCEC}"/>
    <cellStyle name="Cálculo 12 4 10" xfId="14291" xr:uid="{B589EBEA-656D-4F2D-8055-865CDDE549E5}"/>
    <cellStyle name="Cálculo 12 4 10 2" xfId="29399" xr:uid="{060120D7-21B9-43FB-9241-320B44E5D834}"/>
    <cellStyle name="Cálculo 12 4 11" xfId="16309" xr:uid="{26DCCF3C-BA54-4A87-B656-638C462E80F8}"/>
    <cellStyle name="Cálculo 12 4 11 2" xfId="31417" xr:uid="{A2B9551E-E384-4D30-8577-E1965BFF2088}"/>
    <cellStyle name="Cálculo 12 4 12" xfId="17271" xr:uid="{2E9BA9B8-0336-412D-A6AF-DC81BB77F293}"/>
    <cellStyle name="Cálculo 12 4 2" xfId="2553" xr:uid="{8873FF9A-4419-4411-87E0-AC476F2317F7}"/>
    <cellStyle name="Cálculo 12 4 2 2" xfId="5190" xr:uid="{DB804E41-17C4-4E2A-9788-351D8B640163}"/>
    <cellStyle name="Cálculo 12 4 2 2 2" xfId="11554" xr:uid="{E85B26D8-4EA4-40B8-8E47-AA518C6BD5B0}"/>
    <cellStyle name="Cálculo 12 4 2 2 2 2" xfId="26662" xr:uid="{68BF9D13-86AE-4375-9FE2-38C99A8FE3D8}"/>
    <cellStyle name="Cálculo 12 4 2 2 3" xfId="15854" xr:uid="{BE0C6471-ABD7-46E4-8186-F23C93250118}"/>
    <cellStyle name="Cálculo 12 4 2 2 3 2" xfId="30962" xr:uid="{F51894CA-E811-4FB1-984A-0CC1227B6F06}"/>
    <cellStyle name="Cálculo 12 4 2 2 4" xfId="20298" xr:uid="{154317EC-27F5-4F4A-9F79-C8F3C42953DE}"/>
    <cellStyle name="Cálculo 12 4 2 3" xfId="9020" xr:uid="{35CB5CA2-9AF6-46D2-9E03-8260D82B7696}"/>
    <cellStyle name="Cálculo 12 4 2 3 2" xfId="24128" xr:uid="{95DCF5FB-5995-4E6B-841F-2509CFDC2BF5}"/>
    <cellStyle name="Cálculo 12 4 2 4" xfId="14193" xr:uid="{3766626D-F1EA-4461-8E9E-7FF27D158396}"/>
    <cellStyle name="Cálculo 12 4 2 4 2" xfId="29301" xr:uid="{1581FEC8-1009-470E-8A62-C173B541D30C}"/>
    <cellStyle name="Cálculo 12 4 2 5" xfId="7756" xr:uid="{F02AC354-8592-4CEB-A3E4-15C6505C2C8F}"/>
    <cellStyle name="Cálculo 12 4 2 5 2" xfId="22864" xr:uid="{629E4671-543A-4209-B17F-EF11E3AF44E6}"/>
    <cellStyle name="Cálculo 12 4 2 6" xfId="17661" xr:uid="{8A7AD78D-BE76-4823-A646-9B8435767ADF}"/>
    <cellStyle name="Cálculo 12 4 3" xfId="2806" xr:uid="{5F28B6CF-3949-4369-8140-C4AA5A460CA3}"/>
    <cellStyle name="Cálculo 12 4 3 2" xfId="5443" xr:uid="{A49D8990-F6E7-4702-9BED-D3C8DA7CD4F2}"/>
    <cellStyle name="Cálculo 12 4 3 2 2" xfId="14801" xr:uid="{49DA21E0-1C28-43F6-8043-F294FCBA9A1F}"/>
    <cellStyle name="Cálculo 12 4 3 2 2 2" xfId="29909" xr:uid="{1F5F38B5-56D7-4EFC-88D6-14201A08C46D}"/>
    <cellStyle name="Cálculo 12 4 3 2 3" xfId="20551" xr:uid="{73AA12E4-F21D-40B3-8A2B-10118F9B84EC}"/>
    <cellStyle name="Cálculo 12 4 3 3" xfId="7560" xr:uid="{75F90B26-D68B-4DD2-B166-6E72DE4688E5}"/>
    <cellStyle name="Cálculo 12 4 3 3 2" xfId="22668" xr:uid="{E6B7F8EB-363C-4923-87CF-FF3BA1CADD87}"/>
    <cellStyle name="Cálculo 12 4 3 4" xfId="17914" xr:uid="{C587FBFE-6D48-40A4-BEA9-8114BFE39E2D}"/>
    <cellStyle name="Cálculo 12 4 4" xfId="3109" xr:uid="{7BA20B1E-8C5E-47A9-A31F-15DE6254EC73}"/>
    <cellStyle name="Cálculo 12 4 4 2" xfId="5746" xr:uid="{CCDE9E9C-FFF3-4D87-A3D3-E83DDAB24AEB}"/>
    <cellStyle name="Cálculo 12 4 4 2 2" xfId="12057" xr:uid="{C592ACF8-46AF-4E1A-B721-7A0A0A868E47}"/>
    <cellStyle name="Cálculo 12 4 4 2 2 2" xfId="27165" xr:uid="{BDA471E5-1770-4507-BA6C-AC6A15FAF04D}"/>
    <cellStyle name="Cálculo 12 4 4 2 3" xfId="7360" xr:uid="{37328FF1-D667-41A1-BB10-E2ADC72BF292}"/>
    <cellStyle name="Cálculo 12 4 4 2 3 2" xfId="22468" xr:uid="{35B84AB1-3CF8-4829-9FCD-6030D8C77991}"/>
    <cellStyle name="Cálculo 12 4 4 2 4" xfId="20854" xr:uid="{C07C4999-9B88-4EDE-BE4C-431FDB7C9102}"/>
    <cellStyle name="Cálculo 12 4 4 3" xfId="9491" xr:uid="{EED015FE-D34B-4608-860F-12F2B7312BAC}"/>
    <cellStyle name="Cálculo 12 4 4 3 2" xfId="24599" xr:uid="{2877F4AD-56B0-423A-9D94-0E095CBE1652}"/>
    <cellStyle name="Cálculo 12 4 4 4" xfId="9196" xr:uid="{003B4C2A-5FA4-4488-9F7B-164AC488131A}"/>
    <cellStyle name="Cálculo 12 4 4 4 2" xfId="24304" xr:uid="{86434547-9FD2-4783-9B98-ACA977AEE9D2}"/>
    <cellStyle name="Cálculo 12 4 4 5" xfId="18217" xr:uid="{77B9EB8C-AF15-4CA6-8157-11504AAE26D9}"/>
    <cellStyle name="Cálculo 12 4 5" xfId="3435" xr:uid="{8E165FFA-1316-458B-9B57-2AECFB083234}"/>
    <cellStyle name="Cálculo 12 4 5 2" xfId="6072" xr:uid="{F8344C87-6A41-4EE8-A2F1-6EF32C7C663A}"/>
    <cellStyle name="Cálculo 12 4 5 2 2" xfId="12383" xr:uid="{D47226B1-B9B2-41F7-926B-628BFC0345BB}"/>
    <cellStyle name="Cálculo 12 4 5 2 2 2" xfId="27491" xr:uid="{336FE5C9-D93D-4A14-B6DD-43F872CA248F}"/>
    <cellStyle name="Cálculo 12 4 5 2 3" xfId="14764" xr:uid="{3C7CD477-3F16-4C74-8450-AF07B93B5132}"/>
    <cellStyle name="Cálculo 12 4 5 2 3 2" xfId="29872" xr:uid="{9D9E3C07-C1E3-43C3-8453-0E8099B12DE6}"/>
    <cellStyle name="Cálculo 12 4 5 2 4" xfId="21180" xr:uid="{20FADEDF-4B45-4CF8-A7B7-7B3A161EF978}"/>
    <cellStyle name="Cálculo 12 4 5 3" xfId="9817" xr:uid="{794F7709-2DE3-46BC-A683-728E65489E03}"/>
    <cellStyle name="Cálculo 12 4 5 3 2" xfId="24925" xr:uid="{6E26238F-7562-48A1-A7C0-7A2E9FE574E4}"/>
    <cellStyle name="Cálculo 12 4 5 4" xfId="7797" xr:uid="{57E643BC-B372-4DC4-837C-A40848421E86}"/>
    <cellStyle name="Cálculo 12 4 5 4 2" xfId="22905" xr:uid="{5B2D2DDC-C2AE-4801-8F3F-620DE301757C}"/>
    <cellStyle name="Cálculo 12 4 5 5" xfId="18543" xr:uid="{0DA077B9-5258-47CC-B7AA-A50AD524EECD}"/>
    <cellStyle name="Cálculo 12 4 6" xfId="3741" xr:uid="{9FA78073-82B2-4B79-B964-5B31F267F521}"/>
    <cellStyle name="Cálculo 12 4 6 2" xfId="6378" xr:uid="{5D54D17B-2264-4DDC-B20E-4A812FA1B353}"/>
    <cellStyle name="Cálculo 12 4 6 2 2" xfId="12689" xr:uid="{A3692E3C-0E5F-4672-923C-7D9B9845E088}"/>
    <cellStyle name="Cálculo 12 4 6 2 2 2" xfId="27797" xr:uid="{6D87B42F-9F37-4CF0-8C47-06A6D80A31E0}"/>
    <cellStyle name="Cálculo 12 4 6 2 3" xfId="16212" xr:uid="{7DE52564-95AF-4465-8E7A-894E8F303FEB}"/>
    <cellStyle name="Cálculo 12 4 6 2 3 2" xfId="31320" xr:uid="{1B3B443D-28F5-4AD8-A39A-F8FFAC9D3068}"/>
    <cellStyle name="Cálculo 12 4 6 2 4" xfId="21486" xr:uid="{DDCB5156-7BCF-493C-BCD2-F3D63A927C2C}"/>
    <cellStyle name="Cálculo 12 4 6 3" xfId="10123" xr:uid="{32A35F9B-B10E-4F2D-A831-6CE74A4521B9}"/>
    <cellStyle name="Cálculo 12 4 6 3 2" xfId="25231" xr:uid="{2E9B2EAE-BF12-40C6-B47C-DE4B0D3851AE}"/>
    <cellStyle name="Cálculo 12 4 6 4" xfId="15383" xr:uid="{746C9213-6BDB-4AE4-AEC8-25E965B6258E}"/>
    <cellStyle name="Cálculo 12 4 6 4 2" xfId="30491" xr:uid="{83DF9956-90B9-480B-BB6B-185319557A80}"/>
    <cellStyle name="Cálculo 12 4 6 5" xfId="18849" xr:uid="{E2CA8220-59CE-414D-9868-B30206F3DDC8}"/>
    <cellStyle name="Cálculo 12 4 7" xfId="4118" xr:uid="{31B46EDB-272D-4452-8176-289E2E6882DE}"/>
    <cellStyle name="Cálculo 12 4 7 2" xfId="6755" xr:uid="{C1F55547-5847-466D-9255-6F4C811F940A}"/>
    <cellStyle name="Cálculo 12 4 7 2 2" xfId="13066" xr:uid="{F951EE49-C7B6-4816-A7FB-C3D571CF900B}"/>
    <cellStyle name="Cálculo 12 4 7 2 2 2" xfId="28174" xr:uid="{122E98D6-1F52-4E36-BFE7-78987EBB4B5C}"/>
    <cellStyle name="Cálculo 12 4 7 2 3" xfId="16740" xr:uid="{9238CBA0-B77E-4D4D-B6F4-A0B45FB56D21}"/>
    <cellStyle name="Cálculo 12 4 7 2 3 2" xfId="31848" xr:uid="{0326B45B-815D-4ECB-BCE8-EF7F6EFB26E1}"/>
    <cellStyle name="Cálculo 12 4 7 2 4" xfId="21863" xr:uid="{FAA54788-FB0A-4149-992C-81F07869E6E4}"/>
    <cellStyle name="Cálculo 12 4 7 3" xfId="10500" xr:uid="{4D0CBD1A-B438-4632-9C69-A7145ADE08F0}"/>
    <cellStyle name="Cálculo 12 4 7 3 2" xfId="25608" xr:uid="{AEE087F7-1F01-449C-972E-4FCA5AA3E19D}"/>
    <cellStyle name="Cálculo 12 4 7 4" xfId="7850" xr:uid="{8ACAAF8D-6AA6-40E2-9AA3-DEE747436E34}"/>
    <cellStyle name="Cálculo 12 4 7 4 2" xfId="22958" xr:uid="{0E633492-7E88-4AF3-A063-CC5A77EF024A}"/>
    <cellStyle name="Cálculo 12 4 7 5" xfId="19226" xr:uid="{6F5BF9F3-217A-4977-988E-EE3A8E901833}"/>
    <cellStyle name="Cálculo 12 4 8" xfId="4683" xr:uid="{FB9168AA-BD46-4726-85B1-57DEFA5343A8}"/>
    <cellStyle name="Cálculo 12 4 8 2" xfId="11065" xr:uid="{E4BB12BC-3F26-44C7-A5DD-28B888908067}"/>
    <cellStyle name="Cálculo 12 4 8 2 2" xfId="26173" xr:uid="{B6A13521-7F42-449B-878F-9C4DB09F7196}"/>
    <cellStyle name="Cálculo 12 4 8 3" xfId="13526" xr:uid="{1B4C60BA-B503-4472-9E75-9BE8B89A2551}"/>
    <cellStyle name="Cálculo 12 4 8 3 2" xfId="28634" xr:uid="{E5BD0C98-1E68-4689-B59E-DEFA1BAA4A42}"/>
    <cellStyle name="Cálculo 12 4 8 4" xfId="19791" xr:uid="{0D53C7C7-65D1-4382-A525-EE2291FB12D6}"/>
    <cellStyle name="Cálculo 12 4 9" xfId="8544" xr:uid="{4255C1D7-55F5-4BB1-A4B4-5CB0C1CE80E2}"/>
    <cellStyle name="Cálculo 12 4 9 2" xfId="23652" xr:uid="{51DDCE9A-6642-49A1-BA0F-EA464C203074}"/>
    <cellStyle name="Cálculo 12 5" xfId="2075" xr:uid="{E5DE0628-EB05-4DA5-A456-F5787F86C288}"/>
    <cellStyle name="Cálculo 12 5 10" xfId="7176" xr:uid="{53A4DFEA-A8C1-472B-8F68-02AE9153E2FB}"/>
    <cellStyle name="Cálculo 12 5 10 2" xfId="22284" xr:uid="{098DACED-3A14-4263-BE94-4A97A28C4F3B}"/>
    <cellStyle name="Cálculo 12 5 11" xfId="17300" xr:uid="{CA939C02-2EE7-4343-A9B0-77C1AA6364B8}"/>
    <cellStyle name="Cálculo 12 5 2" xfId="2835" xr:uid="{E4588F00-5E00-41A2-A0B1-908084DDA7DC}"/>
    <cellStyle name="Cálculo 12 5 2 2" xfId="5472" xr:uid="{ABBD74C9-5002-4173-BC13-BE4C74087C75}"/>
    <cellStyle name="Cálculo 12 5 2 2 2" xfId="7934" xr:uid="{4C9F37AF-C009-4531-BECD-76E8CEEFC5A1}"/>
    <cellStyle name="Cálculo 12 5 2 2 2 2" xfId="23042" xr:uid="{20CA036C-6F85-46CF-8143-3D48024CAB92}"/>
    <cellStyle name="Cálculo 12 5 2 2 3" xfId="20580" xr:uid="{A1D7B0ED-CD94-40DD-9D66-885E6F6504DA}"/>
    <cellStyle name="Cálculo 12 5 2 3" xfId="16233" xr:uid="{90626B33-397B-44AD-A5EB-707C0832D0FE}"/>
    <cellStyle name="Cálculo 12 5 2 3 2" xfId="31341" xr:uid="{90300187-D4E2-4D1D-8F87-4EBD79CF635A}"/>
    <cellStyle name="Cálculo 12 5 2 4" xfId="17943" xr:uid="{53A51748-A96C-4694-A1D5-8896B559622C}"/>
    <cellStyle name="Cálculo 12 5 3" xfId="3138" xr:uid="{B5044891-B69E-46DF-B4E3-807358801ED9}"/>
    <cellStyle name="Cálculo 12 5 3 2" xfId="5775" xr:uid="{F4F40E32-C533-474C-85CF-3DA746719DFC}"/>
    <cellStyle name="Cálculo 12 5 3 2 2" xfId="12086" xr:uid="{AE39A24D-C1BC-4362-930D-419A0655129D}"/>
    <cellStyle name="Cálculo 12 5 3 2 2 2" xfId="27194" xr:uid="{75C9B0EF-A66E-4F4C-8A1F-DD94B1E9D257}"/>
    <cellStyle name="Cálculo 12 5 3 2 3" xfId="13567" xr:uid="{768D98DA-7B70-4596-8B04-FF00568C5169}"/>
    <cellStyle name="Cálculo 12 5 3 2 3 2" xfId="28675" xr:uid="{A77A5B1F-703A-488E-B145-4BBE8D5FE596}"/>
    <cellStyle name="Cálculo 12 5 3 2 4" xfId="20883" xr:uid="{04EB1B1D-8024-43FE-BF8F-18635C937044}"/>
    <cellStyle name="Cálculo 12 5 3 3" xfId="9520" xr:uid="{080A5454-47DB-4413-BDFC-7CB2C85A4B89}"/>
    <cellStyle name="Cálculo 12 5 3 3 2" xfId="24628" xr:uid="{BD0277F3-09F8-4374-A560-09CC9DA224DE}"/>
    <cellStyle name="Cálculo 12 5 3 4" xfId="7393" xr:uid="{E68037A9-C2D1-408F-96E9-F02330925F59}"/>
    <cellStyle name="Cálculo 12 5 3 4 2" xfId="22501" xr:uid="{C3C2E190-F180-4C0B-B940-3571A2CED732}"/>
    <cellStyle name="Cálculo 12 5 3 5" xfId="18246" xr:uid="{F52BBA5B-6296-4E30-AB82-E894272B57C7}"/>
    <cellStyle name="Cálculo 12 5 4" xfId="3464" xr:uid="{FA9E0775-1943-40E0-9011-F46F16413BB8}"/>
    <cellStyle name="Cálculo 12 5 4 2" xfId="6101" xr:uid="{4CD66665-09DA-4118-AD4D-130C31202489}"/>
    <cellStyle name="Cálculo 12 5 4 2 2" xfId="12412" xr:uid="{554A570E-602B-4266-A299-E6056025CDE0}"/>
    <cellStyle name="Cálculo 12 5 4 2 2 2" xfId="27520" xr:uid="{33687C70-F0B4-4513-B764-A26F4C2A3413}"/>
    <cellStyle name="Cálculo 12 5 4 2 3" xfId="16132" xr:uid="{66C26698-C53F-4F4B-8EFC-38AB5E90DD47}"/>
    <cellStyle name="Cálculo 12 5 4 2 3 2" xfId="31240" xr:uid="{873D337A-3588-4824-8669-3FBC1B0FA083}"/>
    <cellStyle name="Cálculo 12 5 4 2 4" xfId="21209" xr:uid="{332D339A-1331-4946-9A26-31D02FA2326C}"/>
    <cellStyle name="Cálculo 12 5 4 3" xfId="9846" xr:uid="{9A0016A4-B5A9-4147-A85F-F9C7A9D78D24}"/>
    <cellStyle name="Cálculo 12 5 4 3 2" xfId="24954" xr:uid="{8A655FED-9D3C-41E0-9AFE-73325719E2BC}"/>
    <cellStyle name="Cálculo 12 5 4 4" xfId="16440" xr:uid="{2AA7A448-49B1-49A1-813E-D7ADFA509352}"/>
    <cellStyle name="Cálculo 12 5 4 4 2" xfId="31548" xr:uid="{A483C057-5F22-4843-BA7A-B04464694FB7}"/>
    <cellStyle name="Cálculo 12 5 4 5" xfId="18572" xr:uid="{F09D59A0-7E05-443F-A74A-9BBDF29A1D93}"/>
    <cellStyle name="Cálculo 12 5 5" xfId="3770" xr:uid="{EB8E9485-810F-4C4A-BC1A-FAB2BD7C9095}"/>
    <cellStyle name="Cálculo 12 5 5 2" xfId="6407" xr:uid="{3B7AC6DE-8B55-429D-8216-EA54155AB7EC}"/>
    <cellStyle name="Cálculo 12 5 5 2 2" xfId="12718" xr:uid="{824BE0E3-F885-4DF3-9102-BB9479FB30CA}"/>
    <cellStyle name="Cálculo 12 5 5 2 2 2" xfId="27826" xr:uid="{473BA86D-EB49-41FA-B50E-103E691788C0}"/>
    <cellStyle name="Cálculo 12 5 5 2 3" xfId="16384" xr:uid="{30DED655-55F6-4608-8058-08E0C994CB44}"/>
    <cellStyle name="Cálculo 12 5 5 2 3 2" xfId="31492" xr:uid="{E2B85B07-41A8-45F2-8111-868002BAE9EB}"/>
    <cellStyle name="Cálculo 12 5 5 2 4" xfId="21515" xr:uid="{ED3F54AA-50F5-44E6-BE63-322B3827CA0F}"/>
    <cellStyle name="Cálculo 12 5 5 3" xfId="10152" xr:uid="{BD29173F-A031-4968-B75E-84CE80B39A08}"/>
    <cellStyle name="Cálculo 12 5 5 3 2" xfId="25260" xr:uid="{E8377A18-5FCE-412A-8BE9-01D810493ADC}"/>
    <cellStyle name="Cálculo 12 5 5 4" xfId="14426" xr:uid="{D7A844B2-0431-4336-B69B-52C4A32143E2}"/>
    <cellStyle name="Cálculo 12 5 5 4 2" xfId="29534" xr:uid="{14689355-3DFC-457B-A2A7-BB46353042FD}"/>
    <cellStyle name="Cálculo 12 5 5 5" xfId="18878" xr:uid="{BAAAA8CC-AF75-4135-9355-3D535B008418}"/>
    <cellStyle name="Cálculo 12 5 6" xfId="4147" xr:uid="{41B7247D-D5B0-45C3-952E-82BF21CB4F66}"/>
    <cellStyle name="Cálculo 12 5 6 2" xfId="6784" xr:uid="{863167D1-23F4-4A1F-BF65-9C14F8F6D388}"/>
    <cellStyle name="Cálculo 12 5 6 2 2" xfId="13095" xr:uid="{0DA336BD-5179-4360-81F0-BF64A0255110}"/>
    <cellStyle name="Cálculo 12 5 6 2 2 2" xfId="28203" xr:uid="{BAC9577B-98DD-446B-8E7E-5E112476E898}"/>
    <cellStyle name="Cálculo 12 5 6 2 3" xfId="16769" xr:uid="{200F1903-7932-4C3F-82BF-6EC97034B657}"/>
    <cellStyle name="Cálculo 12 5 6 2 3 2" xfId="31877" xr:uid="{675A824F-1A44-40A9-863E-1EF40A9E54B0}"/>
    <cellStyle name="Cálculo 12 5 6 2 4" xfId="21892" xr:uid="{23BF1D54-4D76-45D5-9EC9-87935C9FA528}"/>
    <cellStyle name="Cálculo 12 5 6 3" xfId="10529" xr:uid="{1374030E-927B-4732-9D52-ED453DD12C1F}"/>
    <cellStyle name="Cálculo 12 5 6 3 2" xfId="25637" xr:uid="{936F278A-1786-482E-86B0-90951B32F4D6}"/>
    <cellStyle name="Cálculo 12 5 6 4" xfId="16531" xr:uid="{D6B09ED9-94FD-44F0-80DD-ED2029AC14C2}"/>
    <cellStyle name="Cálculo 12 5 6 4 2" xfId="31639" xr:uid="{FE7EEBA4-1C49-4124-A8B8-8305F2CC7521}"/>
    <cellStyle name="Cálculo 12 5 6 5" xfId="19255" xr:uid="{E554E992-D56B-4C7C-80ED-5067E1791824}"/>
    <cellStyle name="Cálculo 12 5 7" xfId="4712" xr:uid="{15484CE6-CAEF-4ABE-9AF2-37A7E77DB0C6}"/>
    <cellStyle name="Cálculo 12 5 7 2" xfId="11094" xr:uid="{ED9DB642-E7CA-4E45-85D7-C0AB7CA7D3B3}"/>
    <cellStyle name="Cálculo 12 5 7 2 2" xfId="26202" xr:uid="{FA0F6F21-D8D7-4BF2-8398-27D6FFF119D8}"/>
    <cellStyle name="Cálculo 12 5 7 3" xfId="8070" xr:uid="{A0F1A661-BE41-44E9-B6C2-49CAB5B5A8FE}"/>
    <cellStyle name="Cálculo 12 5 7 3 2" xfId="23178" xr:uid="{F6B88F3D-C008-421D-9BA2-26D35BC851B9}"/>
    <cellStyle name="Cálculo 12 5 7 4" xfId="19820" xr:uid="{F1BF319D-155D-4441-B696-3DA3BEF9B1B8}"/>
    <cellStyle name="Cálculo 12 5 8" xfId="8573" xr:uid="{7745ED9B-9A94-4879-BE00-A2D249EF481F}"/>
    <cellStyle name="Cálculo 12 5 8 2" xfId="23681" xr:uid="{6C16E134-4757-4055-A8BB-8601F98284B7}"/>
    <cellStyle name="Cálculo 12 5 9" xfId="13719" xr:uid="{0169D672-19BF-4F49-9C7B-35830EEB44F8}"/>
    <cellStyle name="Cálculo 12 5 9 2" xfId="28827" xr:uid="{33823712-6BFD-4149-876F-0F6350C862F7}"/>
    <cellStyle name="Cálculo 13" xfId="753" xr:uid="{00000000-0005-0000-0000-0000F1020000}"/>
    <cellStyle name="Cálculo 13 2" xfId="1827" xr:uid="{9AAFE6A5-34EA-45E0-B969-D4A3D5873BE8}"/>
    <cellStyle name="Cálculo 13 2 10" xfId="8328" xr:uid="{73A740AF-2CE5-48B0-857D-9BF6B428DB21}"/>
    <cellStyle name="Cálculo 13 2 10 2" xfId="23436" xr:uid="{ECBE2C5C-3F10-4975-BC27-0F0ABE32BE86}"/>
    <cellStyle name="Cálculo 13 2 11" xfId="7811" xr:uid="{A2AD022B-97C5-4D70-9649-AC88C6970CBC}"/>
    <cellStyle name="Cálculo 13 2 11 2" xfId="22919" xr:uid="{C89F9046-F06B-41DC-8F33-067C217A267A}"/>
    <cellStyle name="Cálculo 13 2 12" xfId="14848" xr:uid="{F2716E3B-011E-4EC3-AE90-A5319B135468}"/>
    <cellStyle name="Cálculo 13 2 12 2" xfId="29956" xr:uid="{B2C51C8C-E72F-45CD-83D4-95655D7C7F58}"/>
    <cellStyle name="Cálculo 13 2 13" xfId="17052" xr:uid="{E20EC17A-0B6A-4275-88B6-078B7B2454D7}"/>
    <cellStyle name="Cálculo 13 2 2" xfId="2387" xr:uid="{77F06897-028A-4CF9-B6EF-13A0C50D551F}"/>
    <cellStyle name="Cálculo 13 2 2 2" xfId="5024" xr:uid="{E0677055-8E07-4834-A67F-E4158F99D4C9}"/>
    <cellStyle name="Cálculo 13 2 2 2 2" xfId="11388" xr:uid="{AC31B019-E80B-4505-90EE-AFAA9AC8E81D}"/>
    <cellStyle name="Cálculo 13 2 2 2 2 2" xfId="26496" xr:uid="{A508B5F7-2624-4700-B4BB-0490ABBDEC1D}"/>
    <cellStyle name="Cálculo 13 2 2 2 3" xfId="15065" xr:uid="{C7442A2A-FC33-4591-841B-1F59741CF02A}"/>
    <cellStyle name="Cálculo 13 2 2 2 3 2" xfId="30173" xr:uid="{549089A1-BAF9-4871-AF8A-D636A3FBD27B}"/>
    <cellStyle name="Cálculo 13 2 2 2 4" xfId="20132" xr:uid="{3C890406-881F-4967-91B3-E082855F8FBE}"/>
    <cellStyle name="Cálculo 13 2 2 3" xfId="8854" xr:uid="{8BD60A32-4D87-49E5-AB7D-E9E56A5DB580}"/>
    <cellStyle name="Cálculo 13 2 2 3 2" xfId="23962" xr:uid="{A95E7C06-3F81-4082-8DF1-FB7ECB92B473}"/>
    <cellStyle name="Cálculo 13 2 3" xfId="2233" xr:uid="{E46FEE8F-81E8-44FC-B918-96AECD2F323C}"/>
    <cellStyle name="Cálculo 13 2 3 2" xfId="4870" xr:uid="{1EF7D383-645C-4EA8-919F-06DBE06198CA}"/>
    <cellStyle name="Cálculo 13 2 3 2 2" xfId="14700" xr:uid="{0C8E2F12-8BB7-4AF1-B3C2-493750D7ECAD}"/>
    <cellStyle name="Cálculo 13 2 3 2 2 2" xfId="29808" xr:uid="{1A909528-BA84-4DAA-83B9-853AD95EAAEA}"/>
    <cellStyle name="Cálculo 13 2 3 2 3" xfId="19978" xr:uid="{41364946-9F5E-44BD-AC0A-1108541DB18F}"/>
    <cellStyle name="Cálculo 13 2 3 3" xfId="14391" xr:uid="{FD9E8537-9801-4135-AD62-0395545FB6C7}"/>
    <cellStyle name="Cálculo 13 2 3 3 2" xfId="29499" xr:uid="{A8C6C115-5468-4FAC-A856-DAF387ABEE6E}"/>
    <cellStyle name="Cálculo 13 2 3 4" xfId="17458" xr:uid="{C409F547-2348-4EC5-A7C1-34E314606010}"/>
    <cellStyle name="Cálculo 13 2 4" xfId="2921" xr:uid="{354DEBBC-EA7C-4E75-90AD-86A8985CC104}"/>
    <cellStyle name="Cálculo 13 2 4 2" xfId="5558" xr:uid="{CD004694-FDFF-4F28-BEB6-AB07B3CED514}"/>
    <cellStyle name="Cálculo 13 2 4 2 2" xfId="11869" xr:uid="{09C89EC1-37AB-4E9E-BDF2-7DC08F74862C}"/>
    <cellStyle name="Cálculo 13 2 4 2 2 2" xfId="26977" xr:uid="{62B36D3D-3D26-4FE2-AA06-8E79A196B6CB}"/>
    <cellStyle name="Cálculo 13 2 4 2 3" xfId="15486" xr:uid="{C1F91F18-27E6-4A0F-A2E4-706086D5E54D}"/>
    <cellStyle name="Cálculo 13 2 4 2 3 2" xfId="30594" xr:uid="{E9A07FBB-558A-410E-813A-EE3D59EC3F9A}"/>
    <cellStyle name="Cálculo 13 2 4 2 4" xfId="20666" xr:uid="{97197D13-96D4-468D-8B09-2FB4BDBC234F}"/>
    <cellStyle name="Cálculo 13 2 4 3" xfId="9303" xr:uid="{4484CB2D-FDB8-42F7-B173-72527DF79034}"/>
    <cellStyle name="Cálculo 13 2 4 3 2" xfId="24411" xr:uid="{E6BA17EE-DFFE-46CF-B9BF-0CD8B87A6D02}"/>
    <cellStyle name="Cálculo 13 2 4 4" xfId="13910" xr:uid="{D633897D-397E-4A3F-8B8B-998C64E04458}"/>
    <cellStyle name="Cálculo 13 2 4 4 2" xfId="29018" xr:uid="{2FB5F937-F25B-4EAB-A142-8D8E493DC383}"/>
    <cellStyle name="Cálculo 13 2 4 5" xfId="18029" xr:uid="{1FB94955-3126-4CB9-8D39-047EBDCC1858}"/>
    <cellStyle name="Cálculo 13 2 5" xfId="3247" xr:uid="{359A2590-3AAF-4273-BBA7-1C5CC14AC339}"/>
    <cellStyle name="Cálculo 13 2 5 2" xfId="5884" xr:uid="{D622477E-76B7-40FF-8099-0CF484D46E5C}"/>
    <cellStyle name="Cálculo 13 2 5 2 2" xfId="12195" xr:uid="{4A976D8A-B808-4796-9470-D9CB550F6FF6}"/>
    <cellStyle name="Cálculo 13 2 5 2 2 2" xfId="27303" xr:uid="{FFEB70C3-7D54-44AA-B5CC-70372CAF1142}"/>
    <cellStyle name="Cálculo 13 2 5 2 3" xfId="7149" xr:uid="{B9BF068B-3752-4520-8943-E487FC846BDB}"/>
    <cellStyle name="Cálculo 13 2 5 2 3 2" xfId="22257" xr:uid="{142CCA75-2E8F-4FC4-8715-4E5FC5DDA3B0}"/>
    <cellStyle name="Cálculo 13 2 5 2 4" xfId="20992" xr:uid="{84A961B6-7282-4453-87B7-997C0F320113}"/>
    <cellStyle name="Cálculo 13 2 5 3" xfId="9629" xr:uid="{9C680DA4-6C4B-446F-ACC3-5773F759CAD0}"/>
    <cellStyle name="Cálculo 13 2 5 3 2" xfId="24737" xr:uid="{883994D7-A8BE-4C5F-8448-6A3A96C95EE3}"/>
    <cellStyle name="Cálculo 13 2 5 4" xfId="16118" xr:uid="{7BA5B107-D251-44CA-9970-E128FE3FE64F}"/>
    <cellStyle name="Cálculo 13 2 5 4 2" xfId="31226" xr:uid="{9D9391B5-A3D7-4BC4-A41A-03A95444F518}"/>
    <cellStyle name="Cálculo 13 2 5 5" xfId="18355" xr:uid="{2ED2815C-9B12-4680-A739-3D598E05D650}"/>
    <cellStyle name="Cálculo 13 2 6" xfId="3553" xr:uid="{8C59C6C4-D81A-4D91-92BD-2BD6F5FDA79A}"/>
    <cellStyle name="Cálculo 13 2 6 2" xfId="6190" xr:uid="{0AACD7AA-4A34-4399-B39B-CA3060E09390}"/>
    <cellStyle name="Cálculo 13 2 6 2 2" xfId="12501" xr:uid="{D06481AD-FDBF-4220-BF6B-17B34551B2FE}"/>
    <cellStyle name="Cálculo 13 2 6 2 2 2" xfId="27609" xr:uid="{F9868598-6A1A-4E7A-9251-BB35B773B82F}"/>
    <cellStyle name="Cálculo 13 2 6 2 3" xfId="7669" xr:uid="{639C6A25-E18B-40AD-A271-8C79BCBC50A2}"/>
    <cellStyle name="Cálculo 13 2 6 2 3 2" xfId="22777" xr:uid="{5029B6D3-0799-49BA-BD3C-E33A1FE78D09}"/>
    <cellStyle name="Cálculo 13 2 6 2 4" xfId="21298" xr:uid="{05DE904A-C5B1-4522-AC40-FC3BB2E2F448}"/>
    <cellStyle name="Cálculo 13 2 6 3" xfId="9935" xr:uid="{906CFF71-A2B8-45D8-9C4C-52314DFFC8FC}"/>
    <cellStyle name="Cálculo 13 2 6 3 2" xfId="25043" xr:uid="{EF3A8E96-52B8-4DAD-B1E7-B25AFC97AF22}"/>
    <cellStyle name="Cálculo 13 2 6 4" xfId="11772" xr:uid="{4F8B5C82-2B62-4E0A-B487-E71E667A6CF3}"/>
    <cellStyle name="Cálculo 13 2 6 4 2" xfId="26880" xr:uid="{E7592191-2A1D-463A-9A57-93C18ADA43BA}"/>
    <cellStyle name="Cálculo 13 2 6 5" xfId="18661" xr:uid="{8253157B-6EF3-4088-AEE5-D7630B3AB020}"/>
    <cellStyle name="Cálculo 13 2 7" xfId="3899" xr:uid="{3362ED9D-EC72-4D51-8867-10C63AAA2081}"/>
    <cellStyle name="Cálculo 13 2 7 2" xfId="6536" xr:uid="{E2C23679-46A7-4472-A702-EA562C677A9F}"/>
    <cellStyle name="Cálculo 13 2 7 2 2" xfId="12847" xr:uid="{9BD5276B-4E86-4BEF-A9C8-76F5F01D7603}"/>
    <cellStyle name="Cálculo 13 2 7 2 2 2" xfId="27955" xr:uid="{56163150-94EF-422F-B610-2AEF1D7FD218}"/>
    <cellStyle name="Cálculo 13 2 7 2 3" xfId="14263" xr:uid="{48EAA253-61C4-45D5-8483-15D4EBC34790}"/>
    <cellStyle name="Cálculo 13 2 7 2 3 2" xfId="29371" xr:uid="{48E14B56-5461-4127-AFD5-971074A3D615}"/>
    <cellStyle name="Cálculo 13 2 7 2 4" xfId="21644" xr:uid="{C53EC0C0-074E-47F0-95F7-FE70C7943F86}"/>
    <cellStyle name="Cálculo 13 2 7 3" xfId="10281" xr:uid="{2F8095E5-BBEE-4131-9A9E-93EB5940437A}"/>
    <cellStyle name="Cálculo 13 2 7 3 2" xfId="25389" xr:uid="{8D5CE573-62FB-4D77-A433-F41D4DDC9BDD}"/>
    <cellStyle name="Cálculo 13 2 7 4" xfId="15234" xr:uid="{8BA1CAD4-C75F-4463-921F-1E09CD91B5D9}"/>
    <cellStyle name="Cálculo 13 2 7 4 2" xfId="30342" xr:uid="{0682B7A2-946A-4016-AE32-F8361A1FFB92}"/>
    <cellStyle name="Cálculo 13 2 7 5" xfId="19007" xr:uid="{5BF3D164-996C-4001-AA44-A89A21634BA0}"/>
    <cellStyle name="Cálculo 13 2 8" xfId="4263" xr:uid="{3179321B-AF8A-4D13-AE51-2B454D97488B}"/>
    <cellStyle name="Cálculo 13 2 8 2" xfId="6900" xr:uid="{D1B3AE63-445C-4E9E-891C-348B8C551B41}"/>
    <cellStyle name="Cálculo 13 2 8 2 2" xfId="13211" xr:uid="{14408784-0343-4D99-9D26-B51E687B0C1F}"/>
    <cellStyle name="Cálculo 13 2 8 2 2 2" xfId="28319" xr:uid="{BD30A57F-ECE1-40E1-BF79-FD260144862D}"/>
    <cellStyle name="Cálculo 13 2 8 2 3" xfId="16875" xr:uid="{4F5A8732-0965-465D-83E8-81E415575E6E}"/>
    <cellStyle name="Cálculo 13 2 8 2 3 2" xfId="31983" xr:uid="{2EF7B3E3-5902-4858-8856-9A831376E970}"/>
    <cellStyle name="Cálculo 13 2 8 2 4" xfId="22008" xr:uid="{4E377D2F-A2BA-461D-A590-56CAD6F01AD2}"/>
    <cellStyle name="Cálculo 13 2 8 3" xfId="10645" xr:uid="{343AF283-D8A3-4E9F-9E7C-546753B58E4F}"/>
    <cellStyle name="Cálculo 13 2 8 3 2" xfId="25753" xr:uid="{01869DC9-CBB9-469E-96EA-8351F0053EE0}"/>
    <cellStyle name="Cálculo 13 2 8 4" xfId="15045" xr:uid="{4E6804AC-F3ED-410A-BFF6-A99C3ED88624}"/>
    <cellStyle name="Cálculo 13 2 8 4 2" xfId="30153" xr:uid="{1DDC406C-4A6C-4C77-9D17-818B65DAAE30}"/>
    <cellStyle name="Cálculo 13 2 8 5" xfId="19371" xr:uid="{EFC806CE-8BA5-4555-B9B6-8E35DCF319A5}"/>
    <cellStyle name="Cálculo 13 2 9" xfId="4464" xr:uid="{C98D2038-32AD-435B-B573-92D73E3F05AB}"/>
    <cellStyle name="Cálculo 13 2 9 2" xfId="10846" xr:uid="{F367F8B6-8835-4296-819C-F6C0BCD18445}"/>
    <cellStyle name="Cálculo 13 2 9 2 2" xfId="25954" xr:uid="{0EF0FE83-9D58-4DE9-A917-8E8382B896C2}"/>
    <cellStyle name="Cálculo 13 2 9 3" xfId="14236" xr:uid="{0E1B020D-D714-4838-AE4B-AF61FB48A4C8}"/>
    <cellStyle name="Cálculo 13 2 9 3 2" xfId="29344" xr:uid="{7395170A-04AB-4F3B-9FD1-4CFD0480FCCD}"/>
    <cellStyle name="Cálculo 13 2 9 4" xfId="19572" xr:uid="{D42DBBBC-324F-4B8D-84A5-8B76DB2991D2}"/>
    <cellStyle name="Cálculo 13 3" xfId="1810" xr:uid="{EE9FFC88-901C-43A2-815F-B5C638AFC70D}"/>
    <cellStyle name="Cálculo 13 3 10" xfId="16492" xr:uid="{0932422F-F760-47ED-B70A-2992A988EF0C}"/>
    <cellStyle name="Cálculo 13 3 10 2" xfId="31600" xr:uid="{31AC6236-793F-4004-827E-E03EF581B38C}"/>
    <cellStyle name="Cálculo 13 3 11" xfId="14274" xr:uid="{4DB24E7F-0EF3-4CE5-8788-CC2FDAE59522}"/>
    <cellStyle name="Cálculo 13 3 11 2" xfId="29382" xr:uid="{ECB70C0D-0EE0-4875-9F88-770A11BD5097}"/>
    <cellStyle name="Cálculo 13 3 12" xfId="17035" xr:uid="{1EF5F93B-7E5B-4CA9-84F1-5BB802191DCB}"/>
    <cellStyle name="Cálculo 13 3 2" xfId="2370" xr:uid="{1F6A57A6-5338-4848-8567-A7DEE57058D7}"/>
    <cellStyle name="Cálculo 13 3 2 2" xfId="5007" xr:uid="{7D4F4D14-CF3F-4AC7-9D8F-0D9F5CD9EBEE}"/>
    <cellStyle name="Cálculo 13 3 2 2 2" xfId="11371" xr:uid="{EBFB71A5-470E-4B2D-B8C4-77A2694F50E2}"/>
    <cellStyle name="Cálculo 13 3 2 2 2 2" xfId="26479" xr:uid="{50BE4ECC-58A2-4DFC-866C-0FB0CCCAE293}"/>
    <cellStyle name="Cálculo 13 3 2 2 3" xfId="16247" xr:uid="{832B9EE7-179A-48D1-B251-86813DB47FE4}"/>
    <cellStyle name="Cálculo 13 3 2 2 3 2" xfId="31355" xr:uid="{2494CF32-4140-43BB-9C79-FBD2510ABF2E}"/>
    <cellStyle name="Cálculo 13 3 2 2 4" xfId="20115" xr:uid="{DC30AF77-8FE8-40BC-9753-06DAC67A32BF}"/>
    <cellStyle name="Cálculo 13 3 2 3" xfId="8837" xr:uid="{7D1C14E6-BE39-442D-9C6F-A7C9616E06D7}"/>
    <cellStyle name="Cálculo 13 3 2 3 2" xfId="23945" xr:uid="{72843628-0DF7-4DC1-A40C-4B2863DD54FC}"/>
    <cellStyle name="Cálculo 13 3 2 4" xfId="15663" xr:uid="{DC0220D1-A453-43DB-8C88-7A9FCB1DCB20}"/>
    <cellStyle name="Cálculo 13 3 2 4 2" xfId="30771" xr:uid="{F421C393-7B40-408E-9371-029A411B83E4}"/>
    <cellStyle name="Cálculo 13 3 2 5" xfId="13925" xr:uid="{058109EA-4884-4ECC-8641-5A30E98C359F}"/>
    <cellStyle name="Cálculo 13 3 2 5 2" xfId="29033" xr:uid="{0E655D2A-F491-4446-B5C9-20F61E77352E}"/>
    <cellStyle name="Cálculo 13 3 2 6" xfId="17578" xr:uid="{AD12151F-349A-4587-AFFD-A8041B69602E}"/>
    <cellStyle name="Cálculo 13 3 3" xfId="2250" xr:uid="{EDE81E5D-1AB5-4927-929B-66ACE80E692D}"/>
    <cellStyle name="Cálculo 13 3 3 2" xfId="4887" xr:uid="{7FEF13E8-7B49-4816-9809-BA6BCD482B4E}"/>
    <cellStyle name="Cálculo 13 3 3 2 2" xfId="14977" xr:uid="{B5135006-FDED-47CD-938C-C7D1EAC1EC50}"/>
    <cellStyle name="Cálculo 13 3 3 2 2 2" xfId="30085" xr:uid="{127AD2D5-89A2-426F-A087-ADE034A1DE0A}"/>
    <cellStyle name="Cálculo 13 3 3 2 3" xfId="19995" xr:uid="{CEF072A2-E25D-43C3-87C8-787C6965304B}"/>
    <cellStyle name="Cálculo 13 3 3 3" xfId="15420" xr:uid="{22DBA7BD-BB63-445B-A7B9-1DC6EDFFF493}"/>
    <cellStyle name="Cálculo 13 3 3 3 2" xfId="30528" xr:uid="{0CCE6D26-552D-4AC3-8BE1-D68FE4CE0FD8}"/>
    <cellStyle name="Cálculo 13 3 3 4" xfId="17475" xr:uid="{7839CF94-840B-4C31-AF1E-EFD5BB54A2D5}"/>
    <cellStyle name="Cálculo 13 3 4" xfId="2340" xr:uid="{7D041F35-C46B-4042-A98E-5DD597E0E47A}"/>
    <cellStyle name="Cálculo 13 3 4 2" xfId="4977" xr:uid="{91A03972-0A4A-4905-A05D-7B41F5339B24}"/>
    <cellStyle name="Cálculo 13 3 4 2 2" xfId="11341" xr:uid="{D2C9C3C7-3323-40CD-A6FD-8C9924EED1A5}"/>
    <cellStyle name="Cálculo 13 3 4 2 2 2" xfId="26449" xr:uid="{DCD13FB9-4637-456D-9B02-3B1B13092E1A}"/>
    <cellStyle name="Cálculo 13 3 4 2 3" xfId="13469" xr:uid="{3CC1A1A1-943C-4543-ADDD-83F9E1CB41C1}"/>
    <cellStyle name="Cálculo 13 3 4 2 3 2" xfId="28577" xr:uid="{E43C2220-4BA7-460A-9373-78AED2D8E1F9}"/>
    <cellStyle name="Cálculo 13 3 4 2 4" xfId="20085" xr:uid="{188156C1-D312-44E2-ACB6-45A84837A102}"/>
    <cellStyle name="Cálculo 13 3 4 3" xfId="8807" xr:uid="{6B32DC6C-7DD2-4EA6-9C73-9824F1ADE84A}"/>
    <cellStyle name="Cálculo 13 3 4 3 2" xfId="23915" xr:uid="{0F97D4D1-4C3A-477F-BDDA-2FC8EAB54CA0}"/>
    <cellStyle name="Cálculo 13 3 4 4" xfId="7966" xr:uid="{DFB6131C-8F81-49A0-99AB-3721ABB5763E}"/>
    <cellStyle name="Cálculo 13 3 4 4 2" xfId="23074" xr:uid="{A4692A1A-6F7E-44A1-ADE4-A1F5F474A427}"/>
    <cellStyle name="Cálculo 13 3 4 5" xfId="17565" xr:uid="{B5F367DE-2D98-41A5-AF1A-DEC1A7AD7D3E}"/>
    <cellStyle name="Cálculo 13 3 5" xfId="3230" xr:uid="{B59E9240-A520-465D-A2E8-46B766FAADD1}"/>
    <cellStyle name="Cálculo 13 3 5 2" xfId="5867" xr:uid="{70BDC689-3C70-40FE-9B68-9224F2370B80}"/>
    <cellStyle name="Cálculo 13 3 5 2 2" xfId="12178" xr:uid="{6FC5ABB9-9239-4BAE-A9F2-C227377D77BF}"/>
    <cellStyle name="Cálculo 13 3 5 2 2 2" xfId="27286" xr:uid="{E5EEB33C-8576-4F0F-89B3-DB357443692F}"/>
    <cellStyle name="Cálculo 13 3 5 2 3" xfId="13491" xr:uid="{8089EB5A-720E-44BC-8101-C0478EF1B6F7}"/>
    <cellStyle name="Cálculo 13 3 5 2 3 2" xfId="28599" xr:uid="{AED8D853-0845-482D-9077-BF30E355CAA0}"/>
    <cellStyle name="Cálculo 13 3 5 2 4" xfId="20975" xr:uid="{04A8747D-5DB6-4DFC-AF76-E39D4DC8797D}"/>
    <cellStyle name="Cálculo 13 3 5 3" xfId="9612" xr:uid="{73612970-D9ED-4419-80F1-53D5C2F8E110}"/>
    <cellStyle name="Cálculo 13 3 5 3 2" xfId="24720" xr:uid="{C0B770A3-3357-4D9B-9B92-D77534DE5618}"/>
    <cellStyle name="Cálculo 13 3 5 4" xfId="15533" xr:uid="{07399104-4160-4D59-A4AB-92350344623A}"/>
    <cellStyle name="Cálculo 13 3 5 4 2" xfId="30641" xr:uid="{7BB56711-7BFD-450F-8C2C-37703B2ED866}"/>
    <cellStyle name="Cálculo 13 3 5 5" xfId="18338" xr:uid="{9498F5E9-1C05-4995-9054-C645460B9F55}"/>
    <cellStyle name="Cálculo 13 3 6" xfId="2312" xr:uid="{FD05E4F4-6C7E-4C56-ABBF-38A3E6962472}"/>
    <cellStyle name="Cálculo 13 3 6 2" xfId="4949" xr:uid="{6E268ECB-63F2-42B4-A9EF-C2751657A220}"/>
    <cellStyle name="Cálculo 13 3 6 2 2" xfId="11313" xr:uid="{9FF09974-467E-453C-985C-325329C8F2FA}"/>
    <cellStyle name="Cálculo 13 3 6 2 2 2" xfId="26421" xr:uid="{483ACBF2-82A3-4804-9D27-BEDC67C17F8A}"/>
    <cellStyle name="Cálculo 13 3 6 2 3" xfId="15989" xr:uid="{63570332-5AE7-4021-8426-29A72D1A9AB1}"/>
    <cellStyle name="Cálculo 13 3 6 2 3 2" xfId="31097" xr:uid="{B919E5A9-2411-423E-AC8B-11DDDAC8E3D0}"/>
    <cellStyle name="Cálculo 13 3 6 2 4" xfId="20057" xr:uid="{BA20042D-CE9F-4F7A-8665-3D1F284E72CA}"/>
    <cellStyle name="Cálculo 13 3 6 3" xfId="8779" xr:uid="{D30FB481-6FF6-4D61-AB90-2DA283072CC8}"/>
    <cellStyle name="Cálculo 13 3 6 3 2" xfId="23887" xr:uid="{13B6DB2E-EC75-45E9-91C8-9CCDE1BE97D9}"/>
    <cellStyle name="Cálculo 13 3 6 4" xfId="8182" xr:uid="{675191D5-1E23-4D19-9222-EF4E277C274E}"/>
    <cellStyle name="Cálculo 13 3 6 4 2" xfId="23290" xr:uid="{BB9A7093-8DC8-4D3A-8EAF-B42DEC26A78B}"/>
    <cellStyle name="Cálculo 13 3 6 5" xfId="17537" xr:uid="{98B6D83D-487D-4C3A-A519-354864FF9197}"/>
    <cellStyle name="Cálculo 13 3 7" xfId="3882" xr:uid="{F2093876-BB58-47E5-8C60-5B3C7E224CCD}"/>
    <cellStyle name="Cálculo 13 3 7 2" xfId="6519" xr:uid="{B15521E6-4C2B-4D6C-954B-11E5AD3EC829}"/>
    <cellStyle name="Cálculo 13 3 7 2 2" xfId="12830" xr:uid="{6CF65DC7-82F3-462E-852D-65A9319A3FC0}"/>
    <cellStyle name="Cálculo 13 3 7 2 2 2" xfId="27938" xr:uid="{37C43BF4-AC45-4100-83C2-50E213DE74F6}"/>
    <cellStyle name="Cálculo 13 3 7 2 3" xfId="14101" xr:uid="{7E67AB7E-C570-46CB-A745-C32615067AE1}"/>
    <cellStyle name="Cálculo 13 3 7 2 3 2" xfId="29209" xr:uid="{8E735D58-DA5E-4389-9317-757A3EB7675A}"/>
    <cellStyle name="Cálculo 13 3 7 2 4" xfId="21627" xr:uid="{D03D7763-C819-4A3E-AD97-93DB9435AE1D}"/>
    <cellStyle name="Cálculo 13 3 7 3" xfId="10264" xr:uid="{4D6E27BF-A6B1-42D2-A245-7C5E3E33481B}"/>
    <cellStyle name="Cálculo 13 3 7 3 2" xfId="25372" xr:uid="{7BA32531-1B13-470B-A39C-D7EA53B04A7E}"/>
    <cellStyle name="Cálculo 13 3 7 4" xfId="15837" xr:uid="{D04F27CD-C7DD-44A2-B41B-49F4B37575C1}"/>
    <cellStyle name="Cálculo 13 3 7 4 2" xfId="30945" xr:uid="{BED69C21-D17E-4B84-8722-64B3823905AE}"/>
    <cellStyle name="Cálculo 13 3 7 5" xfId="18990" xr:uid="{787ECECB-1F0E-4EAC-90AF-76C0CE7BC340}"/>
    <cellStyle name="Cálculo 13 3 8" xfId="4447" xr:uid="{920C5263-7886-4937-B6D2-7105236E27F5}"/>
    <cellStyle name="Cálculo 13 3 8 2" xfId="10829" xr:uid="{BE62EF53-3038-4B1D-83A7-45DE59192B6A}"/>
    <cellStyle name="Cálculo 13 3 8 2 2" xfId="25937" xr:uid="{7E85DFC4-9A6E-4D30-A472-EA6461081621}"/>
    <cellStyle name="Cálculo 13 3 8 3" xfId="15446" xr:uid="{C61FABD3-402E-46C9-9244-D58968319158}"/>
    <cellStyle name="Cálculo 13 3 8 3 2" xfId="30554" xr:uid="{693329E4-8614-4B47-ADE7-FF685BAC3AE3}"/>
    <cellStyle name="Cálculo 13 3 8 4" xfId="19555" xr:uid="{520D0A1C-14EF-47B6-936B-2A4ED030041E}"/>
    <cellStyle name="Cálculo 13 3 9" xfId="8311" xr:uid="{03564541-953D-4B2A-AC99-E9352AD9C9C0}"/>
    <cellStyle name="Cálculo 13 3 9 2" xfId="23419" xr:uid="{DCB12191-CB91-4A6A-8D56-DD2C975CD9A1}"/>
    <cellStyle name="Cálculo 13 4" xfId="2047" xr:uid="{1DC0D2FB-03CF-451B-8770-C0B0967C3E6A}"/>
    <cellStyle name="Cálculo 13 4 10" xfId="13729" xr:uid="{316D7865-D96B-4295-95A5-2AD8EC858EAB}"/>
    <cellStyle name="Cálculo 13 4 10 2" xfId="28837" xr:uid="{5578E7F9-80F7-457B-BDD8-8980DFA34F21}"/>
    <cellStyle name="Cálculo 13 4 11" xfId="16473" xr:uid="{44866DD3-526F-4DA7-9463-0CCA064F9998}"/>
    <cellStyle name="Cálculo 13 4 11 2" xfId="31581" xr:uid="{E8D967C1-81BC-421C-B8BB-7299E93D68D3}"/>
    <cellStyle name="Cálculo 13 4 12" xfId="17272" xr:uid="{C60D73B3-C9DF-4E60-9108-2782A8623F41}"/>
    <cellStyle name="Cálculo 13 4 2" xfId="2554" xr:uid="{87EC08F9-04CD-4C07-96F7-054AE9D49F90}"/>
    <cellStyle name="Cálculo 13 4 2 2" xfId="5191" xr:uid="{13A12B0A-687F-4DA4-B91E-5ADD2AE97915}"/>
    <cellStyle name="Cálculo 13 4 2 2 2" xfId="11555" xr:uid="{E60CEA1C-4402-4836-9021-F5B6AADBD99D}"/>
    <cellStyle name="Cálculo 13 4 2 2 2 2" xfId="26663" xr:uid="{62348112-1E91-4A33-A8E3-05B9C36BCA8A}"/>
    <cellStyle name="Cálculo 13 4 2 2 3" xfId="14868" xr:uid="{60792761-3DAB-460D-AAE5-B25D8DC10827}"/>
    <cellStyle name="Cálculo 13 4 2 2 3 2" xfId="29976" xr:uid="{7F088950-EA89-4688-821E-5481CACB256A}"/>
    <cellStyle name="Cálculo 13 4 2 2 4" xfId="20299" xr:uid="{B1FC5753-EF1B-4B94-AD5C-7C453782C6BC}"/>
    <cellStyle name="Cálculo 13 4 2 3" xfId="9021" xr:uid="{D0CE93E0-7C01-479D-A505-767675C22214}"/>
    <cellStyle name="Cálculo 13 4 2 3 2" xfId="24129" xr:uid="{7880E8BE-9BB4-4022-B3DD-EE026AFB8CA2}"/>
    <cellStyle name="Cálculo 13 4 2 4" xfId="15462" xr:uid="{8B320AB0-CD63-490D-A2C3-D230DDC57715}"/>
    <cellStyle name="Cálculo 13 4 2 4 2" xfId="30570" xr:uid="{C19F6D71-CF1D-49BA-B8CA-9E103F9E90CD}"/>
    <cellStyle name="Cálculo 13 4 2 5" xfId="15865" xr:uid="{92686EEB-2E58-460D-83B4-3AAE779CCF67}"/>
    <cellStyle name="Cálculo 13 4 2 5 2" xfId="30973" xr:uid="{0CC5CB45-D7B6-4F96-AFB1-4EDC96A28E40}"/>
    <cellStyle name="Cálculo 13 4 2 6" xfId="17662" xr:uid="{4C51427C-043D-4764-AD2F-983B9C866FF2}"/>
    <cellStyle name="Cálculo 13 4 3" xfId="2807" xr:uid="{5BFA566C-4FC2-445C-B78E-62685D6ECF2A}"/>
    <cellStyle name="Cálculo 13 4 3 2" xfId="5444" xr:uid="{B4215B5B-7777-462E-A7BC-51C0E4FC3184}"/>
    <cellStyle name="Cálculo 13 4 3 2 2" xfId="15280" xr:uid="{9174BCBA-7BDE-47B4-A829-924ECA597CDA}"/>
    <cellStyle name="Cálculo 13 4 3 2 2 2" xfId="30388" xr:uid="{10D7AB41-5C58-4699-BC11-9A730EBC5182}"/>
    <cellStyle name="Cálculo 13 4 3 2 3" xfId="20552" xr:uid="{A0FD53C6-1F53-48F0-97B5-2BFA0D6C64A0}"/>
    <cellStyle name="Cálculo 13 4 3 3" xfId="13947" xr:uid="{B8EDCB27-EA04-4C33-8FFD-241CB4DF9F99}"/>
    <cellStyle name="Cálculo 13 4 3 3 2" xfId="29055" xr:uid="{EED425BE-E1E4-470B-8A67-749C51A6B29A}"/>
    <cellStyle name="Cálculo 13 4 3 4" xfId="17915" xr:uid="{AB12E676-5A54-4DB7-9B5C-3146F5A6CB23}"/>
    <cellStyle name="Cálculo 13 4 4" xfId="3110" xr:uid="{045100F3-CD4C-483A-ADC0-6D7201406464}"/>
    <cellStyle name="Cálculo 13 4 4 2" xfId="5747" xr:uid="{F9DDDA4F-7B5A-4F59-A155-6DF5FBADAB72}"/>
    <cellStyle name="Cálculo 13 4 4 2 2" xfId="12058" xr:uid="{9C7B836F-8249-4F46-9899-CE239C36C8BF}"/>
    <cellStyle name="Cálculo 13 4 4 2 2 2" xfId="27166" xr:uid="{9F7756D8-3DC1-47B2-8CFD-F4300A9DBB4E}"/>
    <cellStyle name="Cálculo 13 4 4 2 3" xfId="14324" xr:uid="{A6AADF44-6750-48AE-80E3-70D555DED77E}"/>
    <cellStyle name="Cálculo 13 4 4 2 3 2" xfId="29432" xr:uid="{D53654AB-F637-4EEF-A592-0E1A1AB33ECD}"/>
    <cellStyle name="Cálculo 13 4 4 2 4" xfId="20855" xr:uid="{0B780710-18BC-4D27-BFBD-31C36F8D597D}"/>
    <cellStyle name="Cálculo 13 4 4 3" xfId="9492" xr:uid="{DBAD6A53-CE69-4F8F-BA15-0F54ECF1D137}"/>
    <cellStyle name="Cálculo 13 4 4 3 2" xfId="24600" xr:uid="{512BE67E-CC49-4B91-9B4C-5FE2A7BC4010}"/>
    <cellStyle name="Cálculo 13 4 4 4" xfId="14884" xr:uid="{C141DC02-8128-49F9-BE9B-11E7230B106C}"/>
    <cellStyle name="Cálculo 13 4 4 4 2" xfId="29992" xr:uid="{169B53B7-1552-4F12-A5C2-E557FC6A7850}"/>
    <cellStyle name="Cálculo 13 4 4 5" xfId="18218" xr:uid="{F1694EEE-1977-4E32-9F1D-7F900D774C89}"/>
    <cellStyle name="Cálculo 13 4 5" xfId="3436" xr:uid="{CECD265F-267E-4E48-84FA-551AC65DF1AC}"/>
    <cellStyle name="Cálculo 13 4 5 2" xfId="6073" xr:uid="{060BAF71-7421-489D-AD00-7F49978AD64B}"/>
    <cellStyle name="Cálculo 13 4 5 2 2" xfId="12384" xr:uid="{F55422BB-01A8-472E-A80D-4D9739C38415}"/>
    <cellStyle name="Cálculo 13 4 5 2 2 2" xfId="27492" xr:uid="{BDC75ED9-0523-4182-9983-FACFEC6AA737}"/>
    <cellStyle name="Cálculo 13 4 5 2 3" xfId="7885" xr:uid="{6FA3256A-7945-4105-8FD0-11B3F517B380}"/>
    <cellStyle name="Cálculo 13 4 5 2 3 2" xfId="22993" xr:uid="{200B76F4-ABE3-400F-8B94-6694002868E6}"/>
    <cellStyle name="Cálculo 13 4 5 2 4" xfId="21181" xr:uid="{0EEF6582-1F92-4028-ADA4-8AD981A4FC7F}"/>
    <cellStyle name="Cálculo 13 4 5 3" xfId="9818" xr:uid="{02878426-38F9-4902-8D64-58F8139FA349}"/>
    <cellStyle name="Cálculo 13 4 5 3 2" xfId="24926" xr:uid="{7A4C3B1B-0F50-4227-9D2D-B25FF7558784}"/>
    <cellStyle name="Cálculo 13 4 5 4" xfId="14538" xr:uid="{6771591A-6FEA-4BC8-BDE3-2207444F76BF}"/>
    <cellStyle name="Cálculo 13 4 5 4 2" xfId="29646" xr:uid="{81499794-61AC-4ACB-AF1A-281374472EB0}"/>
    <cellStyle name="Cálculo 13 4 5 5" xfId="18544" xr:uid="{2E3CBD7F-179B-4F0E-8DA7-CFA4C7CD63CA}"/>
    <cellStyle name="Cálculo 13 4 6" xfId="3742" xr:uid="{31F28C5E-2949-452E-A730-A820F54D282C}"/>
    <cellStyle name="Cálculo 13 4 6 2" xfId="6379" xr:uid="{834172C1-B30D-4239-8D28-71CE56C2BB48}"/>
    <cellStyle name="Cálculo 13 4 6 2 2" xfId="12690" xr:uid="{23EE96C3-99EB-4D02-AEB5-2D7CAF72225A}"/>
    <cellStyle name="Cálculo 13 4 6 2 2 2" xfId="27798" xr:uid="{FC4DE61C-149F-4D9C-9576-3FDCAB347FCB}"/>
    <cellStyle name="Cálculo 13 4 6 2 3" xfId="15231" xr:uid="{AD28907E-80B2-41F5-ABB9-0CA933BADF0E}"/>
    <cellStyle name="Cálculo 13 4 6 2 3 2" xfId="30339" xr:uid="{BECAB3E1-8746-4EE6-8193-FD251CCB8DC4}"/>
    <cellStyle name="Cálculo 13 4 6 2 4" xfId="21487" xr:uid="{2435CE8B-44BF-453E-AAD3-2AD4205AF6FC}"/>
    <cellStyle name="Cálculo 13 4 6 3" xfId="10124" xr:uid="{66655DDD-D559-4C61-8E5D-9EB8AB9CF3A5}"/>
    <cellStyle name="Cálculo 13 4 6 3 2" xfId="25232" xr:uid="{B191826C-9E05-42B8-94CA-FFD58FB6FEE9}"/>
    <cellStyle name="Cálculo 13 4 6 4" xfId="15427" xr:uid="{91F7948A-2458-4BEA-802F-97415773DC65}"/>
    <cellStyle name="Cálculo 13 4 6 4 2" xfId="30535" xr:uid="{619E1B8C-B464-4605-9E91-720B2B52FBC8}"/>
    <cellStyle name="Cálculo 13 4 6 5" xfId="18850" xr:uid="{4F9ADE31-AAFA-4647-9E8D-15AC3E875F99}"/>
    <cellStyle name="Cálculo 13 4 7" xfId="4119" xr:uid="{BBA41B96-937D-49F5-82E0-9BDBCB220D94}"/>
    <cellStyle name="Cálculo 13 4 7 2" xfId="6756" xr:uid="{C887BCB2-9EAE-4995-8737-8D34978E63BF}"/>
    <cellStyle name="Cálculo 13 4 7 2 2" xfId="13067" xr:uid="{154A40DD-7F99-4E12-BE67-CC0EC6BA7678}"/>
    <cellStyle name="Cálculo 13 4 7 2 2 2" xfId="28175" xr:uid="{F50932B3-603D-471C-BA3C-6F90572FF296}"/>
    <cellStyle name="Cálculo 13 4 7 2 3" xfId="16741" xr:uid="{A7B86EBA-5D3C-4917-8701-A1684933E733}"/>
    <cellStyle name="Cálculo 13 4 7 2 3 2" xfId="31849" xr:uid="{1ED2B5A1-E710-46D4-A55B-32CD0D7D009A}"/>
    <cellStyle name="Cálculo 13 4 7 2 4" xfId="21864" xr:uid="{EFEB2F99-4058-4CDA-B940-D6E7CFDBABF9}"/>
    <cellStyle name="Cálculo 13 4 7 3" xfId="10501" xr:uid="{A3E27898-745E-4702-83F7-783743C8CB07}"/>
    <cellStyle name="Cálculo 13 4 7 3 2" xfId="25609" xr:uid="{11AB5F05-439C-472A-8EA0-6B49DBE482DC}"/>
    <cellStyle name="Cálculo 13 4 7 4" xfId="16420" xr:uid="{7BA452C0-AEC0-4522-AFFA-5C36E3B807EC}"/>
    <cellStyle name="Cálculo 13 4 7 4 2" xfId="31528" xr:uid="{F1480D27-9397-4DA9-86E6-8FBFC20BF466}"/>
    <cellStyle name="Cálculo 13 4 7 5" xfId="19227" xr:uid="{12924990-EDAE-4CF5-A124-03B13B6D11D9}"/>
    <cellStyle name="Cálculo 13 4 8" xfId="4684" xr:uid="{4E6DC177-B7D0-419B-8134-CD34902AD0D7}"/>
    <cellStyle name="Cálculo 13 4 8 2" xfId="11066" xr:uid="{2D13558B-C091-4468-B0CC-29426479E9F5}"/>
    <cellStyle name="Cálculo 13 4 8 2 2" xfId="26174" xr:uid="{F5FA9935-A1D4-4305-8057-C5F50E5B7760}"/>
    <cellStyle name="Cálculo 13 4 8 3" xfId="15159" xr:uid="{2CCDCDEA-5C4A-4AD4-9407-D6A2A651A2AE}"/>
    <cellStyle name="Cálculo 13 4 8 3 2" xfId="30267" xr:uid="{63EE2703-E532-4F0D-9CCB-BD042CE00338}"/>
    <cellStyle name="Cálculo 13 4 8 4" xfId="19792" xr:uid="{2E51FE0D-B549-4464-8397-4077C507CAA8}"/>
    <cellStyle name="Cálculo 13 4 9" xfId="8545" xr:uid="{1CCFD89A-B4BD-44DE-B20F-0BB63C05F77F}"/>
    <cellStyle name="Cálculo 13 4 9 2" xfId="23653" xr:uid="{0D0BB413-00AB-4A1C-8CEA-873300683A87}"/>
    <cellStyle name="Cálculo 13 5" xfId="2074" xr:uid="{512776C6-3A45-4E8F-86EA-188B4C0C4AFC}"/>
    <cellStyle name="Cálculo 13 5 10" xfId="13606" xr:uid="{D1C953CB-A017-472F-967D-44DEB1DF63AD}"/>
    <cellStyle name="Cálculo 13 5 10 2" xfId="28714" xr:uid="{31D60843-223A-484B-8CB4-4BC32BB7CB0F}"/>
    <cellStyle name="Cálculo 13 5 11" xfId="17299" xr:uid="{45D513EB-38D4-4D23-8999-11FB4D9200C1}"/>
    <cellStyle name="Cálculo 13 5 2" xfId="2834" xr:uid="{E15414A3-FDBE-4754-B99C-4852B2F5E9C9}"/>
    <cellStyle name="Cálculo 13 5 2 2" xfId="5471" xr:uid="{D7265FBB-9834-4792-A317-6FC947115F3B}"/>
    <cellStyle name="Cálculo 13 5 2 2 2" xfId="16167" xr:uid="{E200BC27-C162-4A4E-AA4C-D80232B7342A}"/>
    <cellStyle name="Cálculo 13 5 2 2 2 2" xfId="31275" xr:uid="{FD952AB9-04AE-4A88-8252-5BB2225F44AF}"/>
    <cellStyle name="Cálculo 13 5 2 2 3" xfId="20579" xr:uid="{9E777403-99A8-489B-B207-1A2483B7F108}"/>
    <cellStyle name="Cálculo 13 5 2 3" xfId="14537" xr:uid="{DF95E614-32CA-49C9-8967-7A9F149AEEA4}"/>
    <cellStyle name="Cálculo 13 5 2 3 2" xfId="29645" xr:uid="{17175798-CCE4-4DF1-8BBF-118350142028}"/>
    <cellStyle name="Cálculo 13 5 2 4" xfId="17942" xr:uid="{E7B49C12-3F26-4E7D-93CE-EADAD960C27C}"/>
    <cellStyle name="Cálculo 13 5 3" xfId="3137" xr:uid="{57E29342-7DBB-4262-866C-D04A9957884C}"/>
    <cellStyle name="Cálculo 13 5 3 2" xfId="5774" xr:uid="{16595161-0B92-4065-AAAD-1E87E441582E}"/>
    <cellStyle name="Cálculo 13 5 3 2 2" xfId="12085" xr:uid="{CD21B7E5-BFAA-4CA8-8EF4-5648A13BF769}"/>
    <cellStyle name="Cálculo 13 5 3 2 2 2" xfId="27193" xr:uid="{A046DF40-6030-4653-9D8A-2B2120D3B3A1}"/>
    <cellStyle name="Cálculo 13 5 3 2 3" xfId="7046" xr:uid="{79814CA7-2AD8-41F2-9E98-A16861084476}"/>
    <cellStyle name="Cálculo 13 5 3 2 3 2" xfId="22154" xr:uid="{013F6255-2FEE-4346-A117-B69AEB7E91C6}"/>
    <cellStyle name="Cálculo 13 5 3 2 4" xfId="20882" xr:uid="{72BF6B91-E3E9-4970-9E24-7CCC4A1E6837}"/>
    <cellStyle name="Cálculo 13 5 3 3" xfId="9519" xr:uid="{9D1D5A9F-37AF-490C-9633-E7A94413523A}"/>
    <cellStyle name="Cálculo 13 5 3 3 2" xfId="24627" xr:uid="{4D8DD340-33D0-4B55-BF58-EB83C6700738}"/>
    <cellStyle name="Cálculo 13 5 3 4" xfId="9155" xr:uid="{997B6B33-16FF-4B04-86CE-8CC8080421FC}"/>
    <cellStyle name="Cálculo 13 5 3 4 2" xfId="24263" xr:uid="{FFB29717-A53E-41D4-9925-805ED949C3F6}"/>
    <cellStyle name="Cálculo 13 5 3 5" xfId="18245" xr:uid="{2D561DF1-CE82-4FD2-A930-38C535BA05C4}"/>
    <cellStyle name="Cálculo 13 5 4" xfId="3463" xr:uid="{8F1C28DA-B437-4D68-A777-03FF07F52F63}"/>
    <cellStyle name="Cálculo 13 5 4 2" xfId="6100" xr:uid="{1E3AC939-9993-44BA-9B77-F1FB857838F3}"/>
    <cellStyle name="Cálculo 13 5 4 2 2" xfId="12411" xr:uid="{96AC769A-C41C-4B3C-A3DC-03E7E0FCA1B3}"/>
    <cellStyle name="Cálculo 13 5 4 2 2 2" xfId="27519" xr:uid="{B3C961C6-97B2-4793-AFB0-05DA9A260D6A}"/>
    <cellStyle name="Cálculo 13 5 4 2 3" xfId="15147" xr:uid="{729E5BED-586B-4E11-A206-8C49889130A0}"/>
    <cellStyle name="Cálculo 13 5 4 2 3 2" xfId="30255" xr:uid="{9486ABDF-BBEC-4D56-A268-321D2AE911AE}"/>
    <cellStyle name="Cálculo 13 5 4 2 4" xfId="21208" xr:uid="{5201DBF6-E2F4-424C-9EF0-BD1E17072CD0}"/>
    <cellStyle name="Cálculo 13 5 4 3" xfId="9845" xr:uid="{FCF39D00-945E-40B4-9FA9-0474BEEA3B64}"/>
    <cellStyle name="Cálculo 13 5 4 3 2" xfId="24953" xr:uid="{9E2AE9FB-6AE3-4976-83B7-A72085D062A1}"/>
    <cellStyle name="Cálculo 13 5 4 4" xfId="15520" xr:uid="{1084CF41-074E-4328-93EB-089CA630EE53}"/>
    <cellStyle name="Cálculo 13 5 4 4 2" xfId="30628" xr:uid="{07DEC907-B441-4BBD-90B5-2D9CF6853F41}"/>
    <cellStyle name="Cálculo 13 5 4 5" xfId="18571" xr:uid="{B988CD43-6748-4723-B635-977E638D3012}"/>
    <cellStyle name="Cálculo 13 5 5" xfId="3769" xr:uid="{02D1DD18-F241-4321-8C0E-F922594688B6}"/>
    <cellStyle name="Cálculo 13 5 5 2" xfId="6406" xr:uid="{EF6D3B9C-5BB6-4492-9F79-45115EC55BB0}"/>
    <cellStyle name="Cálculo 13 5 5 2 2" xfId="12717" xr:uid="{5EA93DCF-7BB5-4A30-87DC-690A03A0968B}"/>
    <cellStyle name="Cálculo 13 5 5 2 2 2" xfId="27825" xr:uid="{93FF0554-3B10-4FA1-ACB0-52BD59852971}"/>
    <cellStyle name="Cálculo 13 5 5 2 3" xfId="7454" xr:uid="{2AEABB1B-545B-4702-8315-1E9DCC384510}"/>
    <cellStyle name="Cálculo 13 5 5 2 3 2" xfId="22562" xr:uid="{AA1C0365-B4B1-4003-9733-581A9290E60B}"/>
    <cellStyle name="Cálculo 13 5 5 2 4" xfId="21514" xr:uid="{CF677F2C-BBA6-4CDE-B1AE-C44A13F34A0D}"/>
    <cellStyle name="Cálculo 13 5 5 3" xfId="10151" xr:uid="{144A023C-49B0-42D5-9EF8-298C975A7C50}"/>
    <cellStyle name="Cálculo 13 5 5 3 2" xfId="25259" xr:uid="{33CD2B65-BE6D-4966-A4CD-02F277390E10}"/>
    <cellStyle name="Cálculo 13 5 5 4" xfId="15782" xr:uid="{A26DB31C-6B26-4E49-BB4E-4D485D438674}"/>
    <cellStyle name="Cálculo 13 5 5 4 2" xfId="30890" xr:uid="{D0B9E2E5-724F-4500-B850-EE528BAA6766}"/>
    <cellStyle name="Cálculo 13 5 5 5" xfId="18877" xr:uid="{DAF5B52C-4A98-42D3-B7E3-0FEF7F0828B6}"/>
    <cellStyle name="Cálculo 13 5 6" xfId="4146" xr:uid="{ABA00976-B317-48BC-8430-BB7155E317BD}"/>
    <cellStyle name="Cálculo 13 5 6 2" xfId="6783" xr:uid="{EB564CCF-54BD-49EC-98C5-6F5BAA6C7142}"/>
    <cellStyle name="Cálculo 13 5 6 2 2" xfId="13094" xr:uid="{7F29371D-B2B7-4A58-908B-928190A736DB}"/>
    <cellStyle name="Cálculo 13 5 6 2 2 2" xfId="28202" xr:uid="{0D3B6F17-3A35-4816-8554-083A196E06A4}"/>
    <cellStyle name="Cálculo 13 5 6 2 3" xfId="16768" xr:uid="{273F93D7-002B-4E1A-B1D1-3B11A77EB040}"/>
    <cellStyle name="Cálculo 13 5 6 2 3 2" xfId="31876" xr:uid="{5EB1E5AC-B8AA-4E54-8C3E-EBEBBF94B7BE}"/>
    <cellStyle name="Cálculo 13 5 6 2 4" xfId="21891" xr:uid="{ACBE21D5-97A1-41C5-AB69-09C83CDB127E}"/>
    <cellStyle name="Cálculo 13 5 6 3" xfId="10528" xr:uid="{8A80B1B1-A7C7-4E43-A1AF-AB23D7210292}"/>
    <cellStyle name="Cálculo 13 5 6 3 2" xfId="25636" xr:uid="{3FED6F6A-895B-4F8D-A8F3-04EFBC4E5E51}"/>
    <cellStyle name="Cálculo 13 5 6 4" xfId="14392" xr:uid="{F61A46AA-5AEA-4AF9-8705-B01CA98736AC}"/>
    <cellStyle name="Cálculo 13 5 6 4 2" xfId="29500" xr:uid="{0835E596-FB44-47DC-A4DB-ACCBF18DEA57}"/>
    <cellStyle name="Cálculo 13 5 6 5" xfId="19254" xr:uid="{930660AA-4D66-45DA-AED7-DBE9CD15E52D}"/>
    <cellStyle name="Cálculo 13 5 7" xfId="4711" xr:uid="{B994E307-A0AE-4197-813D-79EE3C31BECA}"/>
    <cellStyle name="Cálculo 13 5 7 2" xfId="11093" xr:uid="{0A7C3EA1-AEF9-4CA0-89FF-7A8032BB8326}"/>
    <cellStyle name="Cálculo 13 5 7 2 2" xfId="26201" xr:uid="{AC7DC18E-38E1-43C6-A4C1-3A5ABF48CDBE}"/>
    <cellStyle name="Cálculo 13 5 7 3" xfId="13661" xr:uid="{CE4B7F5B-E4C0-44CB-B0DE-6E15E48EB8E8}"/>
    <cellStyle name="Cálculo 13 5 7 3 2" xfId="28769" xr:uid="{B269FD36-269B-43A4-8A6F-D5C164D028DA}"/>
    <cellStyle name="Cálculo 13 5 7 4" xfId="19819" xr:uid="{CC4604A3-1A11-4E41-97DD-ADD196B93605}"/>
    <cellStyle name="Cálculo 13 5 8" xfId="8572" xr:uid="{785EE629-6129-43B1-88D7-9B9375FC8899}"/>
    <cellStyle name="Cálculo 13 5 8 2" xfId="23680" xr:uid="{1CFA1530-0F72-41C5-A874-60C4129A76F7}"/>
    <cellStyle name="Cálculo 13 5 9" xfId="13514" xr:uid="{E9367CB0-C3AD-469B-BC7E-94A12E863A98}"/>
    <cellStyle name="Cálculo 13 5 9 2" xfId="28622" xr:uid="{B941B89A-3F54-4043-A398-019FA62AC62C}"/>
    <cellStyle name="Cálculo 14" xfId="754" xr:uid="{00000000-0005-0000-0000-0000F2020000}"/>
    <cellStyle name="Cálculo 14 2" xfId="1828" xr:uid="{BB0B9F26-3E2E-42EC-B417-E319AA7C336A}"/>
    <cellStyle name="Cálculo 14 2 10" xfId="8329" xr:uid="{83F08738-DE4B-4DEA-BE98-B9F4B6BB5EC1}"/>
    <cellStyle name="Cálculo 14 2 10 2" xfId="23437" xr:uid="{591E3DE3-FF03-4897-BD34-D04616F005E6}"/>
    <cellStyle name="Cálculo 14 2 11" xfId="14757" xr:uid="{838FF48D-A913-48CD-B4D6-6EF2BE9D6373}"/>
    <cellStyle name="Cálculo 14 2 11 2" xfId="29865" xr:uid="{884C6FED-E62E-4CDF-A0CD-36CCE7178063}"/>
    <cellStyle name="Cálculo 14 2 12" xfId="7550" xr:uid="{D9D775DC-5903-439A-BFC3-3CC0B60AC66F}"/>
    <cellStyle name="Cálculo 14 2 12 2" xfId="22658" xr:uid="{DA61ABF8-6AFF-43C9-AEE1-C231CF10329D}"/>
    <cellStyle name="Cálculo 14 2 13" xfId="17053" xr:uid="{AB0430FD-237E-488E-9A43-700724AFA9B9}"/>
    <cellStyle name="Cálculo 14 2 2" xfId="2388" xr:uid="{87BA81E1-5D99-4A56-8E0A-2ADB564C3760}"/>
    <cellStyle name="Cálculo 14 2 2 2" xfId="5025" xr:uid="{D219DEC8-3BAA-48DF-AEBA-B80B63F6FAE9}"/>
    <cellStyle name="Cálculo 14 2 2 2 2" xfId="11389" xr:uid="{BCA7A9FE-FEC1-4F02-8A37-EC219EAE11A0}"/>
    <cellStyle name="Cálculo 14 2 2 2 2 2" xfId="26497" xr:uid="{51AF9358-0878-4EB7-A0E0-C1AD8F61223D}"/>
    <cellStyle name="Cálculo 14 2 2 2 3" xfId="16394" xr:uid="{7E092741-4FA4-4AB5-973B-ECA09F1F0099}"/>
    <cellStyle name="Cálculo 14 2 2 2 3 2" xfId="31502" xr:uid="{C42BD59E-930E-4491-92C5-27526A224DB5}"/>
    <cellStyle name="Cálculo 14 2 2 2 4" xfId="20133" xr:uid="{31E1FB34-8563-4055-8DDD-C6F8791BF40F}"/>
    <cellStyle name="Cálculo 14 2 2 3" xfId="8855" xr:uid="{576B36CA-917C-4E50-B4B5-AD87B78DC6B2}"/>
    <cellStyle name="Cálculo 14 2 2 3 2" xfId="23963" xr:uid="{22802AD5-0CAD-477F-ABFD-F5AA75645BC5}"/>
    <cellStyle name="Cálculo 14 2 3" xfId="2232" xr:uid="{F3BED53C-1885-4357-A5B0-F16C8C18A933}"/>
    <cellStyle name="Cálculo 14 2 3 2" xfId="4869" xr:uid="{53A8444E-7CC5-42A9-813D-DCDAF0DE255E}"/>
    <cellStyle name="Cálculo 14 2 3 2 2" xfId="8471" xr:uid="{BEFC7535-A209-434F-9D99-97BFBE08CDED}"/>
    <cellStyle name="Cálculo 14 2 3 2 2 2" xfId="23579" xr:uid="{F3D33686-B0A7-4692-9EE0-63E927425F79}"/>
    <cellStyle name="Cálculo 14 2 3 2 3" xfId="19977" xr:uid="{DCC1ADE8-0B04-4AAA-8A56-82F11167B98E}"/>
    <cellStyle name="Cálculo 14 2 3 3" xfId="15722" xr:uid="{2B58ABB9-AD8B-4BC4-953C-CF8D05B0C339}"/>
    <cellStyle name="Cálculo 14 2 3 3 2" xfId="30830" xr:uid="{0DD10434-F74C-44DA-BBAF-D8623BBD3CA5}"/>
    <cellStyle name="Cálculo 14 2 3 4" xfId="17457" xr:uid="{E97EB8B9-1069-4865-81E4-1413DD94E05B}"/>
    <cellStyle name="Cálculo 14 2 4" xfId="2922" xr:uid="{C800217E-753D-4992-A633-195311D33079}"/>
    <cellStyle name="Cálculo 14 2 4 2" xfId="5559" xr:uid="{B8E8F62C-4A32-4ADE-B5B4-C7A0AEA7851B}"/>
    <cellStyle name="Cálculo 14 2 4 2 2" xfId="11870" xr:uid="{4AB49525-F5CC-47E0-B62C-13A9150DDCB9}"/>
    <cellStyle name="Cálculo 14 2 4 2 2 2" xfId="26978" xr:uid="{0EA2C183-522E-4D53-99C9-99F208B342D9}"/>
    <cellStyle name="Cálculo 14 2 4 2 3" xfId="14880" xr:uid="{8E85CA4B-6F58-4D61-B8FF-2107AE4153DF}"/>
    <cellStyle name="Cálculo 14 2 4 2 3 2" xfId="29988" xr:uid="{F5A64B18-6EC2-4927-88F7-E002F30144FC}"/>
    <cellStyle name="Cálculo 14 2 4 2 4" xfId="20667" xr:uid="{ECDED0A5-2401-494E-B720-256AC4383FE9}"/>
    <cellStyle name="Cálculo 14 2 4 3" xfId="9304" xr:uid="{7D075AE5-1F16-4287-BAAD-3B05C738FBCA}"/>
    <cellStyle name="Cálculo 14 2 4 3 2" xfId="24412" xr:uid="{020AC388-15BE-4A68-83DD-64CEA92F21C4}"/>
    <cellStyle name="Cálculo 14 2 4 4" xfId="14949" xr:uid="{4B1AED39-7FAA-467A-BD58-09A16B9CAD63}"/>
    <cellStyle name="Cálculo 14 2 4 4 2" xfId="30057" xr:uid="{9DA7519D-A446-48C2-843A-EF961863D96A}"/>
    <cellStyle name="Cálculo 14 2 4 5" xfId="18030" xr:uid="{13F90318-FF4C-4F1B-8800-A6A498768DA0}"/>
    <cellStyle name="Cálculo 14 2 5" xfId="3248" xr:uid="{D85D4E09-F5CB-4102-942E-B7210D0829D5}"/>
    <cellStyle name="Cálculo 14 2 5 2" xfId="5885" xr:uid="{DE79EA58-B39D-43AC-B907-829759800127}"/>
    <cellStyle name="Cálculo 14 2 5 2 2" xfId="12196" xr:uid="{3FC9D4D1-1D24-4814-9083-EED36D137FBC}"/>
    <cellStyle name="Cálculo 14 2 5 2 2 2" xfId="27304" xr:uid="{F7B079AE-DD84-4D5F-974B-42D87CA99352}"/>
    <cellStyle name="Cálculo 14 2 5 2 3" xfId="14384" xr:uid="{9A2817A7-CF3E-4BFD-A11C-85BA77AF60DF}"/>
    <cellStyle name="Cálculo 14 2 5 2 3 2" xfId="29492" xr:uid="{3FB0B399-56C9-4756-9B62-3525D49A09CF}"/>
    <cellStyle name="Cálculo 14 2 5 2 4" xfId="20993" xr:uid="{B4DDC6F6-5A9C-49DF-8EB2-EDAE762BC00A}"/>
    <cellStyle name="Cálculo 14 2 5 3" xfId="9630" xr:uid="{3EFF2C9A-D008-4208-AB14-1A8CAF0A9746}"/>
    <cellStyle name="Cálculo 14 2 5 3 2" xfId="24738" xr:uid="{EF607D12-8E3D-42C4-B17B-F0CEF59565BD}"/>
    <cellStyle name="Cálculo 14 2 5 4" xfId="8164" xr:uid="{228A2635-117F-4F4D-A653-60A9C4046D21}"/>
    <cellStyle name="Cálculo 14 2 5 4 2" xfId="23272" xr:uid="{F47C10F9-A39B-4C60-A9BA-27BB4906E648}"/>
    <cellStyle name="Cálculo 14 2 5 5" xfId="18356" xr:uid="{B84DBE11-B0DD-4BDE-877B-4D2B34D79EA5}"/>
    <cellStyle name="Cálculo 14 2 6" xfId="3554" xr:uid="{95712C53-8497-4D1C-BCD7-00A917337A60}"/>
    <cellStyle name="Cálculo 14 2 6 2" xfId="6191" xr:uid="{DAE130B8-6BCA-4DD7-AD1C-58FB922EE598}"/>
    <cellStyle name="Cálculo 14 2 6 2 2" xfId="12502" xr:uid="{E097C923-9BD8-4A68-983A-F53441B6FA94}"/>
    <cellStyle name="Cálculo 14 2 6 2 2 2" xfId="27610" xr:uid="{E130B1D4-1502-406D-8EF9-2D38BA55C274}"/>
    <cellStyle name="Cálculo 14 2 6 2 3" xfId="15157" xr:uid="{7EF359E0-7D0E-4056-9F9E-9629E4CD1793}"/>
    <cellStyle name="Cálculo 14 2 6 2 3 2" xfId="30265" xr:uid="{01739E73-62BE-42FA-8813-D1FF7AB65BA2}"/>
    <cellStyle name="Cálculo 14 2 6 2 4" xfId="21299" xr:uid="{20E9BC98-0D48-4FF0-A821-E44690C4507D}"/>
    <cellStyle name="Cálculo 14 2 6 3" xfId="9936" xr:uid="{EE337CFF-502D-4BD0-AFA9-D073A37C3A80}"/>
    <cellStyle name="Cálculo 14 2 6 3 2" xfId="25044" xr:uid="{90BA3A6D-9D37-4F51-9C44-E134287E423E}"/>
    <cellStyle name="Cálculo 14 2 6 4" xfId="15703" xr:uid="{2E4AA524-C07D-4BF4-B33C-89805E89B2D2}"/>
    <cellStyle name="Cálculo 14 2 6 4 2" xfId="30811" xr:uid="{D8B30344-826C-4CBF-8B47-6074F5202E5B}"/>
    <cellStyle name="Cálculo 14 2 6 5" xfId="18662" xr:uid="{A6B0BFB7-D343-4CA1-A33E-0BB12EB68413}"/>
    <cellStyle name="Cálculo 14 2 7" xfId="3900" xr:uid="{1840D81D-2D92-40D1-BBC9-4087D28942A6}"/>
    <cellStyle name="Cálculo 14 2 7 2" xfId="6537" xr:uid="{22AB2273-0D8D-4838-8D2D-37511FC13DFF}"/>
    <cellStyle name="Cálculo 14 2 7 2 2" xfId="12848" xr:uid="{7958DD64-42AF-4CEB-9DD1-47E747D4F7B6}"/>
    <cellStyle name="Cálculo 14 2 7 2 2 2" xfId="27956" xr:uid="{3D628F87-BCBD-4DEA-B01C-1AFFB37A2570}"/>
    <cellStyle name="Cálculo 14 2 7 2 3" xfId="14604" xr:uid="{E6562705-BEAC-4842-86B4-A55AB84D4639}"/>
    <cellStyle name="Cálculo 14 2 7 2 3 2" xfId="29712" xr:uid="{878C4519-A817-4C4A-A9A6-4E2334A99F43}"/>
    <cellStyle name="Cálculo 14 2 7 2 4" xfId="21645" xr:uid="{2636BFE1-E1CB-431A-A2FF-E1C00FE782C0}"/>
    <cellStyle name="Cálculo 14 2 7 3" xfId="10282" xr:uid="{52E98761-A4FC-4AD9-A293-64B622C45F65}"/>
    <cellStyle name="Cálculo 14 2 7 3 2" xfId="25390" xr:uid="{1DF4BA26-86FE-4274-87FE-90FF32A1D5E0}"/>
    <cellStyle name="Cálculo 14 2 7 4" xfId="16230" xr:uid="{B379DE23-DEBB-4A1D-93D5-91F958821D11}"/>
    <cellStyle name="Cálculo 14 2 7 4 2" xfId="31338" xr:uid="{FC1CD72D-5CFA-4B4D-A3BE-38AC2C538E3C}"/>
    <cellStyle name="Cálculo 14 2 7 5" xfId="19008" xr:uid="{06ABE923-2995-4EEF-940D-CCFC63B0E618}"/>
    <cellStyle name="Cálculo 14 2 8" xfId="4264" xr:uid="{E9E9F1E4-BD66-4616-8921-085445D972E4}"/>
    <cellStyle name="Cálculo 14 2 8 2" xfId="6901" xr:uid="{197A1F8B-72DD-4258-999E-17ACE29C7FCC}"/>
    <cellStyle name="Cálculo 14 2 8 2 2" xfId="13212" xr:uid="{9E52D25D-C5EE-4A03-B495-17A5638575BD}"/>
    <cellStyle name="Cálculo 14 2 8 2 2 2" xfId="28320" xr:uid="{E00CF143-CA89-4833-A60C-3486FFD24256}"/>
    <cellStyle name="Cálculo 14 2 8 2 3" xfId="16876" xr:uid="{5C175C75-D2E5-46B5-A8AC-E713FE903EE4}"/>
    <cellStyle name="Cálculo 14 2 8 2 3 2" xfId="31984" xr:uid="{1A267BF9-1245-4EB9-A026-AC17E3F32EF3}"/>
    <cellStyle name="Cálculo 14 2 8 2 4" xfId="22009" xr:uid="{831D73CA-B610-47B4-BA99-35BA1CE23453}"/>
    <cellStyle name="Cálculo 14 2 8 3" xfId="10646" xr:uid="{9B18081B-BD00-4E69-9832-18C518A46E7A}"/>
    <cellStyle name="Cálculo 14 2 8 3 2" xfId="25754" xr:uid="{9636C9A3-E98E-4118-837B-4CC1C197BD12}"/>
    <cellStyle name="Cálculo 14 2 8 4" xfId="16419" xr:uid="{12B08102-2152-4852-8647-22DDAB32394B}"/>
    <cellStyle name="Cálculo 14 2 8 4 2" xfId="31527" xr:uid="{26BE8D4A-5AE3-4D3D-A8E4-ACFB6E174A90}"/>
    <cellStyle name="Cálculo 14 2 8 5" xfId="19372" xr:uid="{E010150B-6439-443E-A761-C0991E2DAE11}"/>
    <cellStyle name="Cálculo 14 2 9" xfId="4465" xr:uid="{9A824BA6-20B7-4E2B-99C9-EFC75680084C}"/>
    <cellStyle name="Cálculo 14 2 9 2" xfId="10847" xr:uid="{7764725E-62B4-4C97-9AB6-BB881A4D41FB}"/>
    <cellStyle name="Cálculo 14 2 9 2 2" xfId="25955" xr:uid="{01748E69-C8B9-4266-92D2-46FE68B7560C}"/>
    <cellStyle name="Cálculo 14 2 9 3" xfId="9290" xr:uid="{ADCDCB55-B35B-4044-9723-B76C75B185D1}"/>
    <cellStyle name="Cálculo 14 2 9 3 2" xfId="24398" xr:uid="{81138C4B-A260-4EB9-94DB-BE40F84B8174}"/>
    <cellStyle name="Cálculo 14 2 9 4" xfId="19573" xr:uid="{58D25518-AACB-48A6-BEF9-FF5EE9E76DAB}"/>
    <cellStyle name="Cálculo 14 3" xfId="1811" xr:uid="{C7791715-FFB0-41EA-B00F-1512505C1417}"/>
    <cellStyle name="Cálculo 14 3 10" xfId="11784" xr:uid="{79A12093-1D19-4B97-B5C5-629544C9855B}"/>
    <cellStyle name="Cálculo 14 3 10 2" xfId="26892" xr:uid="{D43F38C3-B6C7-4C55-9C3E-AEFD28D4C163}"/>
    <cellStyle name="Cálculo 14 3 11" xfId="15959" xr:uid="{B42407EF-65A3-47E7-8F23-0FC623E2127C}"/>
    <cellStyle name="Cálculo 14 3 11 2" xfId="31067" xr:uid="{70920159-219A-4069-8667-32B0A2DF6B76}"/>
    <cellStyle name="Cálculo 14 3 12" xfId="17036" xr:uid="{6E56681C-D753-48A2-9D9B-D14639D90646}"/>
    <cellStyle name="Cálculo 14 3 2" xfId="2371" xr:uid="{82AF0147-A94A-4260-A191-9F79C7E1680C}"/>
    <cellStyle name="Cálculo 14 3 2 2" xfId="5008" xr:uid="{AB1BA606-C4B4-4EF0-8BD1-58CA58DEB384}"/>
    <cellStyle name="Cálculo 14 3 2 2 2" xfId="11372" xr:uid="{64F00A30-2D3D-4C86-9C0B-C22D184941BF}"/>
    <cellStyle name="Cálculo 14 3 2 2 2 2" xfId="26480" xr:uid="{CB973CE1-6A35-4587-A318-564A65ECAD5C}"/>
    <cellStyle name="Cálculo 14 3 2 2 3" xfId="14143" xr:uid="{EBD34292-D9D4-4D13-B03D-933313FAE1DB}"/>
    <cellStyle name="Cálculo 14 3 2 2 3 2" xfId="29251" xr:uid="{BBF2668E-EED5-42A0-A2CD-7B410A492D61}"/>
    <cellStyle name="Cálculo 14 3 2 2 4" xfId="20116" xr:uid="{B6FAEB27-DEE9-4F8D-88FF-EB82AC6E19AC}"/>
    <cellStyle name="Cálculo 14 3 2 3" xfId="8838" xr:uid="{B2969F06-9993-499B-8050-54DDF414F5DA}"/>
    <cellStyle name="Cálculo 14 3 2 3 2" xfId="23946" xr:uid="{DC4AB7AC-69C5-489B-857A-7C24EF0DCB0D}"/>
    <cellStyle name="Cálculo 14 3 2 4" xfId="15062" xr:uid="{C99545E6-DFB3-40DB-8664-34991C5028A7}"/>
    <cellStyle name="Cálculo 14 3 2 4 2" xfId="30170" xr:uid="{9341EB03-BC77-4CAF-B716-157D18D70B73}"/>
    <cellStyle name="Cálculo 14 3 2 5" xfId="7651" xr:uid="{39C874F2-483C-43BB-BD38-3851216BFDDB}"/>
    <cellStyle name="Cálculo 14 3 2 5 2" xfId="22759" xr:uid="{78B865C2-4FE2-476A-8EAB-F21B9A02B2D7}"/>
    <cellStyle name="Cálculo 14 3 2 6" xfId="17579" xr:uid="{2FA99612-F9DB-4FB2-949A-A58CE56D0808}"/>
    <cellStyle name="Cálculo 14 3 3" xfId="2249" xr:uid="{108E1F15-2F9B-4C3A-A3A8-765560288A51}"/>
    <cellStyle name="Cálculo 14 3 3 2" xfId="4886" xr:uid="{B1E6A6D1-557C-46CA-85B8-5BECD3736156}"/>
    <cellStyle name="Cálculo 14 3 3 2 2" xfId="15760" xr:uid="{C94C870B-EC63-4A90-B935-566E635C6547}"/>
    <cellStyle name="Cálculo 14 3 3 2 2 2" xfId="30868" xr:uid="{4A24AAA2-5CC8-441C-AB92-BF6FB7A0350D}"/>
    <cellStyle name="Cálculo 14 3 3 2 3" xfId="19994" xr:uid="{155CD39D-E664-49AB-A27B-B8C624CD4D7B}"/>
    <cellStyle name="Cálculo 14 3 3 3" xfId="15376" xr:uid="{70B664EC-4241-4D21-AC52-1D32278E9D90}"/>
    <cellStyle name="Cálculo 14 3 3 3 2" xfId="30484" xr:uid="{E2FD8A08-F7CA-4B4F-88A6-546E0C8C6292}"/>
    <cellStyle name="Cálculo 14 3 3 4" xfId="17474" xr:uid="{18462C2A-03A4-419F-9E75-10DC2D385B21}"/>
    <cellStyle name="Cálculo 14 3 4" xfId="2647" xr:uid="{EA494880-1FFB-48B4-81A6-F18181A55237}"/>
    <cellStyle name="Cálculo 14 3 4 2" xfId="5284" xr:uid="{D43FC797-2799-45E7-B11F-BF489368DF4D}"/>
    <cellStyle name="Cálculo 14 3 4 2 2" xfId="11648" xr:uid="{9B7455A6-3A36-41E0-A2E3-CDE182CA8CE6}"/>
    <cellStyle name="Cálculo 14 3 4 2 2 2" xfId="26756" xr:uid="{4C639304-71E9-460C-B607-145DC84FFDA3}"/>
    <cellStyle name="Cálculo 14 3 4 2 3" xfId="13627" xr:uid="{02DED2F8-6C4E-4226-9B9F-F51FA5E53892}"/>
    <cellStyle name="Cálculo 14 3 4 2 3 2" xfId="28735" xr:uid="{FAA5E05F-ED18-4F43-AA76-517F0C077D2B}"/>
    <cellStyle name="Cálculo 14 3 4 2 4" xfId="20392" xr:uid="{52B2C528-1564-4411-8CB8-749665D2106C}"/>
    <cellStyle name="Cálculo 14 3 4 3" xfId="9114" xr:uid="{62BC25A1-0591-42D6-A641-8FD9E6F84A43}"/>
    <cellStyle name="Cálculo 14 3 4 3 2" xfId="24222" xr:uid="{FE1D939C-DD08-499B-868D-A9A22507E5B3}"/>
    <cellStyle name="Cálculo 14 3 4 4" xfId="16493" xr:uid="{E472AFC6-EDF6-4561-8220-2CCF25D8ACE5}"/>
    <cellStyle name="Cálculo 14 3 4 4 2" xfId="31601" xr:uid="{293A819C-58D0-4E47-9321-46E01A1EFFA8}"/>
    <cellStyle name="Cálculo 14 3 4 5" xfId="17755" xr:uid="{3C1AA575-1AE7-4151-815A-D7C0A295552D}"/>
    <cellStyle name="Cálculo 14 3 5" xfId="3231" xr:uid="{E221F0C1-0E6C-4058-9A70-6FC713E1B225}"/>
    <cellStyle name="Cálculo 14 3 5 2" xfId="5868" xr:uid="{8C800270-75E8-4A2D-8FF4-2EE7CBA36EEA}"/>
    <cellStyle name="Cálculo 14 3 5 2 2" xfId="12179" xr:uid="{D064A583-B318-40F7-9B02-71057FDBCF55}"/>
    <cellStyle name="Cálculo 14 3 5 2 2 2" xfId="27287" xr:uid="{1C52EFD5-DA45-4068-869D-CF7CC909F288}"/>
    <cellStyle name="Cálculo 14 3 5 2 3" xfId="14042" xr:uid="{0E9A0426-DA8C-4C58-9E1B-902F81735A4A}"/>
    <cellStyle name="Cálculo 14 3 5 2 3 2" xfId="29150" xr:uid="{68DF5D2E-414C-44CF-8887-9072F363F41E}"/>
    <cellStyle name="Cálculo 14 3 5 2 4" xfId="20976" xr:uid="{E34F25BE-45FE-43E6-937C-8EC4E5EEBDA3}"/>
    <cellStyle name="Cálculo 14 3 5 3" xfId="9613" xr:uid="{869018D4-50DA-4F66-BFAB-5AD736AD26FA}"/>
    <cellStyle name="Cálculo 14 3 5 3 2" xfId="24721" xr:uid="{38B8884A-83CD-4DEE-9F94-BEE949D55C87}"/>
    <cellStyle name="Cálculo 14 3 5 4" xfId="14007" xr:uid="{3AF37093-8C62-4CDC-9E7C-19B78D721FCD}"/>
    <cellStyle name="Cálculo 14 3 5 4 2" xfId="29115" xr:uid="{0C9A5F96-060B-42DD-A34D-69A959A47070}"/>
    <cellStyle name="Cálculo 14 3 5 5" xfId="18339" xr:uid="{5166868B-E25E-4F74-8901-59310171F2DC}"/>
    <cellStyle name="Cálculo 14 3 6" xfId="2313" xr:uid="{0B182E2E-05F8-4707-B190-5585D89092E6}"/>
    <cellStyle name="Cálculo 14 3 6 2" xfId="4950" xr:uid="{5A5F7FC6-6C2E-4A7F-8C31-708BA25A31C5}"/>
    <cellStyle name="Cálculo 14 3 6 2 2" xfId="11314" xr:uid="{0D6903B2-2544-4DE5-BDE2-84E04AE7C1F1}"/>
    <cellStyle name="Cálculo 14 3 6 2 2 2" xfId="26422" xr:uid="{FF744516-9E4C-444C-AD37-93B9F7F8B1A7}"/>
    <cellStyle name="Cálculo 14 3 6 2 3" xfId="7094" xr:uid="{2B9A1FF3-2596-4A20-832C-CEFDE932F021}"/>
    <cellStyle name="Cálculo 14 3 6 2 3 2" xfId="22202" xr:uid="{F5F1B05F-0EF8-4589-8B32-92A2CE01E669}"/>
    <cellStyle name="Cálculo 14 3 6 2 4" xfId="20058" xr:uid="{F2DD6446-B054-4FEE-AB45-2A0ED035DB50}"/>
    <cellStyle name="Cálculo 14 3 6 3" xfId="8780" xr:uid="{3E1BE181-D462-4D08-A758-1642639AD63C}"/>
    <cellStyle name="Cálculo 14 3 6 3 2" xfId="23888" xr:uid="{9C7969D6-070E-44F6-B02C-6A4E41FD3CCB}"/>
    <cellStyle name="Cálculo 14 3 6 4" xfId="15983" xr:uid="{F6413574-D1A7-43A7-98BD-4E8B8D638F78}"/>
    <cellStyle name="Cálculo 14 3 6 4 2" xfId="31091" xr:uid="{DF5234D7-630B-4B22-9FCB-7DA6FA55D702}"/>
    <cellStyle name="Cálculo 14 3 6 5" xfId="17538" xr:uid="{5424F98C-6B87-492A-8EFC-D25374077FA4}"/>
    <cellStyle name="Cálculo 14 3 7" xfId="3883" xr:uid="{4935C6FB-553E-48D2-91DB-71A6573C06B4}"/>
    <cellStyle name="Cálculo 14 3 7 2" xfId="6520" xr:uid="{602A279A-2397-4099-A3DC-487780824268}"/>
    <cellStyle name="Cálculo 14 3 7 2 2" xfId="12831" xr:uid="{184D0906-25F8-420D-B7F2-52D8E9DA59F3}"/>
    <cellStyle name="Cálculo 14 3 7 2 2 2" xfId="27939" xr:uid="{0B461182-2C51-4690-9B27-0F94AEF11642}"/>
    <cellStyle name="Cálculo 14 3 7 2 3" xfId="14388" xr:uid="{53080044-72B5-4513-835E-6ABDFF749688}"/>
    <cellStyle name="Cálculo 14 3 7 2 3 2" xfId="29496" xr:uid="{258B433E-01F7-4A6B-A79F-E41BA0839A78}"/>
    <cellStyle name="Cálculo 14 3 7 2 4" xfId="21628" xr:uid="{72210C64-3DAD-4439-9FA3-303C880AA9F0}"/>
    <cellStyle name="Cálculo 14 3 7 3" xfId="10265" xr:uid="{A8534B6A-C68F-43C5-9FE5-67D6EF5E243A}"/>
    <cellStyle name="Cálculo 14 3 7 3 2" xfId="25373" xr:uid="{C1A735CD-016B-4E8D-B705-A557395A6F74}"/>
    <cellStyle name="Cálculo 14 3 7 4" xfId="13853" xr:uid="{5CB3F8DB-CE12-4844-A972-23B86E40B8C1}"/>
    <cellStyle name="Cálculo 14 3 7 4 2" xfId="28961" xr:uid="{20EB522A-B9FD-4B55-9CE6-157087E53B54}"/>
    <cellStyle name="Cálculo 14 3 7 5" xfId="18991" xr:uid="{694BB0EC-64F0-49CF-A567-FE699991EA8B}"/>
    <cellStyle name="Cálculo 14 3 8" xfId="4448" xr:uid="{7A094BB0-5860-45E1-A26F-E92680206402}"/>
    <cellStyle name="Cálculo 14 3 8 2" xfId="10830" xr:uid="{232F8271-54A8-499F-9160-31696BD8BAF2}"/>
    <cellStyle name="Cálculo 14 3 8 2 2" xfId="25938" xr:uid="{35A6E185-D8DA-4FD1-BE24-6FE5BC128274}"/>
    <cellStyle name="Cálculo 14 3 8 3" xfId="14465" xr:uid="{CB1BA45F-17E7-4FCC-B626-B2B671215080}"/>
    <cellStyle name="Cálculo 14 3 8 3 2" xfId="29573" xr:uid="{F0CEB33E-1371-4D05-943E-92AB33594CB4}"/>
    <cellStyle name="Cálculo 14 3 8 4" xfId="19556" xr:uid="{CC5FA481-A554-47A1-8FD2-1E98FAC29CAD}"/>
    <cellStyle name="Cálculo 14 3 9" xfId="8312" xr:uid="{99FB3158-A884-4614-A3D2-04C638CEF41F}"/>
    <cellStyle name="Cálculo 14 3 9 2" xfId="23420" xr:uid="{91F5DBCB-6964-4FC0-8BBA-8A488D5DD132}"/>
    <cellStyle name="Cálculo 14 4" xfId="2048" xr:uid="{BBAF146C-FB5B-42C1-BA1B-A9600425CCF5}"/>
    <cellStyle name="Cálculo 14 4 10" xfId="14335" xr:uid="{05D8DCA9-5753-4B21-B831-A5B6A28F4EDC}"/>
    <cellStyle name="Cálculo 14 4 10 2" xfId="29443" xr:uid="{498838E2-CB95-4834-95C5-F04204EE5E46}"/>
    <cellStyle name="Cálculo 14 4 11" xfId="14962" xr:uid="{9895BB45-17D9-4ABF-80A1-FCDB55EF1D96}"/>
    <cellStyle name="Cálculo 14 4 11 2" xfId="30070" xr:uid="{497CBBD8-2B63-4E7F-A273-227A8ED61101}"/>
    <cellStyle name="Cálculo 14 4 12" xfId="17273" xr:uid="{25D90483-B8D9-446A-A950-54A8B2C491BB}"/>
    <cellStyle name="Cálculo 14 4 2" xfId="2555" xr:uid="{D65F4083-0A94-4B40-8B15-8DEF5DA3C06D}"/>
    <cellStyle name="Cálculo 14 4 2 2" xfId="5192" xr:uid="{E4FFA2FA-99EF-4217-9226-7E3AD07CA15B}"/>
    <cellStyle name="Cálculo 14 4 2 2 2" xfId="11556" xr:uid="{38250CE3-9B2C-45A5-8EA0-67AD5656DFEE}"/>
    <cellStyle name="Cálculo 14 4 2 2 2 2" xfId="26664" xr:uid="{3F3B4EFB-C65D-418F-BBFA-1735331A289B}"/>
    <cellStyle name="Cálculo 14 4 2 2 3" xfId="15238" xr:uid="{64DDEE16-26D3-444E-890B-6B00028CABCC}"/>
    <cellStyle name="Cálculo 14 4 2 2 3 2" xfId="30346" xr:uid="{7B4A4820-278E-43C3-9AA5-313C584096E7}"/>
    <cellStyle name="Cálculo 14 4 2 2 4" xfId="20300" xr:uid="{47D6BF13-6868-4D28-8BA1-FEE50210E1D1}"/>
    <cellStyle name="Cálculo 14 4 2 3" xfId="9022" xr:uid="{E4753FF5-4673-432F-BBBE-D8261FAD05F8}"/>
    <cellStyle name="Cálculo 14 4 2 3 2" xfId="24130" xr:uid="{A0F0AAF9-460E-4616-86D9-4D8F16D655ED}"/>
    <cellStyle name="Cálculo 14 4 2 4" xfId="8121" xr:uid="{D45A86B5-A3EA-4AA6-B912-FA533BCDCEAE}"/>
    <cellStyle name="Cálculo 14 4 2 4 2" xfId="23229" xr:uid="{4D0544F4-45D2-4FF2-B534-4EB20F3506AC}"/>
    <cellStyle name="Cálculo 14 4 2 5" xfId="7831" xr:uid="{7FC5EE90-23E1-4432-9B80-CABD7D99D16D}"/>
    <cellStyle name="Cálculo 14 4 2 5 2" xfId="22939" xr:uid="{18BB2C7E-9277-4841-8F46-EE961B018042}"/>
    <cellStyle name="Cálculo 14 4 2 6" xfId="17663" xr:uid="{9898B6F7-74D0-41F2-8A7A-B24C8F3C0C83}"/>
    <cellStyle name="Cálculo 14 4 3" xfId="2808" xr:uid="{E8FFCA94-2790-40D8-8123-FA4267FD9CD0}"/>
    <cellStyle name="Cálculo 14 4 3 2" xfId="5445" xr:uid="{84712AEA-CD5E-4D85-AE86-9C51EFDE1649}"/>
    <cellStyle name="Cálculo 14 4 3 2 2" xfId="14703" xr:uid="{AC551679-6039-4EA7-9EF6-069834809BC6}"/>
    <cellStyle name="Cálculo 14 4 3 2 2 2" xfId="29811" xr:uid="{A08F7363-6EFF-4D99-8AE6-B81AFC951E26}"/>
    <cellStyle name="Cálculo 14 4 3 2 3" xfId="20553" xr:uid="{3F8422A6-B968-4FE8-B139-776806ED1130}"/>
    <cellStyle name="Cálculo 14 4 3 3" xfId="16032" xr:uid="{850BEA18-B710-463E-BC33-E71D265F7FB7}"/>
    <cellStyle name="Cálculo 14 4 3 3 2" xfId="31140" xr:uid="{E51B8C93-17D3-4FA3-A8F9-1C16F4B30F65}"/>
    <cellStyle name="Cálculo 14 4 3 4" xfId="17916" xr:uid="{4F87C357-2714-4EBE-977F-C498CB7BC401}"/>
    <cellStyle name="Cálculo 14 4 4" xfId="3111" xr:uid="{9E45789E-52B8-4FCC-B657-61E493C6484F}"/>
    <cellStyle name="Cálculo 14 4 4 2" xfId="5748" xr:uid="{643A4B1E-6C94-455F-BA2D-3D178D4998C5}"/>
    <cellStyle name="Cálculo 14 4 4 2 2" xfId="12059" xr:uid="{2CEFB07D-DBDE-4051-A83A-6CAC1A7F76F7}"/>
    <cellStyle name="Cálculo 14 4 4 2 2 2" xfId="27167" xr:uid="{30678B08-2203-4462-B522-A782EC3067E2}"/>
    <cellStyle name="Cálculo 14 4 4 2 3" xfId="14100" xr:uid="{1928E3BE-9C00-41AF-80A0-7ED3E77052AA}"/>
    <cellStyle name="Cálculo 14 4 4 2 3 2" xfId="29208" xr:uid="{3B78812F-E894-4235-88AF-8CA15EE826FA}"/>
    <cellStyle name="Cálculo 14 4 4 2 4" xfId="20856" xr:uid="{EBFD9F1E-310F-4570-8FD4-ACF41ED42172}"/>
    <cellStyle name="Cálculo 14 4 4 3" xfId="9493" xr:uid="{988FAD37-7280-4956-84AF-1BFEC2B8C243}"/>
    <cellStyle name="Cálculo 14 4 4 3 2" xfId="24601" xr:uid="{41DAA1A6-F8C7-4621-8377-D4AC3A447D7F}"/>
    <cellStyle name="Cálculo 14 4 4 4" xfId="16510" xr:uid="{EBA10049-543E-4489-B4EC-3E7D1A8B4EFC}"/>
    <cellStyle name="Cálculo 14 4 4 4 2" xfId="31618" xr:uid="{379A1D84-2A9A-4C18-B4DD-A513FFFFEC1C}"/>
    <cellStyle name="Cálculo 14 4 4 5" xfId="18219" xr:uid="{CBDB8B6A-3620-47E7-B40E-A06345B7E545}"/>
    <cellStyle name="Cálculo 14 4 5" xfId="3437" xr:uid="{C69140DF-5A01-4552-92A5-0E16D537C91C}"/>
    <cellStyle name="Cálculo 14 4 5 2" xfId="6074" xr:uid="{7488F291-5353-45DE-9F9B-70F5662BD8F5}"/>
    <cellStyle name="Cálculo 14 4 5 2 2" xfId="12385" xr:uid="{70F0E75A-DC3B-406D-8EE5-9D8965245A18}"/>
    <cellStyle name="Cálculo 14 4 5 2 2 2" xfId="27493" xr:uid="{A52AD6A6-2BF5-4408-8C68-F8B7301624B7}"/>
    <cellStyle name="Cálculo 14 4 5 2 3" xfId="15477" xr:uid="{148D9E0A-B3D5-4C0A-9A7A-6AA9DC95A5C1}"/>
    <cellStyle name="Cálculo 14 4 5 2 3 2" xfId="30585" xr:uid="{6BA0E0E2-D334-4965-9AF5-B576D99F87E7}"/>
    <cellStyle name="Cálculo 14 4 5 2 4" xfId="21182" xr:uid="{AC0901B5-B234-4443-A5BE-4BFFAFE1E084}"/>
    <cellStyle name="Cálculo 14 4 5 3" xfId="9819" xr:uid="{17D2F8BF-3FD0-47FE-B82D-40E6F3F7A401}"/>
    <cellStyle name="Cálculo 14 4 5 3 2" xfId="24927" xr:uid="{B28B71D3-EB53-4328-8E39-946D991F5A41}"/>
    <cellStyle name="Cálculo 14 4 5 4" xfId="7509" xr:uid="{6CC448B0-24B1-434E-A6C3-304DE85C6663}"/>
    <cellStyle name="Cálculo 14 4 5 4 2" xfId="22617" xr:uid="{C0A81896-79AC-4E26-82F7-4F9E9DA8D55D}"/>
    <cellStyle name="Cálculo 14 4 5 5" xfId="18545" xr:uid="{E39A1D66-C822-42B7-B4D5-3F6B0C47C269}"/>
    <cellStyle name="Cálculo 14 4 6" xfId="3743" xr:uid="{57C42CAC-9EEF-443D-A41D-8608354B1867}"/>
    <cellStyle name="Cálculo 14 4 6 2" xfId="6380" xr:uid="{9DB8E3B5-4F6B-4B33-89FD-7695C3A08C39}"/>
    <cellStyle name="Cálculo 14 4 6 2 2" xfId="12691" xr:uid="{E7B2FA84-6A01-4653-93F6-705DD81749AB}"/>
    <cellStyle name="Cálculo 14 4 6 2 2 2" xfId="27799" xr:uid="{C0F0A471-4CD1-4584-A0E7-4E705C3D9CB8}"/>
    <cellStyle name="Cálculo 14 4 6 2 3" xfId="11689" xr:uid="{35DE2DEF-AB8B-4F17-8E50-F53329C2819D}"/>
    <cellStyle name="Cálculo 14 4 6 2 3 2" xfId="26797" xr:uid="{08E962D4-6324-4B81-A198-CAC376AE0DB8}"/>
    <cellStyle name="Cálculo 14 4 6 2 4" xfId="21488" xr:uid="{05CD085A-7B76-4A70-8B8C-36DB4E042ED6}"/>
    <cellStyle name="Cálculo 14 4 6 3" xfId="10125" xr:uid="{CC8CC751-0EE1-4531-A03C-E1E00C2BCA06}"/>
    <cellStyle name="Cálculo 14 4 6 3 2" xfId="25233" xr:uid="{C2E6D8EB-1D80-45B3-9D37-3128D67ABB1D}"/>
    <cellStyle name="Cálculo 14 4 6 4" xfId="7057" xr:uid="{13B52981-5615-408C-800F-4B93A0B16723}"/>
    <cellStyle name="Cálculo 14 4 6 4 2" xfId="22165" xr:uid="{A8650D02-3181-487D-8453-E281479D877C}"/>
    <cellStyle name="Cálculo 14 4 6 5" xfId="18851" xr:uid="{75C88874-1CC9-4A98-9DC9-F3E878EA8D71}"/>
    <cellStyle name="Cálculo 14 4 7" xfId="4120" xr:uid="{0EA3387A-A7F4-4AA5-A258-6B84CA765F57}"/>
    <cellStyle name="Cálculo 14 4 7 2" xfId="6757" xr:uid="{D7A91A78-18B3-40E5-8D8E-EBF364D2B9F2}"/>
    <cellStyle name="Cálculo 14 4 7 2 2" xfId="13068" xr:uid="{6221A4FF-530F-4542-B903-E214500A7B0F}"/>
    <cellStyle name="Cálculo 14 4 7 2 2 2" xfId="28176" xr:uid="{7DA08B2F-7637-498B-AB9A-A47CC74CBA88}"/>
    <cellStyle name="Cálculo 14 4 7 2 3" xfId="16742" xr:uid="{37A4C378-F8E3-42BB-981B-6C6C8DF4BBEB}"/>
    <cellStyle name="Cálculo 14 4 7 2 3 2" xfId="31850" xr:uid="{EE95EC44-62FC-4F46-A91A-EAA3ED250AD0}"/>
    <cellStyle name="Cálculo 14 4 7 2 4" xfId="21865" xr:uid="{6B152071-1946-4079-8E5B-52BD1B00EAF0}"/>
    <cellStyle name="Cálculo 14 4 7 3" xfId="10502" xr:uid="{DA23EC71-852C-49DB-B2D2-DD07E85C6E96}"/>
    <cellStyle name="Cálculo 14 4 7 3 2" xfId="25610" xr:uid="{E027870A-5A4F-44C0-B5A5-21FE4831C092}"/>
    <cellStyle name="Cálculo 14 4 7 4" xfId="15507" xr:uid="{F36647BB-560C-41D7-80A3-3197FC96178A}"/>
    <cellStyle name="Cálculo 14 4 7 4 2" xfId="30615" xr:uid="{5C03AE0B-5E2F-4351-95C4-A738EBC41478}"/>
    <cellStyle name="Cálculo 14 4 7 5" xfId="19228" xr:uid="{D0C531D3-E336-4632-9046-2A1BD553EE1D}"/>
    <cellStyle name="Cálculo 14 4 8" xfId="4685" xr:uid="{52FAE2AB-D80D-4DED-B29F-AE82102844A1}"/>
    <cellStyle name="Cálculo 14 4 8 2" xfId="11067" xr:uid="{ED4F579A-8033-4C97-96EF-CF692794D2D2}"/>
    <cellStyle name="Cálculo 14 4 8 2 2" xfId="26175" xr:uid="{371BE0A1-B644-4B26-ADBE-D542DA5B81DF}"/>
    <cellStyle name="Cálculo 14 4 8 3" xfId="15028" xr:uid="{5377B856-BB99-4043-A573-558604DDEABB}"/>
    <cellStyle name="Cálculo 14 4 8 3 2" xfId="30136" xr:uid="{F736FAF7-678E-40E0-AB99-F41B4D2937E4}"/>
    <cellStyle name="Cálculo 14 4 8 4" xfId="19793" xr:uid="{91A44371-EBFA-4E96-BAD3-6AB84DE6E224}"/>
    <cellStyle name="Cálculo 14 4 9" xfId="8546" xr:uid="{D6738F90-D168-4E43-B6C3-CD643FBB0591}"/>
    <cellStyle name="Cálculo 14 4 9 2" xfId="23654" xr:uid="{7752E667-B66A-4F54-883C-F22663D07AD4}"/>
    <cellStyle name="Cálculo 14 5" xfId="2073" xr:uid="{171FF83D-B995-4A87-9FDF-913042E002CC}"/>
    <cellStyle name="Cálculo 14 5 10" xfId="8063" xr:uid="{11850DEA-61F2-43EA-9DB5-F9ED7E1EBB78}"/>
    <cellStyle name="Cálculo 14 5 10 2" xfId="23171" xr:uid="{C474FC1A-34A2-44B3-A903-9689EBF04F10}"/>
    <cellStyle name="Cálculo 14 5 11" xfId="17298" xr:uid="{732D004E-518A-4CC3-86C6-12D07EE72EBD}"/>
    <cellStyle name="Cálculo 14 5 2" xfId="2833" xr:uid="{A0392E92-8727-4216-B1C6-521D0667ACC6}"/>
    <cellStyle name="Cálculo 14 5 2 2" xfId="5470" xr:uid="{60255356-8926-408A-90E5-958A0C9715D5}"/>
    <cellStyle name="Cálculo 14 5 2 2 2" xfId="15093" xr:uid="{A3674116-62D0-4E70-84B6-4456BB4743B7}"/>
    <cellStyle name="Cálculo 14 5 2 2 2 2" xfId="30201" xr:uid="{1E8E91BC-2530-4F09-A4B1-43BDB6F5A218}"/>
    <cellStyle name="Cálculo 14 5 2 2 3" xfId="20578" xr:uid="{74713D93-700C-46D1-AE1A-9401874DDC3F}"/>
    <cellStyle name="Cálculo 14 5 2 3" xfId="9186" xr:uid="{6F3ABB62-BBD4-4D10-83DE-432849A66BD3}"/>
    <cellStyle name="Cálculo 14 5 2 3 2" xfId="24294" xr:uid="{6756DA27-5A2C-451A-AB2B-5CCD839C4CE5}"/>
    <cellStyle name="Cálculo 14 5 2 4" xfId="17941" xr:uid="{F1827700-609B-4BCE-BC04-8D9F75903605}"/>
    <cellStyle name="Cálculo 14 5 3" xfId="3136" xr:uid="{465391CF-2EBA-4C5F-99FC-9E6A83C561D8}"/>
    <cellStyle name="Cálculo 14 5 3 2" xfId="5773" xr:uid="{19377ECE-2987-410B-9B30-D5D977A78679}"/>
    <cellStyle name="Cálculo 14 5 3 2 2" xfId="12084" xr:uid="{2673600D-DCA8-4191-AB34-76B681482185}"/>
    <cellStyle name="Cálculo 14 5 3 2 2 2" xfId="27192" xr:uid="{DE4F235A-132A-4EDC-B654-E009258EF2DA}"/>
    <cellStyle name="Cálculo 14 5 3 2 3" xfId="14479" xr:uid="{99FF4A52-6085-41F2-A329-0E7D47CCDF40}"/>
    <cellStyle name="Cálculo 14 5 3 2 3 2" xfId="29587" xr:uid="{42567022-017A-4722-9CEB-081B333E637A}"/>
    <cellStyle name="Cálculo 14 5 3 2 4" xfId="20881" xr:uid="{C0D215DA-B0F5-45CE-A78C-C03DBC6A3A5F}"/>
    <cellStyle name="Cálculo 14 5 3 3" xfId="9518" xr:uid="{0849879D-41C2-4F46-B816-C39A20980825}"/>
    <cellStyle name="Cálculo 14 5 3 3 2" xfId="24626" xr:uid="{2CF308CA-0EB0-43F6-8490-5CADF0841567}"/>
    <cellStyle name="Cálculo 14 5 3 4" xfId="16065" xr:uid="{5F67ADE1-B3E7-4C69-A8E3-105DAADF9132}"/>
    <cellStyle name="Cálculo 14 5 3 4 2" xfId="31173" xr:uid="{C911886F-7CBF-4C01-836F-9FB9ADC22FCB}"/>
    <cellStyle name="Cálculo 14 5 3 5" xfId="18244" xr:uid="{CC54F596-D77A-4243-9662-C78F8D6BDFAD}"/>
    <cellStyle name="Cálculo 14 5 4" xfId="3462" xr:uid="{118A7006-8A80-40F6-A60F-500DAAA0655F}"/>
    <cellStyle name="Cálculo 14 5 4 2" xfId="6099" xr:uid="{2D5E737C-714C-4F44-90C7-A4B8F6F5F409}"/>
    <cellStyle name="Cálculo 14 5 4 2 2" xfId="12410" xr:uid="{29E60C7C-3E2A-4E5F-B5A8-BDCB1112D7A6}"/>
    <cellStyle name="Cálculo 14 5 4 2 2 2" xfId="27518" xr:uid="{3CB91BD3-0584-48BF-85F5-A1AC4D3749AE}"/>
    <cellStyle name="Cálculo 14 5 4 2 3" xfId="7667" xr:uid="{A69774F3-019A-4CB8-8B3A-A45EDDB516F5}"/>
    <cellStyle name="Cálculo 14 5 4 2 3 2" xfId="22775" xr:uid="{9E47A0C5-2C93-4FA9-B462-49A9B6D72479}"/>
    <cellStyle name="Cálculo 14 5 4 2 4" xfId="21207" xr:uid="{17647661-C3B3-4900-9A20-1FA0F745A818}"/>
    <cellStyle name="Cálculo 14 5 4 3" xfId="9844" xr:uid="{69A271CB-FECC-4A15-B866-8D645F9CBFD2}"/>
    <cellStyle name="Cálculo 14 5 4 3 2" xfId="24952" xr:uid="{1B8AD4A6-9091-4FC3-849E-4985548E977D}"/>
    <cellStyle name="Cálculo 14 5 4 4" xfId="16478" xr:uid="{40767FB7-510C-4C77-8204-99F45B650DD1}"/>
    <cellStyle name="Cálculo 14 5 4 4 2" xfId="31586" xr:uid="{EC5DF231-8649-445D-B923-086B030245EC}"/>
    <cellStyle name="Cálculo 14 5 4 5" xfId="18570" xr:uid="{EC9738AE-19E2-4845-B56A-6F805BA88375}"/>
    <cellStyle name="Cálculo 14 5 5" xfId="3768" xr:uid="{09D0AD5D-4C39-4FCA-8B63-94DE90196556}"/>
    <cellStyle name="Cálculo 14 5 5 2" xfId="6405" xr:uid="{CC312E1D-A474-496B-A591-F81DA09BA415}"/>
    <cellStyle name="Cálculo 14 5 5 2 2" xfId="12716" xr:uid="{9C199335-C9FE-4F07-BA7E-23B830B1C344}"/>
    <cellStyle name="Cálculo 14 5 5 2 2 2" xfId="27824" xr:uid="{E2977788-0BC2-4063-8661-2728A7A40350}"/>
    <cellStyle name="Cálculo 14 5 5 2 3" xfId="13893" xr:uid="{08C85CA0-C434-4559-96E1-AC23F3C26264}"/>
    <cellStyle name="Cálculo 14 5 5 2 3 2" xfId="29001" xr:uid="{39ECBA43-0C4D-4DD2-9261-4D4B9E20C131}"/>
    <cellStyle name="Cálculo 14 5 5 2 4" xfId="21513" xr:uid="{E15768E1-C28E-42AB-B186-A4A3619D7607}"/>
    <cellStyle name="Cálculo 14 5 5 3" xfId="10150" xr:uid="{98D667FC-77FC-4D87-8CA3-963BD27B936E}"/>
    <cellStyle name="Cálculo 14 5 5 3 2" xfId="25258" xr:uid="{B1EAAB49-8B85-420A-BF69-7A69BD57D259}"/>
    <cellStyle name="Cálculo 14 5 5 4" xfId="14739" xr:uid="{13B52D02-6182-4F01-927B-03EB6F8D3129}"/>
    <cellStyle name="Cálculo 14 5 5 4 2" xfId="29847" xr:uid="{E9C87D58-C3A6-46B9-B370-070FF143AEA6}"/>
    <cellStyle name="Cálculo 14 5 5 5" xfId="18876" xr:uid="{C5181E5C-A5F7-4C47-A1BF-A7BCB5190709}"/>
    <cellStyle name="Cálculo 14 5 6" xfId="4145" xr:uid="{3DE4DA0F-730F-464D-BCC1-90A033A676F6}"/>
    <cellStyle name="Cálculo 14 5 6 2" xfId="6782" xr:uid="{98045098-C601-472B-8231-88EEFB7AEF94}"/>
    <cellStyle name="Cálculo 14 5 6 2 2" xfId="13093" xr:uid="{36FB1278-6AFB-4AD9-AB81-A5812FE4AB35}"/>
    <cellStyle name="Cálculo 14 5 6 2 2 2" xfId="28201" xr:uid="{5BBFEE37-88C2-4526-AEAE-2769BD4FF3D0}"/>
    <cellStyle name="Cálculo 14 5 6 2 3" xfId="16767" xr:uid="{D1AEC1B9-449B-40D0-BE30-908DB8CCE2C0}"/>
    <cellStyle name="Cálculo 14 5 6 2 3 2" xfId="31875" xr:uid="{32B7584F-49A2-479B-A397-7199597AD691}"/>
    <cellStyle name="Cálculo 14 5 6 2 4" xfId="21890" xr:uid="{8C199E09-BC5B-489C-9731-BA065CDEBB24}"/>
    <cellStyle name="Cálculo 14 5 6 3" xfId="10527" xr:uid="{FCB9A219-8B31-4CFC-804F-41F6090F97E4}"/>
    <cellStyle name="Cálculo 14 5 6 3 2" xfId="25635" xr:uid="{834BB8B8-BB66-414D-A6E8-715203C0045D}"/>
    <cellStyle name="Cálculo 14 5 6 4" xfId="14022" xr:uid="{DE8AF392-C5F1-4F8F-8F3F-5C5B5BBE20DE}"/>
    <cellStyle name="Cálculo 14 5 6 4 2" xfId="29130" xr:uid="{33CBBC4C-E7FA-443D-9974-52CB0AD45D6B}"/>
    <cellStyle name="Cálculo 14 5 6 5" xfId="19253" xr:uid="{9D8A9D4E-5D54-440D-9F05-53F0455CFA85}"/>
    <cellStyle name="Cálculo 14 5 7" xfId="4710" xr:uid="{B464EFA8-1F53-4EF7-A5D1-F310143C393F}"/>
    <cellStyle name="Cálculo 14 5 7 2" xfId="11092" xr:uid="{0B60F6F1-98FD-4CFA-ABA4-0A5F1D1E6A1B}"/>
    <cellStyle name="Cálculo 14 5 7 2 2" xfId="26200" xr:uid="{0EA9AD27-F0F8-4539-ACDD-F03326B039D8}"/>
    <cellStyle name="Cálculo 14 5 7 3" xfId="8253" xr:uid="{A28D6FE0-82C6-43CA-AC22-767A356C76A8}"/>
    <cellStyle name="Cálculo 14 5 7 3 2" xfId="23361" xr:uid="{A337E1FD-2C9B-47A0-9969-81178BECF723}"/>
    <cellStyle name="Cálculo 14 5 7 4" xfId="19818" xr:uid="{4595B983-854E-4DB7-B314-6272D4C147B8}"/>
    <cellStyle name="Cálculo 14 5 8" xfId="8571" xr:uid="{8AF0DD4A-7774-4024-863F-B768F7D3C929}"/>
    <cellStyle name="Cálculo 14 5 8 2" xfId="23679" xr:uid="{F6BC7682-4F12-48D1-A481-A2E4B8185E95}"/>
    <cellStyle name="Cálculo 14 5 9" xfId="14859" xr:uid="{01FCDE43-AC5F-4B68-A644-292356BB95D2}"/>
    <cellStyle name="Cálculo 14 5 9 2" xfId="29967" xr:uid="{F935DC4C-FF36-4352-97A4-FB65BED5BB6F}"/>
    <cellStyle name="Cálculo 15" xfId="755" xr:uid="{00000000-0005-0000-0000-0000F3020000}"/>
    <cellStyle name="Cálculo 15 2" xfId="1829" xr:uid="{107DD418-B796-4E75-B82A-A60C1126C7D4}"/>
    <cellStyle name="Cálculo 15 2 10" xfId="8330" xr:uid="{04D9241D-1899-477E-A3AD-2CE0CC413A84}"/>
    <cellStyle name="Cálculo 15 2 10 2" xfId="23438" xr:uid="{0ECD6B51-4801-4C9B-9551-3F8C25C85555}"/>
    <cellStyle name="Cálculo 15 2 11" xfId="7709" xr:uid="{D3FD2000-6EB6-4692-AC1A-FFC37D1C4CF8}"/>
    <cellStyle name="Cálculo 15 2 11 2" xfId="22817" xr:uid="{72B7528F-B39D-42D9-851B-0DC038E335B8}"/>
    <cellStyle name="Cálculo 15 2 12" xfId="14119" xr:uid="{4C1BBDFA-29DB-42AF-80EE-B17B65F027E5}"/>
    <cellStyle name="Cálculo 15 2 12 2" xfId="29227" xr:uid="{A378BCEF-6AE0-4C20-A7BF-397A8F349732}"/>
    <cellStyle name="Cálculo 15 2 13" xfId="17054" xr:uid="{91E69965-4A65-47E6-98C5-16865E18D6BE}"/>
    <cellStyle name="Cálculo 15 2 2" xfId="2389" xr:uid="{689A00D2-88E9-45BD-8454-164908C915B9}"/>
    <cellStyle name="Cálculo 15 2 2 2" xfId="5026" xr:uid="{1798DD97-D888-4365-A206-2B9D9642143B}"/>
    <cellStyle name="Cálculo 15 2 2 2 2" xfId="11390" xr:uid="{149A100B-9198-4F02-940D-CCEAC38D0D54}"/>
    <cellStyle name="Cálculo 15 2 2 2 2 2" xfId="26498" xr:uid="{AD96ED4E-E130-4320-9B6A-A3A54A60C99E}"/>
    <cellStyle name="Cálculo 15 2 2 2 3" xfId="13601" xr:uid="{1AAD7ECE-77B6-4CD4-BA6E-DD53A40C4849}"/>
    <cellStyle name="Cálculo 15 2 2 2 3 2" xfId="28709" xr:uid="{C8D82E22-27DB-45C3-96AE-3D655D56CA2E}"/>
    <cellStyle name="Cálculo 15 2 2 2 4" xfId="20134" xr:uid="{264303E1-97BD-4B67-AB88-2083B70EE147}"/>
    <cellStyle name="Cálculo 15 2 2 3" xfId="8856" xr:uid="{85B1F06C-B64D-45DD-B557-146AF31F10F3}"/>
    <cellStyle name="Cálculo 15 2 2 3 2" xfId="23964" xr:uid="{25EF8AD8-8317-4DF5-B72B-8766A7D34F24}"/>
    <cellStyle name="Cálculo 15 2 3" xfId="2231" xr:uid="{5D1404D7-74F4-4AC5-A4E0-E00B44CB61F9}"/>
    <cellStyle name="Cálculo 15 2 3 2" xfId="4868" xr:uid="{831D3DD4-163F-4569-807E-DEE96551AFF8}"/>
    <cellStyle name="Cálculo 15 2 3 2 2" xfId="13857" xr:uid="{E9A31604-FDF4-46AC-84C8-B9AB92B60256}"/>
    <cellStyle name="Cálculo 15 2 3 2 2 2" xfId="28965" xr:uid="{041526BF-1C13-4F3D-9C07-F59D91B58D4C}"/>
    <cellStyle name="Cálculo 15 2 3 2 3" xfId="19976" xr:uid="{DEB5B922-23F3-4154-9930-467A01B88A2B}"/>
    <cellStyle name="Cálculo 15 2 3 3" xfId="7386" xr:uid="{941362FB-D686-419F-B036-21DEC8883C2B}"/>
    <cellStyle name="Cálculo 15 2 3 3 2" xfId="22494" xr:uid="{9ABA17ED-9B6E-4A4F-B800-D1B94B43ED6D}"/>
    <cellStyle name="Cálculo 15 2 3 4" xfId="17456" xr:uid="{E235EA27-D0D8-4808-91E0-CC3F722A6FE9}"/>
    <cellStyle name="Cálculo 15 2 4" xfId="2923" xr:uid="{52D57A78-040A-4202-9B69-9724C9824539}"/>
    <cellStyle name="Cálculo 15 2 4 2" xfId="5560" xr:uid="{F4FF46D0-105A-4852-BF64-8C4501BCCD28}"/>
    <cellStyle name="Cálculo 15 2 4 2 2" xfId="11871" xr:uid="{E9EE0DA5-B1D7-4940-9E79-E913E2AE6AA3}"/>
    <cellStyle name="Cálculo 15 2 4 2 2 2" xfId="26979" xr:uid="{27B47FCC-04E5-4578-BE2B-4BFA8B6AC9F8}"/>
    <cellStyle name="Cálculo 15 2 4 2 3" xfId="13385" xr:uid="{20113FE6-97D9-45C3-9677-655840C617ED}"/>
    <cellStyle name="Cálculo 15 2 4 2 3 2" xfId="28493" xr:uid="{9D089D1A-2689-488E-8270-96A4FA408F7C}"/>
    <cellStyle name="Cálculo 15 2 4 2 4" xfId="20668" xr:uid="{46D811B5-BED2-4DCB-B546-58F5648721EB}"/>
    <cellStyle name="Cálculo 15 2 4 3" xfId="9305" xr:uid="{4CDBEF5F-D568-4A56-BB98-BD2DA77F461E}"/>
    <cellStyle name="Cálculo 15 2 4 3 2" xfId="24413" xr:uid="{AE1391D5-D82C-4650-8D6F-F72B41FCA94E}"/>
    <cellStyle name="Cálculo 15 2 4 4" xfId="7931" xr:uid="{5166AF48-2B8C-49FE-A72B-EAE6F458C571}"/>
    <cellStyle name="Cálculo 15 2 4 4 2" xfId="23039" xr:uid="{07EF9E7B-F031-41CD-ADFE-CD2F287E9A0B}"/>
    <cellStyle name="Cálculo 15 2 4 5" xfId="18031" xr:uid="{5D0C154A-4A8F-431C-A69E-A4A49897D99A}"/>
    <cellStyle name="Cálculo 15 2 5" xfId="3249" xr:uid="{05E16446-D8DD-4156-89ED-B5231F2A8FBC}"/>
    <cellStyle name="Cálculo 15 2 5 2" xfId="5886" xr:uid="{8E60139C-3A80-45D4-A16D-5B7ABC04BD7C}"/>
    <cellStyle name="Cálculo 15 2 5 2 2" xfId="12197" xr:uid="{D96DA3CD-BF6D-464F-8C39-97E6A2ABCB59}"/>
    <cellStyle name="Cálculo 15 2 5 2 2 2" xfId="27305" xr:uid="{CCC4EBCF-835E-4230-A22B-1C342B39D44A}"/>
    <cellStyle name="Cálculo 15 2 5 2 3" xfId="7350" xr:uid="{4DEF4B74-69E8-459F-8F72-2AD0D6584B4E}"/>
    <cellStyle name="Cálculo 15 2 5 2 3 2" xfId="22458" xr:uid="{47A377C0-D897-47E8-82ED-01B027BFDEBF}"/>
    <cellStyle name="Cálculo 15 2 5 2 4" xfId="20994" xr:uid="{19D508AF-F5A0-46C1-8158-B4AB3379B7B2}"/>
    <cellStyle name="Cálculo 15 2 5 3" xfId="9631" xr:uid="{A82B8A81-0ED1-48C0-AFD6-41485D495D44}"/>
    <cellStyle name="Cálculo 15 2 5 3 2" xfId="24739" xr:uid="{02DE1FD9-6DD7-4358-A032-882F2BA1BC9B}"/>
    <cellStyle name="Cálculo 15 2 5 4" xfId="14553" xr:uid="{4FB54171-57C0-42EA-99F2-0D8E5D0FE4C5}"/>
    <cellStyle name="Cálculo 15 2 5 4 2" xfId="29661" xr:uid="{1A29056B-78AD-4ED5-B0BD-B98CF26C8A78}"/>
    <cellStyle name="Cálculo 15 2 5 5" xfId="18357" xr:uid="{B86EC01E-9D10-41C5-BE7D-B082AB005D3C}"/>
    <cellStyle name="Cálculo 15 2 6" xfId="3555" xr:uid="{4AAD6F9C-398A-4D01-B2BE-810FA398292D}"/>
    <cellStyle name="Cálculo 15 2 6 2" xfId="6192" xr:uid="{FD8C724A-E0CD-40C8-9737-542D4C412E94}"/>
    <cellStyle name="Cálculo 15 2 6 2 2" xfId="12503" xr:uid="{D1F3BA91-2000-4700-9AE5-0E398E6FB162}"/>
    <cellStyle name="Cálculo 15 2 6 2 2 2" xfId="27611" xr:uid="{43D135D9-7E7F-4C7C-B14B-23AA1075A8BA}"/>
    <cellStyle name="Cálculo 15 2 6 2 3" xfId="14963" xr:uid="{1118BA0B-C16B-460C-A135-4A53117BCAF8}"/>
    <cellStyle name="Cálculo 15 2 6 2 3 2" xfId="30071" xr:uid="{87F2AA55-FA47-4EFF-8A1E-7E7E6270A7EC}"/>
    <cellStyle name="Cálculo 15 2 6 2 4" xfId="21300" xr:uid="{1FB11798-C5BD-4DD6-B76C-81DB76AA9AE4}"/>
    <cellStyle name="Cálculo 15 2 6 3" xfId="9937" xr:uid="{56F9A13D-B0CE-42C9-AA76-054402E1AFC2}"/>
    <cellStyle name="Cálculo 15 2 6 3 2" xfId="25045" xr:uid="{FE7BD623-3C8A-485B-8BBF-286EBC36C261}"/>
    <cellStyle name="Cálculo 15 2 6 4" xfId="8190" xr:uid="{FCFAC400-6C78-457A-B685-7E68A2546A67}"/>
    <cellStyle name="Cálculo 15 2 6 4 2" xfId="23298" xr:uid="{78E6E2BD-4404-4F6B-9172-A913106EBA6D}"/>
    <cellStyle name="Cálculo 15 2 6 5" xfId="18663" xr:uid="{1F1F18AF-5C81-46FD-A38E-28DF4FB2571D}"/>
    <cellStyle name="Cálculo 15 2 7" xfId="3901" xr:uid="{FB627FF3-9788-4658-97D1-A967DA755102}"/>
    <cellStyle name="Cálculo 15 2 7 2" xfId="6538" xr:uid="{9F751C5A-AE7C-4B36-B523-A672572EF187}"/>
    <cellStyle name="Cálculo 15 2 7 2 2" xfId="12849" xr:uid="{1DFD9FA0-614C-4B1A-9515-75F304984020}"/>
    <cellStyle name="Cálculo 15 2 7 2 2 2" xfId="27957" xr:uid="{A256B2DB-C0B2-46AC-B8E2-3CEF4A7805E3}"/>
    <cellStyle name="Cálculo 15 2 7 2 3" xfId="15181" xr:uid="{7878BFBD-DB8F-415B-9FA2-60DD0D22D3C2}"/>
    <cellStyle name="Cálculo 15 2 7 2 3 2" xfId="30289" xr:uid="{D2E23844-0B61-41F1-930F-48B4F3AAD5A4}"/>
    <cellStyle name="Cálculo 15 2 7 2 4" xfId="21646" xr:uid="{194D5A8E-4BB2-4E3E-9D74-21C9D718D6C2}"/>
    <cellStyle name="Cálculo 15 2 7 3" xfId="10283" xr:uid="{25175436-3BBC-4365-B3B2-F0F920C4CB23}"/>
    <cellStyle name="Cálculo 15 2 7 3 2" xfId="25391" xr:uid="{6C7742C3-37CE-4180-9202-3CAE4F30B3ED}"/>
    <cellStyle name="Cálculo 15 2 7 4" xfId="16140" xr:uid="{9A817CF2-7382-4C3E-AC5A-92B2F2C7D24B}"/>
    <cellStyle name="Cálculo 15 2 7 4 2" xfId="31248" xr:uid="{BE42E35C-63F5-4CF6-A879-900B535981D0}"/>
    <cellStyle name="Cálculo 15 2 7 5" xfId="19009" xr:uid="{EB9DBD03-EF19-4B18-89A4-4E24EDCC8D97}"/>
    <cellStyle name="Cálculo 15 2 8" xfId="4265" xr:uid="{D3D66BC2-06F0-4868-A494-442F5D9EACA7}"/>
    <cellStyle name="Cálculo 15 2 8 2" xfId="6902" xr:uid="{A0A532A9-32F0-4123-B5B8-FAE0D3332BF9}"/>
    <cellStyle name="Cálculo 15 2 8 2 2" xfId="13213" xr:uid="{F89120B0-F2C9-44C1-B4D3-59E29F2E220D}"/>
    <cellStyle name="Cálculo 15 2 8 2 2 2" xfId="28321" xr:uid="{40AA418D-C4CC-43C1-87FE-720E544DA567}"/>
    <cellStyle name="Cálculo 15 2 8 2 3" xfId="16877" xr:uid="{3E4049AF-4AD7-457D-A585-F30D9EB44FC4}"/>
    <cellStyle name="Cálculo 15 2 8 2 3 2" xfId="31985" xr:uid="{16DD1AA3-6B37-411F-9D2C-EF892EC44098}"/>
    <cellStyle name="Cálculo 15 2 8 2 4" xfId="22010" xr:uid="{FB8E4583-6795-4CE3-ACBC-7D030CCAD076}"/>
    <cellStyle name="Cálculo 15 2 8 3" xfId="10647" xr:uid="{2EB1DBCC-561B-41A8-B390-F841A291A631}"/>
    <cellStyle name="Cálculo 15 2 8 3 2" xfId="25755" xr:uid="{28FA120D-1A7B-4BC5-9B10-FF2085DDB589}"/>
    <cellStyle name="Cálculo 15 2 8 4" xfId="15266" xr:uid="{5B78690A-E2DF-41CF-9074-3531C7544B10}"/>
    <cellStyle name="Cálculo 15 2 8 4 2" xfId="30374" xr:uid="{ADF4AC84-C194-4496-884C-D51DA5FE02EA}"/>
    <cellStyle name="Cálculo 15 2 8 5" xfId="19373" xr:uid="{DCBE442B-F14F-4340-9FF1-0BA34185B310}"/>
    <cellStyle name="Cálculo 15 2 9" xfId="4466" xr:uid="{35BB783C-F46C-4BBE-800A-B21C2D282326}"/>
    <cellStyle name="Cálculo 15 2 9 2" xfId="10848" xr:uid="{078A608E-EA9E-47C8-8BD8-29DCBE61785D}"/>
    <cellStyle name="Cálculo 15 2 9 2 2" xfId="25956" xr:uid="{8D623362-257B-4681-B7A2-C5A7A59881F7}"/>
    <cellStyle name="Cálculo 15 2 9 3" xfId="14031" xr:uid="{305A018F-1AB2-4C11-B127-AF08FC11C21B}"/>
    <cellStyle name="Cálculo 15 2 9 3 2" xfId="29139" xr:uid="{213B6E23-1942-48C8-98FE-D633B538FAF4}"/>
    <cellStyle name="Cálculo 15 2 9 4" xfId="19574" xr:uid="{2C0F6530-7CB9-4074-8969-1005E244AA1B}"/>
    <cellStyle name="Cálculo 15 3" xfId="1812" xr:uid="{CD663483-0067-41EA-8DCB-843BE38A0431}"/>
    <cellStyle name="Cálculo 15 3 10" xfId="14855" xr:uid="{87CCDB54-AFCD-49E9-A5E3-17354F5B117C}"/>
    <cellStyle name="Cálculo 15 3 10 2" xfId="29963" xr:uid="{3811CFEE-7402-4D86-8432-E41FFD2EE944}"/>
    <cellStyle name="Cálculo 15 3 11" xfId="14778" xr:uid="{5D3F8A74-3534-4A8A-A354-20E9A753DA6B}"/>
    <cellStyle name="Cálculo 15 3 11 2" xfId="29886" xr:uid="{82DC0F78-F1C6-40BD-B7DB-8B70DA76EAB1}"/>
    <cellStyle name="Cálculo 15 3 12" xfId="17037" xr:uid="{B9C6E33F-1C70-4637-84A9-888CFE3C7C12}"/>
    <cellStyle name="Cálculo 15 3 2" xfId="2372" xr:uid="{7018CD52-F6D2-4221-8186-E57249E00337}"/>
    <cellStyle name="Cálculo 15 3 2 2" xfId="5009" xr:uid="{6993238D-2C4B-40B0-A34B-7FC9BF050EE4}"/>
    <cellStyle name="Cálculo 15 3 2 2 2" xfId="11373" xr:uid="{0076693F-FF66-4DFB-A321-C05AD1B20A5E}"/>
    <cellStyle name="Cálculo 15 3 2 2 2 2" xfId="26481" xr:uid="{9DB81FBC-AEE4-41D6-B6A0-8234671A0037}"/>
    <cellStyle name="Cálculo 15 3 2 2 3" xfId="7277" xr:uid="{2328473B-BB1D-4E9F-A911-FE7B086EAE17}"/>
    <cellStyle name="Cálculo 15 3 2 2 3 2" xfId="22385" xr:uid="{68D072DB-3C6D-4636-A60B-F59D7F550DE2}"/>
    <cellStyle name="Cálculo 15 3 2 2 4" xfId="20117" xr:uid="{71F8ABEC-4FCF-4CE3-A767-D398E7949D51}"/>
    <cellStyle name="Cálculo 15 3 2 3" xfId="8839" xr:uid="{04DB52F4-187B-48CB-9A55-8043B597AC73}"/>
    <cellStyle name="Cálculo 15 3 2 3 2" xfId="23947" xr:uid="{71B3E43B-A8DF-40EF-BB9C-71AAD9C00AFE}"/>
    <cellStyle name="Cálculo 15 3 2 4" xfId="15273" xr:uid="{5F30C519-45B1-4B37-BE8E-061A090D8999}"/>
    <cellStyle name="Cálculo 15 3 2 4 2" xfId="30381" xr:uid="{8D385285-AEE7-4135-8CAA-485026ED6F6A}"/>
    <cellStyle name="Cálculo 15 3 2 5" xfId="14337" xr:uid="{71A153B0-5733-4985-A8EE-16CA5AB25D86}"/>
    <cellStyle name="Cálculo 15 3 2 5 2" xfId="29445" xr:uid="{80A008BE-39A3-4649-8529-7F8948CD4D57}"/>
    <cellStyle name="Cálculo 15 3 2 6" xfId="17580" xr:uid="{B605325C-6894-4128-A776-9800E6E4154E}"/>
    <cellStyle name="Cálculo 15 3 3" xfId="2248" xr:uid="{38C0FC6F-F701-4332-BA63-FB7B10BA40DA}"/>
    <cellStyle name="Cálculo 15 3 3 2" xfId="4885" xr:uid="{46788249-6074-444D-BFE3-9883C39BBF4E}"/>
    <cellStyle name="Cálculo 15 3 3 2 2" xfId="15483" xr:uid="{7D6D2D21-C8BD-4974-A32C-D2D6789FD041}"/>
    <cellStyle name="Cálculo 15 3 3 2 2 2" xfId="30591" xr:uid="{B17BB368-B9D3-4E39-91A3-732C85230FA1}"/>
    <cellStyle name="Cálculo 15 3 3 2 3" xfId="19993" xr:uid="{B200A813-9A41-4E00-86AA-CF2900268AA5}"/>
    <cellStyle name="Cálculo 15 3 3 3" xfId="15085" xr:uid="{A45378BF-C779-4052-8548-784129DD1CC3}"/>
    <cellStyle name="Cálculo 15 3 3 3 2" xfId="30193" xr:uid="{9A139F5F-9EBA-43FF-A16B-518AF7834123}"/>
    <cellStyle name="Cálculo 15 3 3 4" xfId="17473" xr:uid="{27E351C0-F2C2-4ED8-B1BC-58BE1D19391A}"/>
    <cellStyle name="Cálculo 15 3 4" xfId="2341" xr:uid="{0B096B1F-11A0-4486-BC5B-C5047F51EA96}"/>
    <cellStyle name="Cálculo 15 3 4 2" xfId="4978" xr:uid="{D1952696-BBC5-45E7-BC1D-0E177DCF4FCD}"/>
    <cellStyle name="Cálculo 15 3 4 2 2" xfId="11342" xr:uid="{2B0D2C7F-A6B6-4AB1-B0E6-3CA9CEB289C1}"/>
    <cellStyle name="Cálculo 15 3 4 2 2 2" xfId="26450" xr:uid="{5B25DC51-5F2E-452A-AE56-7955A821BA4C}"/>
    <cellStyle name="Cálculo 15 3 4 2 3" xfId="16160" xr:uid="{DC9BDA1C-A52F-44CE-8D9D-C65665C3F2B2}"/>
    <cellStyle name="Cálculo 15 3 4 2 3 2" xfId="31268" xr:uid="{5F1C6E66-52A0-4E4A-8F0E-5EE91037CDE9}"/>
    <cellStyle name="Cálculo 15 3 4 2 4" xfId="20086" xr:uid="{FB858D2F-9E6B-4797-BC98-0C85497D5FAF}"/>
    <cellStyle name="Cálculo 15 3 4 3" xfId="8808" xr:uid="{4791B77A-204C-44FA-B7BC-F5EFA7A8E579}"/>
    <cellStyle name="Cálculo 15 3 4 3 2" xfId="23916" xr:uid="{11C1753D-8275-4831-8578-9B059007608D}"/>
    <cellStyle name="Cálculo 15 3 4 4" xfId="14790" xr:uid="{955CC022-0675-40A1-B20B-E21C8A144F75}"/>
    <cellStyle name="Cálculo 15 3 4 4 2" xfId="29898" xr:uid="{664C0158-BA92-41B4-9CEF-40558A0C183E}"/>
    <cellStyle name="Cálculo 15 3 4 5" xfId="17566" xr:uid="{BA6AB7E7-854B-4C47-BA32-5E69AC395366}"/>
    <cellStyle name="Cálculo 15 3 5" xfId="3232" xr:uid="{23D0D7D1-7912-4D06-B8F8-4D5A6087C802}"/>
    <cellStyle name="Cálculo 15 3 5 2" xfId="5869" xr:uid="{D50F647A-5296-441A-A343-D7E3F3D50F15}"/>
    <cellStyle name="Cálculo 15 3 5 2 2" xfId="12180" xr:uid="{B1289739-CAC4-406F-A8E9-27AC0D69065D}"/>
    <cellStyle name="Cálculo 15 3 5 2 2 2" xfId="27288" xr:uid="{025BC54A-34BC-42F1-A847-6FCE5B59CA7D}"/>
    <cellStyle name="Cálculo 15 3 5 2 3" xfId="15873" xr:uid="{C334AC20-CA62-452F-A875-2C90844D08D8}"/>
    <cellStyle name="Cálculo 15 3 5 2 3 2" xfId="30981" xr:uid="{1C9CEC09-B133-4F43-91EA-0B56502221C2}"/>
    <cellStyle name="Cálculo 15 3 5 2 4" xfId="20977" xr:uid="{A35720D4-1526-48C1-98BA-E25032705D49}"/>
    <cellStyle name="Cálculo 15 3 5 3" xfId="9614" xr:uid="{8C4D2DAD-4B98-4DEA-A390-F3FD102D538E}"/>
    <cellStyle name="Cálculo 15 3 5 3 2" xfId="24722" xr:uid="{3A463A1A-D91F-494D-81D1-52CC01B19BC2}"/>
    <cellStyle name="Cálculo 15 3 5 4" xfId="14239" xr:uid="{C400D3BA-6F01-4E97-AA6E-7E8815CC6EEF}"/>
    <cellStyle name="Cálculo 15 3 5 4 2" xfId="29347" xr:uid="{CD40FE7A-39EC-47EC-917D-36FE7AF85A53}"/>
    <cellStyle name="Cálculo 15 3 5 5" xfId="18340" xr:uid="{243873BE-8E18-4DAF-9AE8-D0FBA4BE3843}"/>
    <cellStyle name="Cálculo 15 3 6" xfId="2314" xr:uid="{2C4CFBCB-23E9-4BC1-983F-49FC479A3D7D}"/>
    <cellStyle name="Cálculo 15 3 6 2" xfId="4951" xr:uid="{10A2E988-5FEE-4E5F-8380-F0FE891C9176}"/>
    <cellStyle name="Cálculo 15 3 6 2 2" xfId="11315" xr:uid="{FD69B415-06F3-468D-8FD6-E7FDDA49185A}"/>
    <cellStyle name="Cálculo 15 3 6 2 2 2" xfId="26423" xr:uid="{3269EF62-F097-4C08-A9B6-B140820832FC}"/>
    <cellStyle name="Cálculo 15 3 6 2 3" xfId="7792" xr:uid="{73C29D3A-8D55-4076-AF68-EF282A76A147}"/>
    <cellStyle name="Cálculo 15 3 6 2 3 2" xfId="22900" xr:uid="{C54C41C8-F6E9-4D33-BB7E-AFC2F67E43BC}"/>
    <cellStyle name="Cálculo 15 3 6 2 4" xfId="20059" xr:uid="{3C1CE107-D428-4194-82E1-5E640A85263F}"/>
    <cellStyle name="Cálculo 15 3 6 3" xfId="8781" xr:uid="{A16450D7-113E-4E30-8F81-5BD2BACF5204}"/>
    <cellStyle name="Cálculo 15 3 6 3 2" xfId="23889" xr:uid="{A8F67506-D7B5-4C95-B3B7-49400417D94B}"/>
    <cellStyle name="Cálculo 15 3 6 4" xfId="13816" xr:uid="{1D916B98-0617-4DD2-8B9E-775ABAC948B0}"/>
    <cellStyle name="Cálculo 15 3 6 4 2" xfId="28924" xr:uid="{B7BE3ABE-E067-4738-8FDA-7BE9C592290B}"/>
    <cellStyle name="Cálculo 15 3 6 5" xfId="17539" xr:uid="{083829C6-8B30-4AA0-B300-9E04C2F76CB0}"/>
    <cellStyle name="Cálculo 15 3 7" xfId="3884" xr:uid="{35A28193-E41B-4D58-ADD0-46DB9D806AD4}"/>
    <cellStyle name="Cálculo 15 3 7 2" xfId="6521" xr:uid="{3D9A07A0-8216-42CA-B84D-13E164D85F75}"/>
    <cellStyle name="Cálculo 15 3 7 2 2" xfId="12832" xr:uid="{8F57AFC3-C00A-4FA9-82EF-69A247B9C160}"/>
    <cellStyle name="Cálculo 15 3 7 2 2 2" xfId="27940" xr:uid="{BB5EB4DA-15A9-4CAB-8D40-58CBF03E8950}"/>
    <cellStyle name="Cálculo 15 3 7 2 3" xfId="15458" xr:uid="{9707F83D-5331-43CF-B25B-1703D1287CFB}"/>
    <cellStyle name="Cálculo 15 3 7 2 3 2" xfId="30566" xr:uid="{28A22BBF-62DD-4294-9A07-C7DCDE2B673E}"/>
    <cellStyle name="Cálculo 15 3 7 2 4" xfId="21629" xr:uid="{40B7B357-24CD-4054-9984-DA0E2317125A}"/>
    <cellStyle name="Cálculo 15 3 7 3" xfId="10266" xr:uid="{FD957B74-1C40-41F4-B7C7-E8FB40DB5869}"/>
    <cellStyle name="Cálculo 15 3 7 3 2" xfId="25374" xr:uid="{24AE63E0-9A96-4B03-B14D-276DE8F87388}"/>
    <cellStyle name="Cálculo 15 3 7 4" xfId="14009" xr:uid="{E54F5F18-326D-4DC4-979D-964A68E4F42C}"/>
    <cellStyle name="Cálculo 15 3 7 4 2" xfId="29117" xr:uid="{D1D382CC-EC54-4AAB-BE3D-0A29A3899779}"/>
    <cellStyle name="Cálculo 15 3 7 5" xfId="18992" xr:uid="{703437F5-6F01-42BC-A122-D03F168FB66F}"/>
    <cellStyle name="Cálculo 15 3 8" xfId="4449" xr:uid="{67154FF6-E162-46B8-814C-280674C52249}"/>
    <cellStyle name="Cálculo 15 3 8 2" xfId="10831" xr:uid="{36DA7B8C-0FA6-47FD-A560-12197CE43F07}"/>
    <cellStyle name="Cálculo 15 3 8 2 2" xfId="25939" xr:uid="{CD3B902F-D938-4ECC-99CA-7148046D15B6}"/>
    <cellStyle name="Cálculo 15 3 8 3" xfId="14312" xr:uid="{D52FACA4-26FC-42AF-9AB6-827290E9BAB1}"/>
    <cellStyle name="Cálculo 15 3 8 3 2" xfId="29420" xr:uid="{068CA25B-0F8A-4011-AB0E-673335C6633C}"/>
    <cellStyle name="Cálculo 15 3 8 4" xfId="19557" xr:uid="{96099C33-3928-4659-81E9-B78209D8D443}"/>
    <cellStyle name="Cálculo 15 3 9" xfId="8313" xr:uid="{70F44053-DEC3-4698-9BEE-E3C9CB824478}"/>
    <cellStyle name="Cálculo 15 3 9 2" xfId="23421" xr:uid="{0C1BC36F-027A-4C3D-AE79-2625451CD856}"/>
    <cellStyle name="Cálculo 15 4" xfId="2049" xr:uid="{097E3DED-BA30-40F8-8086-38F60EC87C03}"/>
    <cellStyle name="Cálculo 15 4 10" xfId="7788" xr:uid="{A072F6ED-E715-4223-96EB-912C345FD0E4}"/>
    <cellStyle name="Cálculo 15 4 10 2" xfId="22896" xr:uid="{1179A2A2-5DB5-42EF-951B-F1A66F881232}"/>
    <cellStyle name="Cálculo 15 4 11" xfId="7582" xr:uid="{074C4F3C-CBBB-4096-AA75-78ADB93D5FBA}"/>
    <cellStyle name="Cálculo 15 4 11 2" xfId="22690" xr:uid="{EB8E4B9E-E1FB-4746-874A-4F1B618D4B97}"/>
    <cellStyle name="Cálculo 15 4 12" xfId="17274" xr:uid="{1D8FC264-8022-4B9D-BFDC-9308C0F30337}"/>
    <cellStyle name="Cálculo 15 4 2" xfId="2556" xr:uid="{A24209EA-A5D3-4E0B-988B-A8E099A366BC}"/>
    <cellStyle name="Cálculo 15 4 2 2" xfId="5193" xr:uid="{5B762EE3-6765-4DA0-BBCC-5255B34C8645}"/>
    <cellStyle name="Cálculo 15 4 2 2 2" xfId="11557" xr:uid="{3BAA9DEF-3F17-4909-BACF-6DBB4694CD03}"/>
    <cellStyle name="Cálculo 15 4 2 2 2 2" xfId="26665" xr:uid="{60925BCD-243C-420F-886D-A6E23B4ED54F}"/>
    <cellStyle name="Cálculo 15 4 2 2 3" xfId="8065" xr:uid="{9290E56C-3AB8-4423-8409-CE4D7D6C043C}"/>
    <cellStyle name="Cálculo 15 4 2 2 3 2" xfId="23173" xr:uid="{0AAF5939-14E4-4716-BA76-67A7CCA1E945}"/>
    <cellStyle name="Cálculo 15 4 2 2 4" xfId="20301" xr:uid="{D591A3DD-7891-49C8-B62A-8C0E6D93E4C6}"/>
    <cellStyle name="Cálculo 15 4 2 3" xfId="9023" xr:uid="{7A0E779F-10DD-4901-84D7-920ED6EC2200}"/>
    <cellStyle name="Cálculo 15 4 2 3 2" xfId="24131" xr:uid="{55085A35-CBF5-4149-861D-4948931870F8}"/>
    <cellStyle name="Cálculo 15 4 2 4" xfId="14770" xr:uid="{5A21778D-123A-4964-84A6-337FB0B338B3}"/>
    <cellStyle name="Cálculo 15 4 2 4 2" xfId="29878" xr:uid="{1BCF7AC3-B435-4A51-A015-FF5CC5714B21}"/>
    <cellStyle name="Cálculo 15 4 2 5" xfId="7138" xr:uid="{97D41304-BC71-404A-BE25-316E37C0E40D}"/>
    <cellStyle name="Cálculo 15 4 2 5 2" xfId="22246" xr:uid="{E5641EB6-25AA-4BA9-95D8-6C916057C850}"/>
    <cellStyle name="Cálculo 15 4 2 6" xfId="17664" xr:uid="{00F4F84E-2BE5-4BE0-A270-82820251D48B}"/>
    <cellStyle name="Cálculo 15 4 3" xfId="2809" xr:uid="{1A95D8AE-D324-4CA4-8980-68B67A361198}"/>
    <cellStyle name="Cálculo 15 4 3 2" xfId="5446" xr:uid="{9048BD19-2B35-4C89-96E1-7F6DD253404D}"/>
    <cellStyle name="Cálculo 15 4 3 2 2" xfId="8162" xr:uid="{928EA51D-3BA2-48A1-8A6E-3BE73C7DF666}"/>
    <cellStyle name="Cálculo 15 4 3 2 2 2" xfId="23270" xr:uid="{11270601-6F2D-4B16-82C9-82B53A5DCE0A}"/>
    <cellStyle name="Cálculo 15 4 3 2 3" xfId="20554" xr:uid="{483233C9-EE4F-47A3-AF6A-F4C9940158D5}"/>
    <cellStyle name="Cálculo 15 4 3 3" xfId="13756" xr:uid="{33AF5FF8-26E1-42FA-88C2-619B0DDF84C4}"/>
    <cellStyle name="Cálculo 15 4 3 3 2" xfId="28864" xr:uid="{09B32487-2290-4F90-8A80-90F73A10E261}"/>
    <cellStyle name="Cálculo 15 4 3 4" xfId="17917" xr:uid="{5BDFA564-413F-469A-BE29-C9609A6B1E06}"/>
    <cellStyle name="Cálculo 15 4 4" xfId="3112" xr:uid="{6984B247-D321-4495-BAB7-AA73C2336DF4}"/>
    <cellStyle name="Cálculo 15 4 4 2" xfId="5749" xr:uid="{CC741413-D772-4B0D-BB7A-49EF58CE7CA7}"/>
    <cellStyle name="Cálculo 15 4 4 2 2" xfId="12060" xr:uid="{9473F58A-16D8-4379-A13B-B705C608CF62}"/>
    <cellStyle name="Cálculo 15 4 4 2 2 2" xfId="27168" xr:uid="{21AA0A20-7891-44FA-8A07-98736EFBD68B}"/>
    <cellStyle name="Cálculo 15 4 4 2 3" xfId="16404" xr:uid="{1B67D5DE-7F02-4529-BA56-E7200A00B5CD}"/>
    <cellStyle name="Cálculo 15 4 4 2 3 2" xfId="31512" xr:uid="{965A9E76-1B67-49E7-9637-96E3A5082724}"/>
    <cellStyle name="Cálculo 15 4 4 2 4" xfId="20857" xr:uid="{2F3CF14B-DB01-4D33-BB30-E4266A47C8B1}"/>
    <cellStyle name="Cálculo 15 4 4 3" xfId="9494" xr:uid="{030A6C1E-5BC6-4480-8BBE-FC1EC1B900B2}"/>
    <cellStyle name="Cálculo 15 4 4 3 2" xfId="24602" xr:uid="{FF34E9C3-9C31-4598-8910-03D74D675565}"/>
    <cellStyle name="Cálculo 15 4 4 4" xfId="13852" xr:uid="{1A2AE44D-C412-47CA-88FA-D69EC8E4FB41}"/>
    <cellStyle name="Cálculo 15 4 4 4 2" xfId="28960" xr:uid="{F827A02B-0BE8-4322-A407-6AEFB96B9DC2}"/>
    <cellStyle name="Cálculo 15 4 4 5" xfId="18220" xr:uid="{342219C3-047F-4771-91A1-E378AB7FBBED}"/>
    <cellStyle name="Cálculo 15 4 5" xfId="3438" xr:uid="{C7B3136D-60AA-48F6-9EEF-2128965CDEA1}"/>
    <cellStyle name="Cálculo 15 4 5 2" xfId="6075" xr:uid="{E9B78D4C-7DBD-435D-85B6-95E50C819564}"/>
    <cellStyle name="Cálculo 15 4 5 2 2" xfId="12386" xr:uid="{50D3C3F2-D323-4D91-8314-AA18B90A9C3A}"/>
    <cellStyle name="Cálculo 15 4 5 2 2 2" xfId="27494" xr:uid="{D904AA3C-6307-4343-BFAB-6F0526C7F0F8}"/>
    <cellStyle name="Cálculo 15 4 5 2 3" xfId="14134" xr:uid="{9B4BD57D-62E2-4127-BA17-A4B62E1B6923}"/>
    <cellStyle name="Cálculo 15 4 5 2 3 2" xfId="29242" xr:uid="{24BDD6DD-217B-446B-8363-39BAE643A654}"/>
    <cellStyle name="Cálculo 15 4 5 2 4" xfId="21183" xr:uid="{2C92C91D-5EF3-421E-94EB-2E1D4AE3BD44}"/>
    <cellStyle name="Cálculo 15 4 5 3" xfId="9820" xr:uid="{1E91BD5E-D694-4977-BF47-04C625DAC52F}"/>
    <cellStyle name="Cálculo 15 4 5 3 2" xfId="24928" xr:uid="{09071FB5-62E8-4FB2-82A6-0D8FB5B13425}"/>
    <cellStyle name="Cálculo 15 4 5 4" xfId="7557" xr:uid="{47B22158-DF83-47D7-BB75-D3C26A3F1B46}"/>
    <cellStyle name="Cálculo 15 4 5 4 2" xfId="22665" xr:uid="{FBC8055D-ED65-49A3-A779-E433A4511FE7}"/>
    <cellStyle name="Cálculo 15 4 5 5" xfId="18546" xr:uid="{F8F22BF2-8B34-4F8C-9570-44A3D999A454}"/>
    <cellStyle name="Cálculo 15 4 6" xfId="3744" xr:uid="{4E67C5DF-174F-431F-941D-11F6E1AF47E3}"/>
    <cellStyle name="Cálculo 15 4 6 2" xfId="6381" xr:uid="{D4FA5470-A5D3-412F-9E17-733330A87FE6}"/>
    <cellStyle name="Cálculo 15 4 6 2 2" xfId="12692" xr:uid="{A65A60D7-A3FD-4E9D-BB33-751BB617F000}"/>
    <cellStyle name="Cálculo 15 4 6 2 2 2" xfId="27800" xr:uid="{CA1AAC11-5243-4AC6-8E9F-DDDC54EA4881}"/>
    <cellStyle name="Cálculo 15 4 6 2 3" xfId="15667" xr:uid="{53CCE9BC-96DF-4632-8DEA-940B6FE4A8D9}"/>
    <cellStyle name="Cálculo 15 4 6 2 3 2" xfId="30775" xr:uid="{78262069-FD90-46B4-9297-52034C43AD99}"/>
    <cellStyle name="Cálculo 15 4 6 2 4" xfId="21489" xr:uid="{0EE9A28A-9AB1-4067-8166-475F4FB828EE}"/>
    <cellStyle name="Cálculo 15 4 6 3" xfId="10126" xr:uid="{AB5C2F4E-0919-4BD8-8D8D-33FFB9368DEC}"/>
    <cellStyle name="Cálculo 15 4 6 3 2" xfId="25234" xr:uid="{CAD8056C-2730-4BB2-8591-3C8E6B867D21}"/>
    <cellStyle name="Cálculo 15 4 6 4" xfId="15751" xr:uid="{559E05AE-6C81-494C-A81C-28B8BC106D59}"/>
    <cellStyle name="Cálculo 15 4 6 4 2" xfId="30859" xr:uid="{790CEA3A-9AAF-481A-B7AE-28431BFA971E}"/>
    <cellStyle name="Cálculo 15 4 6 5" xfId="18852" xr:uid="{8C1D68E1-0098-4039-8F88-3BF25F38AD7F}"/>
    <cellStyle name="Cálculo 15 4 7" xfId="4121" xr:uid="{DCF8BCFE-0089-430E-B669-237D03CE142A}"/>
    <cellStyle name="Cálculo 15 4 7 2" xfId="6758" xr:uid="{9B471EE9-AB3A-4429-8B76-FB93A34B6F96}"/>
    <cellStyle name="Cálculo 15 4 7 2 2" xfId="13069" xr:uid="{B48D8E6E-C6D4-4BBB-A522-5D4842BC3664}"/>
    <cellStyle name="Cálculo 15 4 7 2 2 2" xfId="28177" xr:uid="{23ABA4FE-8C38-4630-9347-A592F628DDA5}"/>
    <cellStyle name="Cálculo 15 4 7 2 3" xfId="16743" xr:uid="{BB7A324B-4A8A-4740-89D8-E346F75BE331}"/>
    <cellStyle name="Cálculo 15 4 7 2 3 2" xfId="31851" xr:uid="{A2C42DE3-F152-46B5-8A5B-B37E5E06BB5F}"/>
    <cellStyle name="Cálculo 15 4 7 2 4" xfId="21866" xr:uid="{82E2EADC-4C2D-4741-8ECB-C9BDB0FDC84A}"/>
    <cellStyle name="Cálculo 15 4 7 3" xfId="10503" xr:uid="{AAA14683-F3AE-4B19-932A-4C455A22CB45}"/>
    <cellStyle name="Cálculo 15 4 7 3 2" xfId="25611" xr:uid="{B2B1E49D-B7F4-4F14-A231-C506F3D43B87}"/>
    <cellStyle name="Cálculo 15 4 7 4" xfId="9295" xr:uid="{B5DAA2C2-C526-4215-BA9F-022C6F1A7C70}"/>
    <cellStyle name="Cálculo 15 4 7 4 2" xfId="24403" xr:uid="{90442180-D360-4D2F-963C-A2CA0850983D}"/>
    <cellStyle name="Cálculo 15 4 7 5" xfId="19229" xr:uid="{99286628-A1D3-49BB-A0FF-3DB875D06565}"/>
    <cellStyle name="Cálculo 15 4 8" xfId="4686" xr:uid="{71A3B694-184E-466F-A7B1-8767E2D8F253}"/>
    <cellStyle name="Cálculo 15 4 8 2" xfId="11068" xr:uid="{1F55E390-CAAB-406F-9DA5-C380BBA2A4C5}"/>
    <cellStyle name="Cálculo 15 4 8 2 2" xfId="26176" xr:uid="{B50410D6-E45D-4551-830D-3DADDF01EF1F}"/>
    <cellStyle name="Cálculo 15 4 8 3" xfId="15179" xr:uid="{ED4E4353-732E-404D-8D2C-E338B3D460FD}"/>
    <cellStyle name="Cálculo 15 4 8 3 2" xfId="30287" xr:uid="{53B8403A-CA90-4667-AECE-25BDDF03C13F}"/>
    <cellStyle name="Cálculo 15 4 8 4" xfId="19794" xr:uid="{37A53E60-4192-4DEA-A0CA-057F132AD69D}"/>
    <cellStyle name="Cálculo 15 4 9" xfId="8547" xr:uid="{102C0135-A581-459A-8BC1-AE687707132A}"/>
    <cellStyle name="Cálculo 15 4 9 2" xfId="23655" xr:uid="{DACF9520-2F4C-48D3-BEDB-193C776E3012}"/>
    <cellStyle name="Cálculo 15 5" xfId="2072" xr:uid="{30098F95-E1E7-4188-ADE3-269D115A0410}"/>
    <cellStyle name="Cálculo 15 5 10" xfId="7858" xr:uid="{912CEAA3-1984-432F-8FAA-F473224FFB56}"/>
    <cellStyle name="Cálculo 15 5 10 2" xfId="22966" xr:uid="{836AAD16-CC78-4529-B84E-B62FA3BD3672}"/>
    <cellStyle name="Cálculo 15 5 11" xfId="17297" xr:uid="{6ED90DC1-B143-4742-A673-D614F45EB222}"/>
    <cellStyle name="Cálculo 15 5 2" xfId="2832" xr:uid="{1B637ADF-E5A1-4DB0-AB2B-46108D0A5595}"/>
    <cellStyle name="Cálculo 15 5 2 2" xfId="5469" xr:uid="{E16AD2B7-C733-4BC5-986A-8E3E951AAA5D}"/>
    <cellStyle name="Cálculo 15 5 2 2 2" xfId="14510" xr:uid="{852A2338-2622-4A01-8767-C8A3287678E0}"/>
    <cellStyle name="Cálculo 15 5 2 2 2 2" xfId="29618" xr:uid="{A648B0FA-C165-45CC-966C-E66242558495}"/>
    <cellStyle name="Cálculo 15 5 2 2 3" xfId="20577" xr:uid="{CA10FA9F-92ED-47C0-A414-F083590E0970}"/>
    <cellStyle name="Cálculo 15 5 2 3" xfId="13699" xr:uid="{963F4E82-79C0-40CB-B5A5-2D1EF416B69A}"/>
    <cellStyle name="Cálculo 15 5 2 3 2" xfId="28807" xr:uid="{5888CEF6-7272-4B52-875A-21A84C47CDB8}"/>
    <cellStyle name="Cálculo 15 5 2 4" xfId="17940" xr:uid="{34D99969-3351-4FE9-AF66-CA81506709DA}"/>
    <cellStyle name="Cálculo 15 5 3" xfId="3135" xr:uid="{B531638F-8C54-4465-B862-B5DF2EEC5A8C}"/>
    <cellStyle name="Cálculo 15 5 3 2" xfId="5772" xr:uid="{AEFD8FCE-1792-4B60-86A7-ED053568EB16}"/>
    <cellStyle name="Cálculo 15 5 3 2 2" xfId="12083" xr:uid="{BBC15D87-389B-41C1-9F9A-61AF594E350A}"/>
    <cellStyle name="Cálculo 15 5 3 2 2 2" xfId="27191" xr:uid="{832F99FE-510A-4AB1-8450-A8DF004F172E}"/>
    <cellStyle name="Cálculo 15 5 3 2 3" xfId="15050" xr:uid="{98FA5FB2-D37E-4D44-8E8B-5732B08E8C14}"/>
    <cellStyle name="Cálculo 15 5 3 2 3 2" xfId="30158" xr:uid="{B289E916-1354-405F-9245-656FA27C900C}"/>
    <cellStyle name="Cálculo 15 5 3 2 4" xfId="20880" xr:uid="{97E89570-BF6D-4A62-8B97-AE3A47C179A8}"/>
    <cellStyle name="Cálculo 15 5 3 3" xfId="9517" xr:uid="{D29E5CAF-7E2F-4335-93B6-5B83ED00BCFC}"/>
    <cellStyle name="Cálculo 15 5 3 3 2" xfId="24625" xr:uid="{5484462C-3D48-49A7-ACF6-1ABFB19CCEA5}"/>
    <cellStyle name="Cálculo 15 5 3 4" xfId="13921" xr:uid="{34EBA174-DD2E-44F6-90A3-8AC0AAD8AE0E}"/>
    <cellStyle name="Cálculo 15 5 3 4 2" xfId="29029" xr:uid="{46AD2CC1-0EEE-4E64-82FC-A114B11A9FA3}"/>
    <cellStyle name="Cálculo 15 5 3 5" xfId="18243" xr:uid="{0F5ECAE3-9B5A-4581-ABD3-2F7666FE0C15}"/>
    <cellStyle name="Cálculo 15 5 4" xfId="3461" xr:uid="{C149F2F4-96EE-4124-B13D-C089075CC393}"/>
    <cellStyle name="Cálculo 15 5 4 2" xfId="6098" xr:uid="{98EE3B7A-5FE3-4D48-B1CA-25DE1BC722C9}"/>
    <cellStyle name="Cálculo 15 5 4 2 2" xfId="12409" xr:uid="{D87BE466-A2AA-4CB7-914B-E7509376973C}"/>
    <cellStyle name="Cálculo 15 5 4 2 2 2" xfId="27517" xr:uid="{AC8830EB-78C5-453B-A35A-A1A7EA01E44A}"/>
    <cellStyle name="Cálculo 15 5 4 2 3" xfId="8154" xr:uid="{95F22B12-9231-4F53-A2A7-488CE5241F21}"/>
    <cellStyle name="Cálculo 15 5 4 2 3 2" xfId="23262" xr:uid="{19F0434F-84BF-47E5-81E5-23B597740E2A}"/>
    <cellStyle name="Cálculo 15 5 4 2 4" xfId="21206" xr:uid="{B3CE7861-B909-491F-B488-CECFF40F0270}"/>
    <cellStyle name="Cálculo 15 5 4 3" xfId="9843" xr:uid="{935A6C86-F897-404D-8F75-05288CBB3AF4}"/>
    <cellStyle name="Cálculo 15 5 4 3 2" xfId="24951" xr:uid="{2651A7BE-13BF-4550-A884-A0A4960EF610}"/>
    <cellStyle name="Cálculo 15 5 4 4" xfId="13499" xr:uid="{A0A506E4-5819-429F-A410-BD41AAAA4E3A}"/>
    <cellStyle name="Cálculo 15 5 4 4 2" xfId="28607" xr:uid="{CFCF6868-9843-4BAC-91B0-4000F97E3A12}"/>
    <cellStyle name="Cálculo 15 5 4 5" xfId="18569" xr:uid="{1F22FCB9-C7CE-4E95-8650-7EFDBD376939}"/>
    <cellStyle name="Cálculo 15 5 5" xfId="3767" xr:uid="{1680FE44-5BA7-4F97-812E-B2E7DD40A7FA}"/>
    <cellStyle name="Cálculo 15 5 5 2" xfId="6404" xr:uid="{B8EF46AD-012F-4BF1-90E7-5392F9E465A2}"/>
    <cellStyle name="Cálculo 15 5 5 2 2" xfId="12715" xr:uid="{C2363579-600B-415B-AE89-A911C4B29A7E}"/>
    <cellStyle name="Cálculo 15 5 5 2 2 2" xfId="27823" xr:uid="{E23D42A7-7FD6-4123-B5A5-2F60F5EB0D47}"/>
    <cellStyle name="Cálculo 15 5 5 2 3" xfId="14865" xr:uid="{66A639A1-7645-455A-9294-9838E98F2200}"/>
    <cellStyle name="Cálculo 15 5 5 2 3 2" xfId="29973" xr:uid="{E548F7C1-48F6-4132-90F7-BCF8D9C4B271}"/>
    <cellStyle name="Cálculo 15 5 5 2 4" xfId="21512" xr:uid="{201168AD-562F-4D53-9703-824853199014}"/>
    <cellStyle name="Cálculo 15 5 5 3" xfId="10149" xr:uid="{CC8B0BB6-FEBE-4C03-816C-AE663A6CB8D8}"/>
    <cellStyle name="Cálculo 15 5 5 3 2" xfId="25257" xr:uid="{12C7B1A4-BBA0-4121-BE1A-43DA9A564070}"/>
    <cellStyle name="Cálculo 15 5 5 4" xfId="16223" xr:uid="{BB4441E3-9613-476C-A05F-2365F4CA3435}"/>
    <cellStyle name="Cálculo 15 5 5 4 2" xfId="31331" xr:uid="{1C6E487D-C0E0-4DB3-BEDF-26D04D6D7ABC}"/>
    <cellStyle name="Cálculo 15 5 5 5" xfId="18875" xr:uid="{7FC5E894-F6E4-42B8-876E-B94CDD0ABA90}"/>
    <cellStyle name="Cálculo 15 5 6" xfId="4144" xr:uid="{77EE40B1-540F-4284-8443-368F90E8E684}"/>
    <cellStyle name="Cálculo 15 5 6 2" xfId="6781" xr:uid="{4F243352-510F-480B-AF49-7D9B27E566BD}"/>
    <cellStyle name="Cálculo 15 5 6 2 2" xfId="13092" xr:uid="{05659AAC-16FF-4027-9184-E03B1A537704}"/>
    <cellStyle name="Cálculo 15 5 6 2 2 2" xfId="28200" xr:uid="{23116BB3-9EE7-4502-99A5-F55C60E44AD1}"/>
    <cellStyle name="Cálculo 15 5 6 2 3" xfId="16766" xr:uid="{1760C3FC-1F41-4745-809C-B31E1191A7B8}"/>
    <cellStyle name="Cálculo 15 5 6 2 3 2" xfId="31874" xr:uid="{AF92FB6C-6141-46B4-AE86-07079ADB311C}"/>
    <cellStyle name="Cálculo 15 5 6 2 4" xfId="21889" xr:uid="{A2462E0C-D096-466E-9B3C-9B0B84599B91}"/>
    <cellStyle name="Cálculo 15 5 6 3" xfId="10526" xr:uid="{923BF7EF-0AE3-4111-B77B-DA15804D4C08}"/>
    <cellStyle name="Cálculo 15 5 6 3 2" xfId="25634" xr:uid="{1DCB87B3-6CE7-4102-9E02-61EFE430D65F}"/>
    <cellStyle name="Cálculo 15 5 6 4" xfId="8111" xr:uid="{AB272E66-D27D-4597-991C-D06FED8D1B75}"/>
    <cellStyle name="Cálculo 15 5 6 4 2" xfId="23219" xr:uid="{7A31387C-DD8F-4A0B-B437-3F8ED76E5D2C}"/>
    <cellStyle name="Cálculo 15 5 6 5" xfId="19252" xr:uid="{AB8DC0C3-5C24-4ADB-8A46-4E74BDAA2CE6}"/>
    <cellStyle name="Cálculo 15 5 7" xfId="4709" xr:uid="{D90062AC-FEBB-4F25-AA8C-6689764F341E}"/>
    <cellStyle name="Cálculo 15 5 7 2" xfId="11091" xr:uid="{AABF5FF2-C26F-406A-8D96-05772BC2FD47}"/>
    <cellStyle name="Cálculo 15 5 7 2 2" xfId="26199" xr:uid="{8CE113C6-0AD4-48C0-BE3E-53A35DAA4F32}"/>
    <cellStyle name="Cálculo 15 5 7 3" xfId="13770" xr:uid="{DFA3E756-CF4F-4503-AF63-4E5584F41C43}"/>
    <cellStyle name="Cálculo 15 5 7 3 2" xfId="28878" xr:uid="{D1796750-A097-4241-8078-B316E356323E}"/>
    <cellStyle name="Cálculo 15 5 7 4" xfId="19817" xr:uid="{9A1AB297-BB0D-4C98-9BC4-022471FB889B}"/>
    <cellStyle name="Cálculo 15 5 8" xfId="8570" xr:uid="{1A3EA808-0EE4-4BF3-9BF7-6F2793772DC6}"/>
    <cellStyle name="Cálculo 15 5 8 2" xfId="23678" xr:uid="{00DFEE54-018F-4D16-81ED-A3FF41D66A94}"/>
    <cellStyle name="Cálculo 15 5 9" xfId="15395" xr:uid="{D60E9547-932A-4549-B078-A735809B4947}"/>
    <cellStyle name="Cálculo 15 5 9 2" xfId="30503" xr:uid="{F1032019-4313-4F1F-8BE2-A2499D1666E8}"/>
    <cellStyle name="Cálculo 16" xfId="756" xr:uid="{00000000-0005-0000-0000-0000F4020000}"/>
    <cellStyle name="Cálculo 16 2" xfId="1830" xr:uid="{75A36683-5DBD-4E96-84FE-95B8F1550FFC}"/>
    <cellStyle name="Cálculo 16 2 10" xfId="8331" xr:uid="{1ADBC717-334E-45A7-887C-B55203177E0C}"/>
    <cellStyle name="Cálculo 16 2 10 2" xfId="23439" xr:uid="{3101A022-66B3-424B-BE2F-DBB05CE157D4}"/>
    <cellStyle name="Cálculo 16 2 11" xfId="11782" xr:uid="{C0673F3C-C2E7-4457-81FF-5B431FC74C7E}"/>
    <cellStyle name="Cálculo 16 2 11 2" xfId="26890" xr:uid="{9BBDE352-17C9-41EE-A05E-5ACD1E745C77}"/>
    <cellStyle name="Cálculo 16 2 12" xfId="14444" xr:uid="{71573B64-1B97-4489-875C-DDC436C3887D}"/>
    <cellStyle name="Cálculo 16 2 12 2" xfId="29552" xr:uid="{2D947339-D700-4548-8CC4-B34264699C51}"/>
    <cellStyle name="Cálculo 16 2 13" xfId="17055" xr:uid="{36AB0AC5-2801-4DB8-82A9-8A2253CFC23A}"/>
    <cellStyle name="Cálculo 16 2 2" xfId="2390" xr:uid="{3990315A-8C1E-42D0-828F-05B3DBCC6123}"/>
    <cellStyle name="Cálculo 16 2 2 2" xfId="5027" xr:uid="{A530CC51-2F6F-4621-B107-5B289B8C9453}"/>
    <cellStyle name="Cálculo 16 2 2 2 2" xfId="11391" xr:uid="{5520F031-6E57-440B-9E72-FDF0106625D5}"/>
    <cellStyle name="Cálculo 16 2 2 2 2 2" xfId="26499" xr:uid="{EE6BA31C-DE94-4F8A-88CB-F93572CE733B}"/>
    <cellStyle name="Cálculo 16 2 2 2 3" xfId="9288" xr:uid="{CA2B6219-9267-498E-B9D6-55E16A5CBE0F}"/>
    <cellStyle name="Cálculo 16 2 2 2 3 2" xfId="24396" xr:uid="{197436F0-51CC-4031-8CBD-8416D8C21BAF}"/>
    <cellStyle name="Cálculo 16 2 2 2 4" xfId="20135" xr:uid="{77D471E1-A2EB-4BC2-A86A-5C8E2A85992B}"/>
    <cellStyle name="Cálculo 16 2 2 3" xfId="8857" xr:uid="{4C077005-D229-4DB0-9EF7-F774A2948786}"/>
    <cellStyle name="Cálculo 16 2 2 3 2" xfId="23965" xr:uid="{F1BF5D4C-D37C-4FB3-9C98-011F8FC83053}"/>
    <cellStyle name="Cálculo 16 2 3" xfId="2230" xr:uid="{AECF7C41-EC58-4D6B-A055-5E7F1693E778}"/>
    <cellStyle name="Cálculo 16 2 3 2" xfId="4867" xr:uid="{C1777804-DF96-4219-93A9-CF8F012B420F}"/>
    <cellStyle name="Cálculo 16 2 3 2 2" xfId="15450" xr:uid="{F0353496-9CD8-48D7-AE08-1ED8E2B18339}"/>
    <cellStyle name="Cálculo 16 2 3 2 2 2" xfId="30558" xr:uid="{CD4995DD-4F8B-431C-8D36-2CF3B39B7237}"/>
    <cellStyle name="Cálculo 16 2 3 2 3" xfId="19975" xr:uid="{2778211F-64E8-48C3-8612-37CF207801FA}"/>
    <cellStyle name="Cálculo 16 2 3 3" xfId="14570" xr:uid="{2D46106E-3AE8-44C8-8590-D29E07798B1A}"/>
    <cellStyle name="Cálculo 16 2 3 3 2" xfId="29678" xr:uid="{07280F4C-50AE-401D-B26E-E1905D6A50F7}"/>
    <cellStyle name="Cálculo 16 2 3 4" xfId="17455" xr:uid="{B6D9E1B5-FD66-4105-8B33-665B6A6F41EB}"/>
    <cellStyle name="Cálculo 16 2 4" xfId="2924" xr:uid="{6A4D080B-7F8A-4849-A9B3-14873AFEA864}"/>
    <cellStyle name="Cálculo 16 2 4 2" xfId="5561" xr:uid="{2E98D563-42B8-4815-8BBE-E1BFB3D4DDB6}"/>
    <cellStyle name="Cálculo 16 2 4 2 2" xfId="11872" xr:uid="{0B5310F0-F31B-458A-AD6D-576EBFF2559C}"/>
    <cellStyle name="Cálculo 16 2 4 2 2 2" xfId="26980" xr:uid="{1726975C-66E9-4A0F-BBCE-A81FF24DDCA0}"/>
    <cellStyle name="Cálculo 16 2 4 2 3" xfId="7122" xr:uid="{5ABEDBDB-8552-49EF-A82C-4F7FF1400EF5}"/>
    <cellStyle name="Cálculo 16 2 4 2 3 2" xfId="22230" xr:uid="{F6446627-2C57-487F-B40C-C22AFBD534BF}"/>
    <cellStyle name="Cálculo 16 2 4 2 4" xfId="20669" xr:uid="{2A648A53-4C5F-4DF5-8FDF-749FE5A244E5}"/>
    <cellStyle name="Cálculo 16 2 4 3" xfId="9306" xr:uid="{C447577D-3A98-4FB0-9947-6CEAB078C770}"/>
    <cellStyle name="Cálculo 16 2 4 3 2" xfId="24414" xr:uid="{B8A35AE5-DE38-4BBD-83BA-56527D197EB2}"/>
    <cellStyle name="Cálculo 16 2 4 4" xfId="9296" xr:uid="{4746EEF5-968C-4C59-8138-14ECCFCEC564}"/>
    <cellStyle name="Cálculo 16 2 4 4 2" xfId="24404" xr:uid="{1A98EDB0-CD43-45D5-B2D0-770ABDCC2D01}"/>
    <cellStyle name="Cálculo 16 2 4 5" xfId="18032" xr:uid="{5D7F8B4A-7190-4125-9F74-0D3433D33B96}"/>
    <cellStyle name="Cálculo 16 2 5" xfId="3250" xr:uid="{5C01FCB9-B8F3-4034-8CFA-14C5C5014960}"/>
    <cellStyle name="Cálculo 16 2 5 2" xfId="5887" xr:uid="{693C0E9A-D53F-4013-9C3B-A557E37DC192}"/>
    <cellStyle name="Cálculo 16 2 5 2 2" xfId="12198" xr:uid="{D94A9E8D-3DF1-4EBF-A1F0-95B2930C1349}"/>
    <cellStyle name="Cálculo 16 2 5 2 2 2" xfId="27306" xr:uid="{53D34CE3-F4A8-4450-8249-EBF2B968804A}"/>
    <cellStyle name="Cálculo 16 2 5 2 3" xfId="15025" xr:uid="{82C034F8-87ED-49FD-9670-BAA04C8A6634}"/>
    <cellStyle name="Cálculo 16 2 5 2 3 2" xfId="30133" xr:uid="{F5CCBA18-C77E-49E0-ABC8-F4BBCD775B6F}"/>
    <cellStyle name="Cálculo 16 2 5 2 4" xfId="20995" xr:uid="{F40B2C26-0A13-45C9-B373-A294139A2B59}"/>
    <cellStyle name="Cálculo 16 2 5 3" xfId="9632" xr:uid="{D5BB0AE8-B9BC-4C00-BE89-B8022B9053F5}"/>
    <cellStyle name="Cálculo 16 2 5 3 2" xfId="24740" xr:uid="{0297237C-8F4E-49EB-919D-CAAAABB0E51E}"/>
    <cellStyle name="Cálculo 16 2 5 4" xfId="15409" xr:uid="{CED3FA11-8B39-49D2-93ED-C338CF347FC5}"/>
    <cellStyle name="Cálculo 16 2 5 4 2" xfId="30517" xr:uid="{60421D24-25AA-4730-ABED-05E52906CEA2}"/>
    <cellStyle name="Cálculo 16 2 5 5" xfId="18358" xr:uid="{B5FB6645-DA2F-4D4F-8849-4EF08712B5B1}"/>
    <cellStyle name="Cálculo 16 2 6" xfId="3556" xr:uid="{1258B135-F455-48BD-BFF8-2133D74D215A}"/>
    <cellStyle name="Cálculo 16 2 6 2" xfId="6193" xr:uid="{16E8E08A-0851-454C-981E-9FD93E9B2F31}"/>
    <cellStyle name="Cálculo 16 2 6 2 2" xfId="12504" xr:uid="{65C3A451-48C2-47E8-982F-93E8824E8C44}"/>
    <cellStyle name="Cálculo 16 2 6 2 2 2" xfId="27612" xr:uid="{CD4E524B-94F1-4D2B-B4A1-4B6F067EF0F5}"/>
    <cellStyle name="Cálculo 16 2 6 2 3" xfId="7706" xr:uid="{BA3646E0-35A0-4CBD-8D97-D867ACBF5C87}"/>
    <cellStyle name="Cálculo 16 2 6 2 3 2" xfId="22814" xr:uid="{DD5908D0-0B29-4122-927A-85058256B4C0}"/>
    <cellStyle name="Cálculo 16 2 6 2 4" xfId="21301" xr:uid="{B6D39F00-1F50-4ED8-9B9B-5B802BB21256}"/>
    <cellStyle name="Cálculo 16 2 6 3" xfId="9938" xr:uid="{BBD8C891-14ED-455B-947A-76DBACEB571E}"/>
    <cellStyle name="Cálculo 16 2 6 3 2" xfId="25046" xr:uid="{26F2868D-3975-4102-956D-5ABA85AB9B71}"/>
    <cellStyle name="Cálculo 16 2 6 4" xfId="8293" xr:uid="{69BAAA56-A54C-437D-9B6C-9EE0F1BB217B}"/>
    <cellStyle name="Cálculo 16 2 6 4 2" xfId="23401" xr:uid="{96A7EDF9-1A0F-4190-9F26-7D03B09EF5AF}"/>
    <cellStyle name="Cálculo 16 2 6 5" xfId="18664" xr:uid="{04EBA55C-CD8B-43BE-BA34-7B52C9FF4E51}"/>
    <cellStyle name="Cálculo 16 2 7" xfId="3902" xr:uid="{ACAE2A23-7DE3-42A3-841B-6B54D1D9CCEA}"/>
    <cellStyle name="Cálculo 16 2 7 2" xfId="6539" xr:uid="{0C50449C-41DC-4708-B630-C63674CC8323}"/>
    <cellStyle name="Cálculo 16 2 7 2 2" xfId="12850" xr:uid="{402A5862-AC64-4493-BBE0-B07C4DB69637}"/>
    <cellStyle name="Cálculo 16 2 7 2 2 2" xfId="27958" xr:uid="{59B7C1DE-9CC3-46FC-938A-92A23F21D8BB}"/>
    <cellStyle name="Cálculo 16 2 7 2 3" xfId="7045" xr:uid="{0E90125A-FC59-4C8F-85EC-91D0148A9AF4}"/>
    <cellStyle name="Cálculo 16 2 7 2 3 2" xfId="22153" xr:uid="{60313E5D-8FCA-454D-8796-F1CB319B64E1}"/>
    <cellStyle name="Cálculo 16 2 7 2 4" xfId="21647" xr:uid="{DF02DFAA-9CEA-4C0D-98AF-93C5E503A0FE}"/>
    <cellStyle name="Cálculo 16 2 7 3" xfId="10284" xr:uid="{66C9F771-3143-4DB9-B66C-5AA823662BA4}"/>
    <cellStyle name="Cálculo 16 2 7 3 2" xfId="25392" xr:uid="{6BC89019-9F37-46DD-AD10-802C825F0493}"/>
    <cellStyle name="Cálculo 16 2 7 4" xfId="14681" xr:uid="{07BD6493-A014-4CAC-9B69-18F59002E379}"/>
    <cellStyle name="Cálculo 16 2 7 4 2" xfId="29789" xr:uid="{EE61D35C-EF4A-48EF-BF63-299081AE515B}"/>
    <cellStyle name="Cálculo 16 2 7 5" xfId="19010" xr:uid="{6D6AADFA-76F5-4758-BAE0-3F97AD8B5DCB}"/>
    <cellStyle name="Cálculo 16 2 8" xfId="4266" xr:uid="{B7EF6364-4936-4ABB-A8FC-3A40367E56A6}"/>
    <cellStyle name="Cálculo 16 2 8 2" xfId="6903" xr:uid="{EC861549-0248-4F22-9E1C-BD7068F4E658}"/>
    <cellStyle name="Cálculo 16 2 8 2 2" xfId="13214" xr:uid="{60AFE83F-F763-4E56-8EA7-C39C96AF9287}"/>
    <cellStyle name="Cálculo 16 2 8 2 2 2" xfId="28322" xr:uid="{526D2192-0D33-40E4-8010-813DC6113A8E}"/>
    <cellStyle name="Cálculo 16 2 8 2 3" xfId="16878" xr:uid="{82FD2BA3-455A-4748-BD10-CFDB88555FC2}"/>
    <cellStyle name="Cálculo 16 2 8 2 3 2" xfId="31986" xr:uid="{43087576-D758-4A3E-AC7F-D9194ACD0913}"/>
    <cellStyle name="Cálculo 16 2 8 2 4" xfId="22011" xr:uid="{2B96DCE6-34F1-4D83-A597-B809AB84DC43}"/>
    <cellStyle name="Cálculo 16 2 8 3" xfId="10648" xr:uid="{751196C9-F5E8-4C63-9727-193FDE3E2AC3}"/>
    <cellStyle name="Cálculo 16 2 8 3 2" xfId="25756" xr:uid="{F9791B98-F4FE-4168-A81B-415AC4DA35A0}"/>
    <cellStyle name="Cálculo 16 2 8 4" xfId="14021" xr:uid="{7065BA64-2DC3-4D6B-9FE2-B61FD7E47EBE}"/>
    <cellStyle name="Cálculo 16 2 8 4 2" xfId="29129" xr:uid="{BDF8AC4B-91F5-4A04-B33F-5ED16FFB7964}"/>
    <cellStyle name="Cálculo 16 2 8 5" xfId="19374" xr:uid="{75B7B4D9-F31B-43B8-9CA0-17B28F573E9C}"/>
    <cellStyle name="Cálculo 16 2 9" xfId="4467" xr:uid="{4E8A1D39-7D46-4979-8B73-5832F466FA72}"/>
    <cellStyle name="Cálculo 16 2 9 2" xfId="10849" xr:uid="{CEF0DA82-8126-4FEA-89E9-F674F3A3324A}"/>
    <cellStyle name="Cálculo 16 2 9 2 2" xfId="25957" xr:uid="{C1F0F1DD-D8DA-4258-9F46-8EE506AF172A}"/>
    <cellStyle name="Cálculo 16 2 9 3" xfId="8203" xr:uid="{B64EAF40-AD6E-43D8-9A6E-B3EBF2AA1EF0}"/>
    <cellStyle name="Cálculo 16 2 9 3 2" xfId="23311" xr:uid="{177AF5A1-FBA8-4381-B065-2183328C20BC}"/>
    <cellStyle name="Cálculo 16 2 9 4" xfId="19575" xr:uid="{01B9F99B-11D2-4E68-9070-52382E7CECD5}"/>
    <cellStyle name="Cálculo 16 3" xfId="1813" xr:uid="{726C6989-1546-456B-BA5C-45C46AAA0884}"/>
    <cellStyle name="Cálculo 16 3 10" xfId="7255" xr:uid="{66161EEE-B790-465B-8CD4-B5096E506AE2}"/>
    <cellStyle name="Cálculo 16 3 10 2" xfId="22363" xr:uid="{33C2908C-BD26-4F02-A9B9-D006A9BC7716}"/>
    <cellStyle name="Cálculo 16 3 11" xfId="13600" xr:uid="{6EE9AC58-E214-4423-9D4D-EFDEC0D951C2}"/>
    <cellStyle name="Cálculo 16 3 11 2" xfId="28708" xr:uid="{CF6746A9-BCE0-4453-AC05-2AAE74AE0CCB}"/>
    <cellStyle name="Cálculo 16 3 12" xfId="17038" xr:uid="{0125608A-44F8-4BC7-8F80-A8D670DCA13A}"/>
    <cellStyle name="Cálculo 16 3 2" xfId="2373" xr:uid="{C35D4D07-0155-4A4D-91F0-63BA636118DA}"/>
    <cellStyle name="Cálculo 16 3 2 2" xfId="5010" xr:uid="{C290B857-4310-44B5-A479-7CF283D32EC0}"/>
    <cellStyle name="Cálculo 16 3 2 2 2" xfId="11374" xr:uid="{4AAB53C7-5E4F-4B5C-8135-5580ED4A8588}"/>
    <cellStyle name="Cálculo 16 3 2 2 2 2" xfId="26482" xr:uid="{83D21779-E62E-4494-9C77-9A8CB1DDFB2F}"/>
    <cellStyle name="Cálculo 16 3 2 2 3" xfId="16265" xr:uid="{2783C480-290D-4006-95A1-F1243E42C1F1}"/>
    <cellStyle name="Cálculo 16 3 2 2 3 2" xfId="31373" xr:uid="{1EB8EFE6-AFDE-4C1F-948C-416853DB21E1}"/>
    <cellStyle name="Cálculo 16 3 2 2 4" xfId="20118" xr:uid="{041AF1F2-244A-4686-B2D0-488B74477838}"/>
    <cellStyle name="Cálculo 16 3 2 3" xfId="8840" xr:uid="{582175F1-2BA0-41C1-BBA2-08D5EC3EA82A}"/>
    <cellStyle name="Cálculo 16 3 2 3 2" xfId="23948" xr:uid="{7FB31CFD-2153-4F31-96D0-50F2C36CFF48}"/>
    <cellStyle name="Cálculo 16 3 2 4" xfId="16122" xr:uid="{B7B88885-4517-44B4-A952-0432C587AD2A}"/>
    <cellStyle name="Cálculo 16 3 2 4 2" xfId="31230" xr:uid="{304A5290-F0CD-430B-9DB7-D3AE5397FED9}"/>
    <cellStyle name="Cálculo 16 3 2 5" xfId="15043" xr:uid="{FCE1B1E1-B505-45DA-9991-CFFA7F466DA0}"/>
    <cellStyle name="Cálculo 16 3 2 5 2" xfId="30151" xr:uid="{86549F56-9E4C-4F24-A82C-3579351E32B1}"/>
    <cellStyle name="Cálculo 16 3 2 6" xfId="17581" xr:uid="{CBCE0753-2E5F-46CA-BF17-B8558F4AA874}"/>
    <cellStyle name="Cálculo 16 3 3" xfId="2247" xr:uid="{8308E7E3-A209-45E7-8E63-B270A120E12D}"/>
    <cellStyle name="Cálculo 16 3 3 2" xfId="4884" xr:uid="{F418AF80-651E-4D29-8899-9E49164B6826}"/>
    <cellStyle name="Cálculo 16 3 3 2 2" xfId="15638" xr:uid="{A99BE1DC-35B0-4464-AA96-3E3F5BB6ABCB}"/>
    <cellStyle name="Cálculo 16 3 3 2 2 2" xfId="30746" xr:uid="{52F428FF-4D1D-4F99-B123-B5CA6072D324}"/>
    <cellStyle name="Cálculo 16 3 3 2 3" xfId="19992" xr:uid="{81A0AD3D-A3B7-4321-92A4-0D43F30328FB}"/>
    <cellStyle name="Cálculo 16 3 3 3" xfId="13881" xr:uid="{076E8637-8A2B-40FC-9C2E-CBF91F5B4D84}"/>
    <cellStyle name="Cálculo 16 3 3 3 2" xfId="28989" xr:uid="{CADE5ED6-7C5C-49F7-A601-B9867829E3A1}"/>
    <cellStyle name="Cálculo 16 3 3 4" xfId="17472" xr:uid="{DC3A3C1B-2D1C-43F4-9443-CFC4C1B73F31}"/>
    <cellStyle name="Cálculo 16 3 4" xfId="2648" xr:uid="{8F158DE4-BB91-4959-A855-41B34A96392D}"/>
    <cellStyle name="Cálculo 16 3 4 2" xfId="5285" xr:uid="{E914A033-5DAA-4AC1-8F94-335EB148F7A8}"/>
    <cellStyle name="Cálculo 16 3 4 2 2" xfId="11649" xr:uid="{275B3C58-067E-4648-BFA0-D69A2A10BB07}"/>
    <cellStyle name="Cálculo 16 3 4 2 2 2" xfId="26757" xr:uid="{12C31A20-0AF0-415A-A3D2-49552E3EA3DB}"/>
    <cellStyle name="Cálculo 16 3 4 2 3" xfId="14691" xr:uid="{6525DFE5-BE56-4FD2-8111-ABD6200B8FD2}"/>
    <cellStyle name="Cálculo 16 3 4 2 3 2" xfId="29799" xr:uid="{50EEAFD7-24EE-4A6F-B4C7-8EC959F5A4B2}"/>
    <cellStyle name="Cálculo 16 3 4 2 4" xfId="20393" xr:uid="{05F51438-8549-4A48-AFDC-21641D1789A6}"/>
    <cellStyle name="Cálculo 16 3 4 3" xfId="9115" xr:uid="{787289B0-A9C2-4782-92EA-2106CA909B59}"/>
    <cellStyle name="Cálculo 16 3 4 3 2" xfId="24223" xr:uid="{D05B6C96-C843-43D0-8BDD-1B1DE17F1910}"/>
    <cellStyle name="Cálculo 16 3 4 4" xfId="13572" xr:uid="{0A55B736-DDAA-4CFE-8402-5F5C5A89CA7D}"/>
    <cellStyle name="Cálculo 16 3 4 4 2" xfId="28680" xr:uid="{97C1C537-8D2A-4D45-9910-553A1BF7C72E}"/>
    <cellStyle name="Cálculo 16 3 4 5" xfId="17756" xr:uid="{72984C83-E623-4AFF-96A8-C13D12CF0BB4}"/>
    <cellStyle name="Cálculo 16 3 5" xfId="3233" xr:uid="{76C24402-DA16-4381-AAAA-AF5D0A566ACE}"/>
    <cellStyle name="Cálculo 16 3 5 2" xfId="5870" xr:uid="{E69F2FEE-6292-47C9-8886-C755072B4764}"/>
    <cellStyle name="Cálculo 16 3 5 2 2" xfId="12181" xr:uid="{661E0B1B-B7F5-4FBA-BEAA-D071FAD22E3D}"/>
    <cellStyle name="Cálculo 16 3 5 2 2 2" xfId="27289" xr:uid="{25D122CE-F27F-4461-8190-BDE2D21DEB16}"/>
    <cellStyle name="Cálculo 16 3 5 2 3" xfId="11808" xr:uid="{DAFD78A3-B59B-451F-B1C8-11D006F51702}"/>
    <cellStyle name="Cálculo 16 3 5 2 3 2" xfId="26916" xr:uid="{0EB2128A-9215-4BCB-970E-1C6E51FB7088}"/>
    <cellStyle name="Cálculo 16 3 5 2 4" xfId="20978" xr:uid="{DE9B7E01-1037-43A3-8B8E-334A253B9D59}"/>
    <cellStyle name="Cálculo 16 3 5 3" xfId="9615" xr:uid="{8715A8B5-899D-417B-96BC-16F570EEF228}"/>
    <cellStyle name="Cálculo 16 3 5 3 2" xfId="24723" xr:uid="{D9E89867-5D0B-4CD5-81A8-CE38F079FF7D}"/>
    <cellStyle name="Cálculo 16 3 5 4" xfId="16512" xr:uid="{B719840C-8449-4B61-8265-C506758B5604}"/>
    <cellStyle name="Cálculo 16 3 5 4 2" xfId="31620" xr:uid="{EE4E951A-ED4E-45E6-A9FD-B2904CD79D21}"/>
    <cellStyle name="Cálculo 16 3 5 5" xfId="18341" xr:uid="{C05F5AE2-60BA-4896-911A-6692A3A1D9A0}"/>
    <cellStyle name="Cálculo 16 3 6" xfId="2315" xr:uid="{493F465D-BC8C-4BFF-B186-0C9E6623625B}"/>
    <cellStyle name="Cálculo 16 3 6 2" xfId="4952" xr:uid="{0D14DB7A-FAD1-4E70-8EBE-3E6F8455A265}"/>
    <cellStyle name="Cálculo 16 3 6 2 2" xfId="11316" xr:uid="{BB24BA41-EF19-417D-93C0-83B4E1269E7A}"/>
    <cellStyle name="Cálculo 16 3 6 2 2 2" xfId="26424" xr:uid="{871FC797-6EA8-4E0F-84FA-8D6AA7AE68B2}"/>
    <cellStyle name="Cálculo 16 3 6 2 3" xfId="15101" xr:uid="{143E550C-2E44-4BAF-95A8-49806BEB734D}"/>
    <cellStyle name="Cálculo 16 3 6 2 3 2" xfId="30209" xr:uid="{CE3F1BD8-9FD8-4DCB-AF58-46C0149D7AE5}"/>
    <cellStyle name="Cálculo 16 3 6 2 4" xfId="20060" xr:uid="{DFF71729-E261-4A98-B8BA-6555E4D34E4F}"/>
    <cellStyle name="Cálculo 16 3 6 3" xfId="8782" xr:uid="{5BB5CFC1-1FD6-4873-A0FE-45B50737F9A8}"/>
    <cellStyle name="Cálculo 16 3 6 3 2" xfId="23890" xr:uid="{2D3A9D77-396B-45B2-89A0-30E4F2F8B058}"/>
    <cellStyle name="Cálculo 16 3 6 4" xfId="14986" xr:uid="{25E8B30A-C4CD-44F0-99EB-A7BE048489B2}"/>
    <cellStyle name="Cálculo 16 3 6 4 2" xfId="30094" xr:uid="{D58411E8-1583-411A-8362-77C28A4080BB}"/>
    <cellStyle name="Cálculo 16 3 6 5" xfId="17540" xr:uid="{101723FC-2631-4DE8-B5AA-B1299F4D3A3F}"/>
    <cellStyle name="Cálculo 16 3 7" xfId="3885" xr:uid="{8CB393E9-DF64-4B2B-810D-05A818C4AC4D}"/>
    <cellStyle name="Cálculo 16 3 7 2" xfId="6522" xr:uid="{6D409A63-7AD3-4B37-8C0E-6D3C4A13A4F7}"/>
    <cellStyle name="Cálculo 16 3 7 2 2" xfId="12833" xr:uid="{93226996-95D8-42D6-97E3-C8F6E610055A}"/>
    <cellStyle name="Cálculo 16 3 7 2 2 2" xfId="27941" xr:uid="{545B5596-1D5B-44A7-9A3D-53306D87EF24}"/>
    <cellStyle name="Cálculo 16 3 7 2 3" xfId="16506" xr:uid="{02B40B5C-393D-4873-861D-2B8BCB6F6D5C}"/>
    <cellStyle name="Cálculo 16 3 7 2 3 2" xfId="31614" xr:uid="{791353F9-663E-487C-B813-8905FD0EE30A}"/>
    <cellStyle name="Cálculo 16 3 7 2 4" xfId="21630" xr:uid="{D2A02FBE-8AC1-40F3-9A87-FCEA114C17A1}"/>
    <cellStyle name="Cálculo 16 3 7 3" xfId="10267" xr:uid="{D5F39476-FCF9-4D50-B7F9-69C0F42C5E55}"/>
    <cellStyle name="Cálculo 16 3 7 3 2" xfId="25375" xr:uid="{7510CA11-9D0F-4579-9DCF-9A0A664EF378}"/>
    <cellStyle name="Cálculo 16 3 7 4" xfId="13402" xr:uid="{17A1819A-861F-4A73-8342-8DA3B87A3927}"/>
    <cellStyle name="Cálculo 16 3 7 4 2" xfId="28510" xr:uid="{65910EEC-5AD6-43F6-9AE1-16BAD6E81EB4}"/>
    <cellStyle name="Cálculo 16 3 7 5" xfId="18993" xr:uid="{09438A2E-151A-46F9-9BC2-14124FC8550E}"/>
    <cellStyle name="Cálculo 16 3 8" xfId="4450" xr:uid="{A8AF20DC-82A6-4BCE-9584-8C3E962E8E0B}"/>
    <cellStyle name="Cálculo 16 3 8 2" xfId="10832" xr:uid="{0E5C8E87-0C5F-4E5F-BA7D-D9F7A9C01BF7}"/>
    <cellStyle name="Cálculo 16 3 8 2 2" xfId="25940" xr:uid="{EB344732-67C0-402B-900F-0E82A90F2EA6}"/>
    <cellStyle name="Cálculo 16 3 8 3" xfId="16139" xr:uid="{6111B597-E107-4BBF-8B0A-A0295EE7E7F1}"/>
    <cellStyle name="Cálculo 16 3 8 3 2" xfId="31247" xr:uid="{438B0BE6-1509-4999-BAA4-E5F0F996FA28}"/>
    <cellStyle name="Cálculo 16 3 8 4" xfId="19558" xr:uid="{FD2D97AE-E29B-4C34-9B43-DF8EE271F1A8}"/>
    <cellStyle name="Cálculo 16 3 9" xfId="8314" xr:uid="{AA42BF86-9A0C-4CF2-9890-6A05AD4FC943}"/>
    <cellStyle name="Cálculo 16 3 9 2" xfId="23422" xr:uid="{876A0062-55E4-4623-AA3F-A47CA2BE9F3A}"/>
    <cellStyle name="Cálculo 16 4" xfId="2050" xr:uid="{EB2A7E1E-4D6F-49C1-985F-8BDEC3B447F4}"/>
    <cellStyle name="Cálculo 16 4 10" xfId="13652" xr:uid="{C0AB42E1-05B8-4BFF-AC15-C23358758561}"/>
    <cellStyle name="Cálculo 16 4 10 2" xfId="28760" xr:uid="{F968D5D5-ACF6-4D2A-B9A2-9B7CCE2B2F92}"/>
    <cellStyle name="Cálculo 16 4 11" xfId="7048" xr:uid="{E8C9DBDD-4054-4D92-BB2F-2351F8734391}"/>
    <cellStyle name="Cálculo 16 4 11 2" xfId="22156" xr:uid="{18F051A4-CB3A-4C06-8247-6D5835638143}"/>
    <cellStyle name="Cálculo 16 4 12" xfId="17275" xr:uid="{4C83807A-7772-4FD8-AF95-A89D9F3F076C}"/>
    <cellStyle name="Cálculo 16 4 2" xfId="2557" xr:uid="{CBCA5A62-BE92-42D8-8F52-10267E9E46C1}"/>
    <cellStyle name="Cálculo 16 4 2 2" xfId="5194" xr:uid="{B409646E-DCB6-4CBD-94B2-D381E50407AA}"/>
    <cellStyle name="Cálculo 16 4 2 2 2" xfId="11558" xr:uid="{28D7037A-B6FE-4431-9C37-2DE3E76CC985}"/>
    <cellStyle name="Cálculo 16 4 2 2 2 2" xfId="26666" xr:uid="{3A457A30-474C-4E51-9E14-C0F4A7D6AFA6}"/>
    <cellStyle name="Cálculo 16 4 2 2 3" xfId="15368" xr:uid="{5C8F31C0-E12B-4A32-85AA-606016B6E06E}"/>
    <cellStyle name="Cálculo 16 4 2 2 3 2" xfId="30476" xr:uid="{8177D43D-A678-41A5-BA7B-7ACDB6E1B41C}"/>
    <cellStyle name="Cálculo 16 4 2 2 4" xfId="20302" xr:uid="{CF9C955C-94ED-412D-BC13-34F13CEE4F15}"/>
    <cellStyle name="Cálculo 16 4 2 3" xfId="9024" xr:uid="{C1549968-56FB-45E7-89DF-828CD282E2A8}"/>
    <cellStyle name="Cálculo 16 4 2 3 2" xfId="24132" xr:uid="{989FFB4C-F784-4CF1-8347-C670684B668A}"/>
    <cellStyle name="Cálculo 16 4 2 4" xfId="16529" xr:uid="{C9C03422-A4A0-4B6F-92CE-DDF4E1EE3D7F}"/>
    <cellStyle name="Cálculo 16 4 2 4 2" xfId="31637" xr:uid="{F0480268-8AA9-4E25-AE84-2A30674EAF89}"/>
    <cellStyle name="Cálculo 16 4 2 5" xfId="15437" xr:uid="{B05CB684-51E2-4A0A-A8BC-9DADB2AB8915}"/>
    <cellStyle name="Cálculo 16 4 2 5 2" xfId="30545" xr:uid="{AEF4982C-6CFB-4C2B-84A4-F7EF9B748152}"/>
    <cellStyle name="Cálculo 16 4 2 6" xfId="17665" xr:uid="{A3454FB9-8E79-4C6C-8DCD-17552CE4A039}"/>
    <cellStyle name="Cálculo 16 4 3" xfId="2810" xr:uid="{8881868F-632C-4D5B-AE05-D7FAA9B5CC7C}"/>
    <cellStyle name="Cálculo 16 4 3 2" xfId="5447" xr:uid="{FAABE33C-D9CB-45DF-9193-058289170625}"/>
    <cellStyle name="Cálculo 16 4 3 2 2" xfId="15366" xr:uid="{CB7FE742-A655-4BE0-A9DE-9849495445B0}"/>
    <cellStyle name="Cálculo 16 4 3 2 2 2" xfId="30474" xr:uid="{3207E681-E898-461C-B33D-619AF72E1C02}"/>
    <cellStyle name="Cálculo 16 4 3 2 3" xfId="20555" xr:uid="{EC84CEFF-4153-4EE2-A75A-5AD6A1432507}"/>
    <cellStyle name="Cálculo 16 4 3 3" xfId="16385" xr:uid="{73FEF1E6-1CB3-4CC7-86EF-5B09AB0CF497}"/>
    <cellStyle name="Cálculo 16 4 3 3 2" xfId="31493" xr:uid="{80165128-CBFF-4324-B425-B3D5DB391CD8}"/>
    <cellStyle name="Cálculo 16 4 3 4" xfId="17918" xr:uid="{19C4FE1C-8DE2-41C3-BAE5-E59177B94F75}"/>
    <cellStyle name="Cálculo 16 4 4" xfId="3113" xr:uid="{B758A1FF-1757-4597-A505-18BBBDB1C82A}"/>
    <cellStyle name="Cálculo 16 4 4 2" xfId="5750" xr:uid="{69AB2E32-15C3-4BC9-AE08-1A57E1D2F866}"/>
    <cellStyle name="Cálculo 16 4 4 2 2" xfId="12061" xr:uid="{A4CBFB21-D7DF-4C41-97E0-DB839A591C91}"/>
    <cellStyle name="Cálculo 16 4 4 2 2 2" xfId="27169" xr:uid="{AD4BF7CE-21EF-4433-8110-5A0398786EAD}"/>
    <cellStyle name="Cálculo 16 4 4 2 3" xfId="7260" xr:uid="{FC8105B4-EAC1-4291-8099-359450F72738}"/>
    <cellStyle name="Cálculo 16 4 4 2 3 2" xfId="22368" xr:uid="{82B34E2D-D360-4A71-B689-4B83688522BA}"/>
    <cellStyle name="Cálculo 16 4 4 2 4" xfId="20858" xr:uid="{E3900389-77AC-45EB-B635-16EC43EC556F}"/>
    <cellStyle name="Cálculo 16 4 4 3" xfId="9495" xr:uid="{1115A754-3B09-4D5D-A340-595F01238F28}"/>
    <cellStyle name="Cálculo 16 4 4 3 2" xfId="24603" xr:uid="{EC6F42C3-DA7E-4B33-8858-1F60C967BF1B}"/>
    <cellStyle name="Cálculo 16 4 4 4" xfId="13503" xr:uid="{E613BDA0-BB09-4F34-AED2-53CCFF5BAD63}"/>
    <cellStyle name="Cálculo 16 4 4 4 2" xfId="28611" xr:uid="{81594B96-9260-4269-A07F-0EE91FA78258}"/>
    <cellStyle name="Cálculo 16 4 4 5" xfId="18221" xr:uid="{1BA4F1FF-9F61-4879-A937-E184EF9240FA}"/>
    <cellStyle name="Cálculo 16 4 5" xfId="3439" xr:uid="{C4177955-FFD7-484A-B44D-152458075E0F}"/>
    <cellStyle name="Cálculo 16 4 5 2" xfId="6076" xr:uid="{35B3D828-8ECB-4667-B3D9-299209F40F74}"/>
    <cellStyle name="Cálculo 16 4 5 2 2" xfId="12387" xr:uid="{53EE49EC-6E02-4F28-AD50-77CB2B031859}"/>
    <cellStyle name="Cálculo 16 4 5 2 2 2" xfId="27495" xr:uid="{052EFB94-A24D-4FB5-A8C1-B40C1EB76B60}"/>
    <cellStyle name="Cálculo 16 4 5 2 3" xfId="14712" xr:uid="{D755BBE6-3D99-4A16-9E08-A222119E4ABE}"/>
    <cellStyle name="Cálculo 16 4 5 2 3 2" xfId="29820" xr:uid="{CD82CECA-7D0D-4376-A596-D01B4C16E99A}"/>
    <cellStyle name="Cálculo 16 4 5 2 4" xfId="21184" xr:uid="{910D53AA-BEB3-4BC4-AC07-56001635B165}"/>
    <cellStyle name="Cálculo 16 4 5 3" xfId="9821" xr:uid="{E955E6F1-474F-4544-8223-878286E4855D}"/>
    <cellStyle name="Cálculo 16 4 5 3 2" xfId="24929" xr:uid="{C341D7E7-6AEF-46B3-B0C0-DCBC34AF62AB}"/>
    <cellStyle name="Cálculo 16 4 5 4" xfId="13625" xr:uid="{CCC743BE-3370-4EB8-A04D-9D0EE58824BE}"/>
    <cellStyle name="Cálculo 16 4 5 4 2" xfId="28733" xr:uid="{B0667A31-1FCE-4C0A-9C26-41F3E0628B7F}"/>
    <cellStyle name="Cálculo 16 4 5 5" xfId="18547" xr:uid="{0D901BBE-5A72-4DFF-B990-610F2754FA97}"/>
    <cellStyle name="Cálculo 16 4 6" xfId="3745" xr:uid="{06C77583-2EBF-43EF-8410-EE1B2010E04C}"/>
    <cellStyle name="Cálculo 16 4 6 2" xfId="6382" xr:uid="{3DEF0EE4-97E1-4D7E-8624-E2A91F6E6BD1}"/>
    <cellStyle name="Cálculo 16 4 6 2 2" xfId="12693" xr:uid="{FB7D0107-2034-4B08-9572-F1C908587551}"/>
    <cellStyle name="Cálculo 16 4 6 2 2 2" xfId="27801" xr:uid="{BB87C279-C6EA-43D0-81B4-E60B076C0A96}"/>
    <cellStyle name="Cálculo 16 4 6 2 3" xfId="13395" xr:uid="{7F3AB065-C345-4029-A92A-0F6A4E43E28B}"/>
    <cellStyle name="Cálculo 16 4 6 2 3 2" xfId="28503" xr:uid="{9A794D54-23B6-4391-AB80-9A64E484871F}"/>
    <cellStyle name="Cálculo 16 4 6 2 4" xfId="21490" xr:uid="{7601E297-2F54-4D1D-96F4-D3BCAF996494}"/>
    <cellStyle name="Cálculo 16 4 6 3" xfId="10127" xr:uid="{D19621BA-6489-486F-8015-470A12168FFA}"/>
    <cellStyle name="Cálculo 16 4 6 3 2" xfId="25235" xr:uid="{CF888708-7096-4F34-BB2E-4D876253B8A6}"/>
    <cellStyle name="Cálculo 16 4 6 4" xfId="14809" xr:uid="{72B3A61B-3ED9-41DF-AE6C-B51EE68C40A0}"/>
    <cellStyle name="Cálculo 16 4 6 4 2" xfId="29917" xr:uid="{0E234370-A9E5-4960-A259-79795C8A2691}"/>
    <cellStyle name="Cálculo 16 4 6 5" xfId="18853" xr:uid="{98E43DB4-16B5-481E-8FE3-5427F5F569C6}"/>
    <cellStyle name="Cálculo 16 4 7" xfId="4122" xr:uid="{1FA13678-B839-4AAD-9F38-A1901CB7E01E}"/>
    <cellStyle name="Cálculo 16 4 7 2" xfId="6759" xr:uid="{62D0E90B-FAB4-461E-99E8-93A6EF083C3F}"/>
    <cellStyle name="Cálculo 16 4 7 2 2" xfId="13070" xr:uid="{6D8EBFA6-7544-4B41-A463-5C2283A7AB88}"/>
    <cellStyle name="Cálculo 16 4 7 2 2 2" xfId="28178" xr:uid="{B2203F57-3862-4FA0-84DE-02F4A545B656}"/>
    <cellStyle name="Cálculo 16 4 7 2 3" xfId="16744" xr:uid="{4FF33190-4665-4CB4-AFC7-31F26E7D45E2}"/>
    <cellStyle name="Cálculo 16 4 7 2 3 2" xfId="31852" xr:uid="{B5B1720B-C206-4EC4-AAD6-DAE494F04A98}"/>
    <cellStyle name="Cálculo 16 4 7 2 4" xfId="21867" xr:uid="{40F37DD5-5E2D-4A5D-A132-EACC01ADD186}"/>
    <cellStyle name="Cálculo 16 4 7 3" xfId="10504" xr:uid="{676ED541-DB94-4F27-9963-DDEC226F0ED1}"/>
    <cellStyle name="Cálculo 16 4 7 3 2" xfId="25612" xr:uid="{2B674CA9-4BA4-4F0F-830C-C3DCBAB8F693}"/>
    <cellStyle name="Cálculo 16 4 7 4" xfId="14527" xr:uid="{27B7DEA6-5784-41B6-872A-7BEC8E0C8393}"/>
    <cellStyle name="Cálculo 16 4 7 4 2" xfId="29635" xr:uid="{AF2A8D1E-43C3-446A-9D41-43845BBF34FE}"/>
    <cellStyle name="Cálculo 16 4 7 5" xfId="19230" xr:uid="{7F3271A5-2F6B-429E-BC4F-29FA6E8D08E0}"/>
    <cellStyle name="Cálculo 16 4 8" xfId="4687" xr:uid="{47694E9D-BE74-42F0-81A4-40A1FBD2C381}"/>
    <cellStyle name="Cálculo 16 4 8 2" xfId="11069" xr:uid="{B2DC03F9-2820-427E-BAF1-10B11C5D015D}"/>
    <cellStyle name="Cálculo 16 4 8 2 2" xfId="26177" xr:uid="{C3D10C77-E345-4865-8E10-07FC86403C10}"/>
    <cellStyle name="Cálculo 16 4 8 3" xfId="15378" xr:uid="{569745A7-207D-4AF7-8E28-FC766D61B8F8}"/>
    <cellStyle name="Cálculo 16 4 8 3 2" xfId="30486" xr:uid="{2E54DF7D-7663-41B5-B678-12C38107B0D5}"/>
    <cellStyle name="Cálculo 16 4 8 4" xfId="19795" xr:uid="{AF23B64A-2158-4DF9-8AFD-DD42CE5C77A6}"/>
    <cellStyle name="Cálculo 16 4 9" xfId="8548" xr:uid="{BACF06C5-37AB-4A3D-AA8A-4C65FB479A30}"/>
    <cellStyle name="Cálculo 16 4 9 2" xfId="23656" xr:uid="{724385E2-0DC6-4ED4-8CFD-F9B31B5A8822}"/>
    <cellStyle name="Cálculo 16 5" xfId="2071" xr:uid="{F5D2315F-CBDC-450D-8869-0F76FE3CCA0D}"/>
    <cellStyle name="Cálculo 16 5 10" xfId="15071" xr:uid="{6F892C5F-2C07-4654-91EE-F6821B1B3E57}"/>
    <cellStyle name="Cálculo 16 5 10 2" xfId="30179" xr:uid="{4C3D85A0-2E2C-4304-B2D8-96B8C2DD2C43}"/>
    <cellStyle name="Cálculo 16 5 11" xfId="17296" xr:uid="{6A779DA9-6E9B-4BF1-8C2F-CE576801E5E2}"/>
    <cellStyle name="Cálculo 16 5 2" xfId="2831" xr:uid="{214866E7-CA97-4F5F-BFFB-A218D1C7F9AB}"/>
    <cellStyle name="Cálculo 16 5 2 2" xfId="5468" xr:uid="{D3FFB49C-D3FC-42CF-8AAA-83CCE4D96897}"/>
    <cellStyle name="Cálculo 16 5 2 2 2" xfId="13658" xr:uid="{51C07E37-48CA-44A6-8DA2-A3231801DBB2}"/>
    <cellStyle name="Cálculo 16 5 2 2 2 2" xfId="28766" xr:uid="{D6B0EFD7-CA35-4600-B897-21D352F6370E}"/>
    <cellStyle name="Cálculo 16 5 2 2 3" xfId="20576" xr:uid="{528D918A-9BFC-4341-9410-EA5883C9A24A}"/>
    <cellStyle name="Cálculo 16 5 2 3" xfId="7888" xr:uid="{EE0AFE47-9786-4615-956B-5AD2F98B0E5E}"/>
    <cellStyle name="Cálculo 16 5 2 3 2" xfId="22996" xr:uid="{D46077E6-C00D-499B-83CF-B9BDFBFC7B07}"/>
    <cellStyle name="Cálculo 16 5 2 4" xfId="17939" xr:uid="{DBB69E51-9DC3-43C0-B52F-F41E85A36AFA}"/>
    <cellStyle name="Cálculo 16 5 3" xfId="3134" xr:uid="{086A4F27-98A5-4590-8D38-A97E4CE8F302}"/>
    <cellStyle name="Cálculo 16 5 3 2" xfId="5771" xr:uid="{3514F27F-372C-49F2-B4CC-6962A5A51897}"/>
    <cellStyle name="Cálculo 16 5 3 2 2" xfId="12082" xr:uid="{A831343B-52D6-42C1-A4C1-DC9DBF0DC05F}"/>
    <cellStyle name="Cálculo 16 5 3 2 2 2" xfId="27190" xr:uid="{7659AC38-8DB0-493A-AA3E-73085FAFA900}"/>
    <cellStyle name="Cálculo 16 5 3 2 3" xfId="9231" xr:uid="{4BB5AC0E-BF12-44FB-B5FA-0FD3FC09A6D5}"/>
    <cellStyle name="Cálculo 16 5 3 2 3 2" xfId="24339" xr:uid="{DD0E57F0-EC16-4B0B-B15F-D0084A8177CC}"/>
    <cellStyle name="Cálculo 16 5 3 2 4" xfId="20879" xr:uid="{4FA09615-F28D-4BB5-8159-C76B6796FEC9}"/>
    <cellStyle name="Cálculo 16 5 3 3" xfId="9516" xr:uid="{BB41CB7D-A6A0-4C2B-A1AC-5E7825F0BC24}"/>
    <cellStyle name="Cálculo 16 5 3 3 2" xfId="24624" xr:uid="{A90054AB-3177-41FD-9A00-51D93703EB10}"/>
    <cellStyle name="Cálculo 16 5 3 4" xfId="15548" xr:uid="{B03B6B78-DB2E-4D25-AF8E-8421A21C50AC}"/>
    <cellStyle name="Cálculo 16 5 3 4 2" xfId="30656" xr:uid="{8426DE19-2FD0-4471-86C8-522A118AC792}"/>
    <cellStyle name="Cálculo 16 5 3 5" xfId="18242" xr:uid="{F7539A2B-A03D-4E14-A5E2-667938ACAB01}"/>
    <cellStyle name="Cálculo 16 5 4" xfId="3460" xr:uid="{9D332A6F-18D7-43AF-A52D-724644D2C35A}"/>
    <cellStyle name="Cálculo 16 5 4 2" xfId="6097" xr:uid="{0EA0E1D4-F3E6-49CC-9A00-87EE22B4B11E}"/>
    <cellStyle name="Cálculo 16 5 4 2 2" xfId="12408" xr:uid="{2B18E96F-B564-4F71-ABB2-1B5BCCC99E6B}"/>
    <cellStyle name="Cálculo 16 5 4 2 2 2" xfId="27516" xr:uid="{54294331-BB25-441B-A0B2-2ADE3F41D0DB}"/>
    <cellStyle name="Cálculo 16 5 4 2 3" xfId="14369" xr:uid="{CAD84C1C-8EF3-4919-ADB4-8F4EA1A5FB59}"/>
    <cellStyle name="Cálculo 16 5 4 2 3 2" xfId="29477" xr:uid="{0ADD3C39-D5B6-4301-8A6F-4A7377393366}"/>
    <cellStyle name="Cálculo 16 5 4 2 4" xfId="21205" xr:uid="{EBAA814C-2849-4679-88B7-B3219E2A506E}"/>
    <cellStyle name="Cálculo 16 5 4 3" xfId="9842" xr:uid="{A00065D6-EF51-4851-A445-8A710AFEA493}"/>
    <cellStyle name="Cálculo 16 5 4 3 2" xfId="24950" xr:uid="{446D7AE0-11B8-4DF8-B6CE-AA7EF6DB31CA}"/>
    <cellStyle name="Cálculo 16 5 4 4" xfId="15094" xr:uid="{C9C086D9-42D0-4771-9546-D18A2A85A4B1}"/>
    <cellStyle name="Cálculo 16 5 4 4 2" xfId="30202" xr:uid="{32851B94-8182-47A7-8737-3E1996CFEAF2}"/>
    <cellStyle name="Cálculo 16 5 4 5" xfId="18568" xr:uid="{4BD15952-2C84-4F27-9316-F0F16388C494}"/>
    <cellStyle name="Cálculo 16 5 5" xfId="3766" xr:uid="{FAD03D4C-15E4-4D46-AF30-45B2BDB6B012}"/>
    <cellStyle name="Cálculo 16 5 5 2" xfId="6403" xr:uid="{CDA95C2B-641E-40FF-85A4-24CAEA9451B4}"/>
    <cellStyle name="Cálculo 16 5 5 2 2" xfId="12714" xr:uid="{36D82D8A-44A1-432B-B533-93A864AB92CA}"/>
    <cellStyle name="Cálculo 16 5 5 2 2 2" xfId="27822" xr:uid="{3BCBD629-EF4C-480A-8591-49B66004D1B5}"/>
    <cellStyle name="Cálculo 16 5 5 2 3" xfId="14684" xr:uid="{795A23E1-952C-4DF9-A6CC-DFB26F3BF9AC}"/>
    <cellStyle name="Cálculo 16 5 5 2 3 2" xfId="29792" xr:uid="{9629CF94-175E-413A-8F68-46D9A206697F}"/>
    <cellStyle name="Cálculo 16 5 5 2 4" xfId="21511" xr:uid="{4F994410-9D7F-455C-96FF-1DA6FAD40DD1}"/>
    <cellStyle name="Cálculo 16 5 5 3" xfId="10148" xr:uid="{3828F8E9-0D1D-4A46-AD79-E50AC72BD63D}"/>
    <cellStyle name="Cálculo 16 5 5 3 2" xfId="25256" xr:uid="{6D036FA1-65DB-4A56-8BB8-3997833D4D1E}"/>
    <cellStyle name="Cálculo 16 5 5 4" xfId="7726" xr:uid="{CC30BA45-F7E0-4940-86FB-8790A6058178}"/>
    <cellStyle name="Cálculo 16 5 5 4 2" xfId="22834" xr:uid="{85E6021B-A6B4-4B3B-8898-6DD4DDB0B2CC}"/>
    <cellStyle name="Cálculo 16 5 5 5" xfId="18874" xr:uid="{7F9582BA-8288-41B8-9B66-28F689894C2A}"/>
    <cellStyle name="Cálculo 16 5 6" xfId="4143" xr:uid="{116E86C3-5D41-4AD4-9BC6-26095B778CEE}"/>
    <cellStyle name="Cálculo 16 5 6 2" xfId="6780" xr:uid="{3C24CA86-8633-4DE2-BFC2-2CDDB4287D62}"/>
    <cellStyle name="Cálculo 16 5 6 2 2" xfId="13091" xr:uid="{8A196A84-66CE-447A-A662-E6E0F00C3983}"/>
    <cellStyle name="Cálculo 16 5 6 2 2 2" xfId="28199" xr:uid="{3F8C3FD3-4E34-493A-ABDB-1CD8519816DE}"/>
    <cellStyle name="Cálculo 16 5 6 2 3" xfId="16765" xr:uid="{8837325C-8DBE-4868-A1F5-EBB1258215F7}"/>
    <cellStyle name="Cálculo 16 5 6 2 3 2" xfId="31873" xr:uid="{B3819AAA-B4AA-4917-B8E2-BCACDA45F90C}"/>
    <cellStyle name="Cálculo 16 5 6 2 4" xfId="21888" xr:uid="{50752BB8-5CFC-4DB8-B25D-32D3279A913F}"/>
    <cellStyle name="Cálculo 16 5 6 3" xfId="10525" xr:uid="{B240506B-46BF-435A-B01F-B12EFD51163D}"/>
    <cellStyle name="Cálculo 16 5 6 3 2" xfId="25633" xr:uid="{AB7E9B15-1D43-4DF3-996E-D7541E422766}"/>
    <cellStyle name="Cálculo 16 5 6 4" xfId="7610" xr:uid="{09F88E9B-7E1A-447D-894C-91C59F621879}"/>
    <cellStyle name="Cálculo 16 5 6 4 2" xfId="22718" xr:uid="{1E49799A-D7FF-44F2-8E27-169AB2709729}"/>
    <cellStyle name="Cálculo 16 5 6 5" xfId="19251" xr:uid="{A98F3E16-92D0-479A-A140-65271EA1CCEB}"/>
    <cellStyle name="Cálculo 16 5 7" xfId="4708" xr:uid="{13144732-DD65-4DC7-ABE7-157B050B7534}"/>
    <cellStyle name="Cálculo 16 5 7 2" xfId="11090" xr:uid="{F0A76559-DCEA-449C-8E94-725DBD4BB067}"/>
    <cellStyle name="Cálculo 16 5 7 2 2" xfId="26198" xr:uid="{58822035-D291-4A88-B1ED-51AB40C21E78}"/>
    <cellStyle name="Cálculo 16 5 7 3" xfId="7060" xr:uid="{87D1A906-9CF5-4B44-B520-5E0A3132C540}"/>
    <cellStyle name="Cálculo 16 5 7 3 2" xfId="22168" xr:uid="{C07DB738-9B0F-45A7-938C-7625D8B9AAD5}"/>
    <cellStyle name="Cálculo 16 5 7 4" xfId="19816" xr:uid="{E53F186D-8D6D-4B98-9D37-F4BC46757DFB}"/>
    <cellStyle name="Cálculo 16 5 8" xfId="8569" xr:uid="{E238B938-DE4C-441C-9267-3F83C0844C1E}"/>
    <cellStyle name="Cálculo 16 5 8 2" xfId="23677" xr:uid="{C0EB9C92-C7AA-4FB8-881A-998D65016558}"/>
    <cellStyle name="Cálculo 16 5 9" xfId="7502" xr:uid="{080A268D-58F9-4B77-8A31-B5B50596FBD7}"/>
    <cellStyle name="Cálculo 16 5 9 2" xfId="22610" xr:uid="{7F6A165D-E8C7-40F9-B4AB-F6E9933D32DF}"/>
    <cellStyle name="Cálculo 17" xfId="757" xr:uid="{00000000-0005-0000-0000-0000F5020000}"/>
    <cellStyle name="Cálculo 17 2" xfId="1831" xr:uid="{325B3C63-421B-4B5B-B93F-170122A34934}"/>
    <cellStyle name="Cálculo 17 2 10" xfId="8332" xr:uid="{4AF793FC-CB2D-4908-9169-1CBA020F5202}"/>
    <cellStyle name="Cálculo 17 2 10 2" xfId="23440" xr:uid="{58FB2244-050F-4E8E-BF07-79F2FACA7F96}"/>
    <cellStyle name="Cálculo 17 2 11" xfId="7724" xr:uid="{35D15A40-0FA0-4144-80CA-2D9E6635B9AD}"/>
    <cellStyle name="Cálculo 17 2 11 2" xfId="22832" xr:uid="{7E50BAAF-D87E-4ECD-A1E4-F1C86B7F4F19}"/>
    <cellStyle name="Cálculo 17 2 12" xfId="15968" xr:uid="{9150EA54-1F56-46E0-9080-FFE6229B2313}"/>
    <cellStyle name="Cálculo 17 2 12 2" xfId="31076" xr:uid="{07274972-B68F-4972-A311-C03125DC3B75}"/>
    <cellStyle name="Cálculo 17 2 13" xfId="17056" xr:uid="{A5E8A339-84B1-48A7-909D-784D1F1F2FCD}"/>
    <cellStyle name="Cálculo 17 2 2" xfId="2391" xr:uid="{DCD94784-1EE6-406B-A84B-EDF92BE00055}"/>
    <cellStyle name="Cálculo 17 2 2 2" xfId="5028" xr:uid="{1C839F00-D157-41AF-9719-38871115CB9C}"/>
    <cellStyle name="Cálculo 17 2 2 2 2" xfId="11392" xr:uid="{266FFEC5-70D2-4124-B8A9-896D3AB83CCC}"/>
    <cellStyle name="Cálculo 17 2 2 2 2 2" xfId="26500" xr:uid="{0898450F-AC1C-4BBE-AC36-3C2C4E8EFB52}"/>
    <cellStyle name="Cálculo 17 2 2 2 3" xfId="7383" xr:uid="{55D906CC-1A83-4B4B-8D54-C54EAE2CD1FE}"/>
    <cellStyle name="Cálculo 17 2 2 2 3 2" xfId="22491" xr:uid="{4C0213A4-637E-4C88-B43E-6A081BE0E4D6}"/>
    <cellStyle name="Cálculo 17 2 2 2 4" xfId="20136" xr:uid="{89D398A8-45CF-4040-82FF-B8776ED6D49B}"/>
    <cellStyle name="Cálculo 17 2 2 3" xfId="8858" xr:uid="{6B3C0801-2BD2-4354-9B22-CC7DC3915C03}"/>
    <cellStyle name="Cálculo 17 2 2 3 2" xfId="23966" xr:uid="{B04D7B57-74BA-4372-8B3B-B7A3EDFB1EAA}"/>
    <cellStyle name="Cálculo 17 2 3" xfId="2229" xr:uid="{048A868E-4AA4-48AD-98C2-FB5D6AEEC73F}"/>
    <cellStyle name="Cálculo 17 2 3 2" xfId="4866" xr:uid="{DF4F176D-F0E8-40D8-9B27-4F913E4313D8}"/>
    <cellStyle name="Cálculo 17 2 3 2 2" xfId="11217" xr:uid="{E465C550-9C27-4067-B996-19B83FE289F6}"/>
    <cellStyle name="Cálculo 17 2 3 2 2 2" xfId="26325" xr:uid="{5BC6B33C-9B9C-4E99-94AC-51EBB7446308}"/>
    <cellStyle name="Cálculo 17 2 3 2 3" xfId="19974" xr:uid="{7D1225AB-9DDE-427B-B83E-81DFC2F63491}"/>
    <cellStyle name="Cálculo 17 2 3 3" xfId="7552" xr:uid="{187B5196-EE49-4331-9540-A6AC620486A1}"/>
    <cellStyle name="Cálculo 17 2 3 3 2" xfId="22660" xr:uid="{1F437C02-658E-4E17-9B9A-41ECDD43CE5A}"/>
    <cellStyle name="Cálculo 17 2 3 4" xfId="17454" xr:uid="{94C578E6-19C4-4861-B05B-C84AF504DDAD}"/>
    <cellStyle name="Cálculo 17 2 4" xfId="2925" xr:uid="{AB3AA191-729E-4CEB-863C-35405C54853A}"/>
    <cellStyle name="Cálculo 17 2 4 2" xfId="5562" xr:uid="{E4BDE5F8-A515-4CDA-99FE-9B4638E428D7}"/>
    <cellStyle name="Cálculo 17 2 4 2 2" xfId="11873" xr:uid="{860A8AE1-4E60-453C-A1A4-61D59FCEF016}"/>
    <cellStyle name="Cálculo 17 2 4 2 2 2" xfId="26981" xr:uid="{2E24F3FA-F902-4E2F-818F-51DF5C44C3D1}"/>
    <cellStyle name="Cálculo 17 2 4 2 3" xfId="14845" xr:uid="{4F4F77E4-B295-4ADB-A243-980BC917F016}"/>
    <cellStyle name="Cálculo 17 2 4 2 3 2" xfId="29953" xr:uid="{3A3AA7E3-EC0C-4C23-98AD-2A278990D393}"/>
    <cellStyle name="Cálculo 17 2 4 2 4" xfId="20670" xr:uid="{79ECCE0D-AB8D-476D-83CD-5626F1A8C799}"/>
    <cellStyle name="Cálculo 17 2 4 3" xfId="9307" xr:uid="{C3E7F0F4-8DBD-41C4-92A3-AE623C924D6E}"/>
    <cellStyle name="Cálculo 17 2 4 3 2" xfId="24415" xr:uid="{24A9E2D7-52A9-40AB-B154-AA36BB352964}"/>
    <cellStyle name="Cálculo 17 2 4 4" xfId="7213" xr:uid="{F22B99E4-4F94-4F94-B232-35E60813EB73}"/>
    <cellStyle name="Cálculo 17 2 4 4 2" xfId="22321" xr:uid="{E59DA7FF-B12A-4210-A192-C0789672E4B4}"/>
    <cellStyle name="Cálculo 17 2 4 5" xfId="18033" xr:uid="{8F8AC8F4-46E5-45D4-9B36-BEE2542202F5}"/>
    <cellStyle name="Cálculo 17 2 5" xfId="3251" xr:uid="{ED76282C-B82D-40D4-A083-F1225D22A94D}"/>
    <cellStyle name="Cálculo 17 2 5 2" xfId="5888" xr:uid="{583F6491-F041-4703-B5DA-D1A1FF16A65F}"/>
    <cellStyle name="Cálculo 17 2 5 2 2" xfId="12199" xr:uid="{C9C057E6-C2C7-49E8-9143-0CD36DCD3C63}"/>
    <cellStyle name="Cálculo 17 2 5 2 2 2" xfId="27307" xr:uid="{C7806BB1-41FD-4785-B87A-A16DF14D491C}"/>
    <cellStyle name="Cálculo 17 2 5 2 3" xfId="15078" xr:uid="{C7155C92-AF55-4581-AF1B-4FADE7773CE5}"/>
    <cellStyle name="Cálculo 17 2 5 2 3 2" xfId="30186" xr:uid="{9EADCA02-0063-48DF-AB0F-DA85595C94B9}"/>
    <cellStyle name="Cálculo 17 2 5 2 4" xfId="20996" xr:uid="{74155F99-50B3-444B-B2FF-16052E3A6BA6}"/>
    <cellStyle name="Cálculo 17 2 5 3" xfId="9633" xr:uid="{119FB900-618C-45FD-8D39-BAAA39FE1076}"/>
    <cellStyle name="Cálculo 17 2 5 3 2" xfId="24741" xr:uid="{C3AD485E-C091-4E4D-AE1F-C0C0254CBDD8}"/>
    <cellStyle name="Cálculo 17 2 5 4" xfId="13665" xr:uid="{EEFCCC12-2FFA-4C16-BA33-BC2E8FCEB743}"/>
    <cellStyle name="Cálculo 17 2 5 4 2" xfId="28773" xr:uid="{D8E0A576-7BE7-40F2-894B-1B43998F301C}"/>
    <cellStyle name="Cálculo 17 2 5 5" xfId="18359" xr:uid="{7EEF0E17-456A-47E9-A78F-607152CF9BB9}"/>
    <cellStyle name="Cálculo 17 2 6" xfId="3557" xr:uid="{EEB38A2C-D21F-4D22-95CC-C85FBFC701B3}"/>
    <cellStyle name="Cálculo 17 2 6 2" xfId="6194" xr:uid="{BC91D10A-5649-4EF1-8347-4514C7FA3BD6}"/>
    <cellStyle name="Cálculo 17 2 6 2 2" xfId="12505" xr:uid="{1043077B-52EF-4670-9241-2476494653C2}"/>
    <cellStyle name="Cálculo 17 2 6 2 2 2" xfId="27613" xr:uid="{E16B4585-C637-41A1-BA17-147772925E4C}"/>
    <cellStyle name="Cálculo 17 2 6 2 3" xfId="14879" xr:uid="{0D72DB0A-FA8D-422A-B3F3-33BD09DD30FE}"/>
    <cellStyle name="Cálculo 17 2 6 2 3 2" xfId="29987" xr:uid="{008D51FA-7303-4EF5-9677-8F8DF163D79B}"/>
    <cellStyle name="Cálculo 17 2 6 2 4" xfId="21302" xr:uid="{8B336666-80DD-476C-8F39-6627104BB351}"/>
    <cellStyle name="Cálculo 17 2 6 3" xfId="9939" xr:uid="{F6416E19-70F0-4137-9D64-A8BB66488DF0}"/>
    <cellStyle name="Cálculo 17 2 6 3 2" xfId="25047" xr:uid="{74191FDC-5E58-45E3-BF7A-50AE5C1B2276}"/>
    <cellStyle name="Cálculo 17 2 6 4" xfId="15732" xr:uid="{3BAD5025-5DEF-476F-9D2E-3316763BB3DC}"/>
    <cellStyle name="Cálculo 17 2 6 4 2" xfId="30840" xr:uid="{5982290D-8DA5-4564-9892-BED8D78B04CB}"/>
    <cellStyle name="Cálculo 17 2 6 5" xfId="18665" xr:uid="{1C339AB0-02F3-42F4-91C5-53AA20AAF922}"/>
    <cellStyle name="Cálculo 17 2 7" xfId="3903" xr:uid="{E317A7F5-E634-4438-891A-E905CAF0EEB1}"/>
    <cellStyle name="Cálculo 17 2 7 2" xfId="6540" xr:uid="{EE5CE69C-C511-49E1-BCDB-AEA4622EAFB3}"/>
    <cellStyle name="Cálculo 17 2 7 2 2" xfId="12851" xr:uid="{E2C8C416-6225-4DFC-B4CE-FFF8BB16DBAF}"/>
    <cellStyle name="Cálculo 17 2 7 2 2 2" xfId="27959" xr:uid="{CFBF2914-C31C-484A-8251-FCF267B95CA6}"/>
    <cellStyle name="Cálculo 17 2 7 2 3" xfId="14254" xr:uid="{9C1C76D5-9BD4-4DEB-AFEC-102E17BAD4E6}"/>
    <cellStyle name="Cálculo 17 2 7 2 3 2" xfId="29362" xr:uid="{0DC9060A-763B-4394-BD59-3928E599FEC1}"/>
    <cellStyle name="Cálculo 17 2 7 2 4" xfId="21648" xr:uid="{21E40573-84AF-474B-AAE3-5284F75C5DBF}"/>
    <cellStyle name="Cálculo 17 2 7 3" xfId="10285" xr:uid="{B69ACCD4-0094-4D23-83C9-2A87A173030D}"/>
    <cellStyle name="Cálculo 17 2 7 3 2" xfId="25393" xr:uid="{0C0BCD1A-65C1-40AF-A469-A9EBD2CB7567}"/>
    <cellStyle name="Cálculo 17 2 7 4" xfId="13511" xr:uid="{B2FE2806-C616-4C7F-996C-5ACF5FCC80FF}"/>
    <cellStyle name="Cálculo 17 2 7 4 2" xfId="28619" xr:uid="{5D0903CA-972C-41C0-8AD6-C2DE7C2D1B31}"/>
    <cellStyle name="Cálculo 17 2 7 5" xfId="19011" xr:uid="{A20DF87A-37DD-4FE9-9203-67484D168CF6}"/>
    <cellStyle name="Cálculo 17 2 8" xfId="4267" xr:uid="{DC952918-557C-47B7-A3B4-EECCA3A85314}"/>
    <cellStyle name="Cálculo 17 2 8 2" xfId="6904" xr:uid="{A3A68E4F-0C2B-45EB-A02E-270B6662C3A7}"/>
    <cellStyle name="Cálculo 17 2 8 2 2" xfId="13215" xr:uid="{B4AF2FD4-570E-4E60-9126-8871312FF803}"/>
    <cellStyle name="Cálculo 17 2 8 2 2 2" xfId="28323" xr:uid="{168CD841-2BA6-4CAD-A2C0-0C2F5F6FA5DC}"/>
    <cellStyle name="Cálculo 17 2 8 2 3" xfId="16879" xr:uid="{F1ED96DC-163D-40C2-BB48-8D82B98CF60E}"/>
    <cellStyle name="Cálculo 17 2 8 2 3 2" xfId="31987" xr:uid="{8A8D9C0D-B48D-45B2-84A1-68C93061F911}"/>
    <cellStyle name="Cálculo 17 2 8 2 4" xfId="22012" xr:uid="{A38A4677-0B3F-4E12-925B-D3D9B5C1B966}"/>
    <cellStyle name="Cálculo 17 2 8 3" xfId="10649" xr:uid="{D0B90D18-557B-46E3-B587-C616793A50AD}"/>
    <cellStyle name="Cálculo 17 2 8 3 2" xfId="25757" xr:uid="{1AC9379C-17A6-43CE-BC58-4E4FE7FF3002}"/>
    <cellStyle name="Cálculo 17 2 8 4" xfId="15743" xr:uid="{2710E375-8693-4468-B826-22469043E64B}"/>
    <cellStyle name="Cálculo 17 2 8 4 2" xfId="30851" xr:uid="{632D49F2-FE24-4AC6-BA07-A9C69F6B81BA}"/>
    <cellStyle name="Cálculo 17 2 8 5" xfId="19375" xr:uid="{568DA25B-449A-437A-95DA-C3133D68EECB}"/>
    <cellStyle name="Cálculo 17 2 9" xfId="4468" xr:uid="{2DF01A3F-88C1-4E12-A8F4-2DDC64ECBE65}"/>
    <cellStyle name="Cálculo 17 2 9 2" xfId="10850" xr:uid="{96776B60-6B25-4598-82AE-D175069988A8}"/>
    <cellStyle name="Cálculo 17 2 9 2 2" xfId="25958" xr:uid="{58A4751D-5868-47B1-9D71-BBB18B428189}"/>
    <cellStyle name="Cálculo 17 2 9 3" xfId="14127" xr:uid="{E981FAD5-0D8B-4C95-8D87-C183A6BED1B9}"/>
    <cellStyle name="Cálculo 17 2 9 3 2" xfId="29235" xr:uid="{454A0BCB-D5F0-48DF-BA49-EC08D1C7DD97}"/>
    <cellStyle name="Cálculo 17 2 9 4" xfId="19576" xr:uid="{F5874A20-0A67-410D-ACBD-028F1DFC428E}"/>
    <cellStyle name="Cálculo 17 3" xfId="1814" xr:uid="{2E4E71FF-231C-4A24-BC8F-42055CA1E473}"/>
    <cellStyle name="Cálculo 17 3 10" xfId="11771" xr:uid="{99CA1F55-9CB6-4333-9E43-50CC6D65A22D}"/>
    <cellStyle name="Cálculo 17 3 10 2" xfId="26879" xr:uid="{2EF54B1E-C074-4022-BAB9-0A636A328C81}"/>
    <cellStyle name="Cálculo 17 3 11" xfId="15299" xr:uid="{5489C494-3200-449D-AC85-0CBF62F83C35}"/>
    <cellStyle name="Cálculo 17 3 11 2" xfId="30407" xr:uid="{80C1CDD3-2A04-4CDB-ACB9-58E9651D1946}"/>
    <cellStyle name="Cálculo 17 3 12" xfId="17039" xr:uid="{E38301A3-4583-4AC0-A609-78A4A8412782}"/>
    <cellStyle name="Cálculo 17 3 2" xfId="2374" xr:uid="{BDE55F7D-8CE0-44CB-B68F-B720807F7BE7}"/>
    <cellStyle name="Cálculo 17 3 2 2" xfId="5011" xr:uid="{DDBCB1E6-F99B-425B-8A2C-FBB76C84934E}"/>
    <cellStyle name="Cálculo 17 3 2 2 2" xfId="11375" xr:uid="{34FF0E5D-13E0-4601-86D7-8DCE86C0F094}"/>
    <cellStyle name="Cálculo 17 3 2 2 2 2" xfId="26483" xr:uid="{F24D0A2F-C77D-453A-9619-00D5CCD9A634}"/>
    <cellStyle name="Cálculo 17 3 2 2 3" xfId="14869" xr:uid="{0D864823-E6F6-4503-B07E-0799129F87B0}"/>
    <cellStyle name="Cálculo 17 3 2 2 3 2" xfId="29977" xr:uid="{617346D1-AD0B-4DEB-BFCF-0C27C75F443E}"/>
    <cellStyle name="Cálculo 17 3 2 2 4" xfId="20119" xr:uid="{BC62323E-C45B-4C1E-8D0B-5F21CC1F2D60}"/>
    <cellStyle name="Cálculo 17 3 2 3" xfId="8841" xr:uid="{4FBFD6DB-F7D5-44D2-9C60-65C10EC6B99F}"/>
    <cellStyle name="Cálculo 17 3 2 3 2" xfId="23949" xr:uid="{5A743CB9-A7D8-449C-BB8E-F996D65F274D}"/>
    <cellStyle name="Cálculo 17 3 2 4" xfId="13549" xr:uid="{10BDCAF8-C89F-42B4-8088-515EA321C9A1}"/>
    <cellStyle name="Cálculo 17 3 2 4 2" xfId="28657" xr:uid="{F2977660-1A4B-4821-B372-7B8E681B3834}"/>
    <cellStyle name="Cálculo 17 3 2 5" xfId="13733" xr:uid="{E62BACDE-9947-441A-B3CC-469EC33F6EEB}"/>
    <cellStyle name="Cálculo 17 3 2 5 2" xfId="28841" xr:uid="{8502B36F-41B8-4A4F-9D7D-C48207C52551}"/>
    <cellStyle name="Cálculo 17 3 2 6" xfId="17582" xr:uid="{DB85398B-6541-4DF7-A636-3E4B28660570}"/>
    <cellStyle name="Cálculo 17 3 3" xfId="2246" xr:uid="{708D9D99-F732-427E-A0EB-971045B7159A}"/>
    <cellStyle name="Cálculo 17 3 3 2" xfId="4883" xr:uid="{E460CBB0-776C-4400-8AAB-6A3486EEC1CB}"/>
    <cellStyle name="Cálculo 17 3 3 2 2" xfId="11225" xr:uid="{5A9CDADE-4186-4B68-AE39-4B17ED195587}"/>
    <cellStyle name="Cálculo 17 3 3 2 2 2" xfId="26333" xr:uid="{860D1C8B-D8AE-4E94-9DA1-DCCE37C241A4}"/>
    <cellStyle name="Cálculo 17 3 3 2 3" xfId="19991" xr:uid="{08051581-60F2-48FB-8F38-32A76881DA2B}"/>
    <cellStyle name="Cálculo 17 3 3 3" xfId="14794" xr:uid="{AE880996-D63E-4793-84FE-44F55A214613}"/>
    <cellStyle name="Cálculo 17 3 3 3 2" xfId="29902" xr:uid="{21FF9053-BDD6-4074-92FE-53801C56AC73}"/>
    <cellStyle name="Cálculo 17 3 3 4" xfId="17471" xr:uid="{15001AFD-13DD-4688-BB73-31B3CAAE679D}"/>
    <cellStyle name="Cálculo 17 3 4" xfId="2342" xr:uid="{68028059-8766-4BCA-BA3B-B917D80BBF59}"/>
    <cellStyle name="Cálculo 17 3 4 2" xfId="4979" xr:uid="{1DA8D917-9F5A-4F88-8793-706DD0E3DE8D}"/>
    <cellStyle name="Cálculo 17 3 4 2 2" xfId="11343" xr:uid="{2810E926-FF06-4AD2-B199-497384014C05}"/>
    <cellStyle name="Cálculo 17 3 4 2 2 2" xfId="26451" xr:uid="{26E54C7A-E125-40E4-8F83-BDD074532B80}"/>
    <cellStyle name="Cálculo 17 3 4 2 3" xfId="13398" xr:uid="{54031798-95FE-44A4-B268-31F1B5A19F74}"/>
    <cellStyle name="Cálculo 17 3 4 2 3 2" xfId="28506" xr:uid="{1396C26C-6588-4CEE-A292-A1ACCC5A7856}"/>
    <cellStyle name="Cálculo 17 3 4 2 4" xfId="20087" xr:uid="{E9FE8137-0FC2-42E1-BF02-9B838B599026}"/>
    <cellStyle name="Cálculo 17 3 4 3" xfId="8809" xr:uid="{5CCF6181-412B-44D7-9D7E-54869E606A7E}"/>
    <cellStyle name="Cálculo 17 3 4 3 2" xfId="23917" xr:uid="{AF5E03CA-F3B1-481C-9240-F2F1E5D6DF6B}"/>
    <cellStyle name="Cálculo 17 3 4 4" xfId="16156" xr:uid="{0FE6BF8A-8CF4-4549-9003-23959B5ED920}"/>
    <cellStyle name="Cálculo 17 3 4 4 2" xfId="31264" xr:uid="{985B9AFE-E0C9-45B2-8C44-72A63C0D6505}"/>
    <cellStyle name="Cálculo 17 3 4 5" xfId="17567" xr:uid="{4AF3A0E3-940F-40B1-8A3F-67647605DCB1}"/>
    <cellStyle name="Cálculo 17 3 5" xfId="3234" xr:uid="{20FC48B0-BE94-416B-B6DD-75204B19E51D}"/>
    <cellStyle name="Cálculo 17 3 5 2" xfId="5871" xr:uid="{5D115E2E-377D-4D8C-B1BF-8CCE6313D1E9}"/>
    <cellStyle name="Cálculo 17 3 5 2 2" xfId="12182" xr:uid="{28931A96-16B4-46E6-9097-E3CA9B7AE784}"/>
    <cellStyle name="Cálculo 17 3 5 2 2 2" xfId="27290" xr:uid="{758C467B-54E1-44B5-9E3D-6A140E9919FB}"/>
    <cellStyle name="Cálculo 17 3 5 2 3" xfId="16184" xr:uid="{2252D44B-E2BD-4504-A86B-01DCB095803A}"/>
    <cellStyle name="Cálculo 17 3 5 2 3 2" xfId="31292" xr:uid="{03D1D6E1-6E0C-4B1E-93D6-832F0F7D8AF1}"/>
    <cellStyle name="Cálculo 17 3 5 2 4" xfId="20979" xr:uid="{E39631F5-E31A-4622-87D9-EF35A75F9C6E}"/>
    <cellStyle name="Cálculo 17 3 5 3" xfId="9616" xr:uid="{C1D68EDE-CCBD-4201-8406-7A1CF7AD9276}"/>
    <cellStyle name="Cálculo 17 3 5 3 2" xfId="24724" xr:uid="{5E335E37-47C5-444D-BF93-BCD62291C2AE}"/>
    <cellStyle name="Cálculo 17 3 5 4" xfId="13800" xr:uid="{CE01AFAC-F0CD-43F4-BCFE-B264AFEC691F}"/>
    <cellStyle name="Cálculo 17 3 5 4 2" xfId="28908" xr:uid="{07DED246-A784-4BA9-821D-5F6A52907FDB}"/>
    <cellStyle name="Cálculo 17 3 5 5" xfId="18342" xr:uid="{35E44434-33D6-44C4-B36C-48CD740F5497}"/>
    <cellStyle name="Cálculo 17 3 6" xfId="2316" xr:uid="{6C52644B-C799-48AD-A85C-A70D2ED6DFC0}"/>
    <cellStyle name="Cálculo 17 3 6 2" xfId="4953" xr:uid="{49EDF810-43E5-4767-83CE-540C1F80F0F5}"/>
    <cellStyle name="Cálculo 17 3 6 2 2" xfId="11317" xr:uid="{D5B945D7-5829-431C-B5DB-D821B722C055}"/>
    <cellStyle name="Cálculo 17 3 6 2 2 2" xfId="26425" xr:uid="{016D1CB6-BCAA-47C5-9D65-769EF0FD0695}"/>
    <cellStyle name="Cálculo 17 3 6 2 3" xfId="9147" xr:uid="{38462730-E219-4A3A-AE34-4F2401FAC0CB}"/>
    <cellStyle name="Cálculo 17 3 6 2 3 2" xfId="24255" xr:uid="{06B3D4F6-0B7D-4526-ADCE-3D5363260348}"/>
    <cellStyle name="Cálculo 17 3 6 2 4" xfId="20061" xr:uid="{B947F2CC-B62A-4A7B-885F-B354CACC3013}"/>
    <cellStyle name="Cálculo 17 3 6 3" xfId="8783" xr:uid="{22EDFD7C-F16D-45F7-B2E6-B200A695BEBE}"/>
    <cellStyle name="Cálculo 17 3 6 3 2" xfId="23891" xr:uid="{C4D4E521-264B-4C1D-9F10-BB44AC78A660}"/>
    <cellStyle name="Cálculo 17 3 6 4" xfId="14678" xr:uid="{AA0D9E3F-0306-4962-A650-3BA954110BB1}"/>
    <cellStyle name="Cálculo 17 3 6 4 2" xfId="29786" xr:uid="{500A530E-34F8-4504-BE10-20E99858B722}"/>
    <cellStyle name="Cálculo 17 3 6 5" xfId="17541" xr:uid="{F102D836-C924-4BFE-9356-70E304CF2699}"/>
    <cellStyle name="Cálculo 17 3 7" xfId="3886" xr:uid="{2387E2A9-B05A-49F3-9D41-DC86B18A48E4}"/>
    <cellStyle name="Cálculo 17 3 7 2" xfId="6523" xr:uid="{D5357105-1EC6-4177-B0A0-23AA8C046131}"/>
    <cellStyle name="Cálculo 17 3 7 2 2" xfId="12834" xr:uid="{7A9FE576-33DD-4C94-93C0-08C8A1F2063C}"/>
    <cellStyle name="Cálculo 17 3 7 2 2 2" xfId="27942" xr:uid="{C2DE3E56-DD66-4EE8-BD03-9130FC909DA2}"/>
    <cellStyle name="Cálculo 17 3 7 2 3" xfId="7895" xr:uid="{F0C02381-A130-4DF1-B2B6-C6AEF99E64D0}"/>
    <cellStyle name="Cálculo 17 3 7 2 3 2" xfId="23003" xr:uid="{E0CBA45F-65C9-418F-93CD-A39095B62061}"/>
    <cellStyle name="Cálculo 17 3 7 2 4" xfId="21631" xr:uid="{C196BB36-71FD-4AFE-ADE0-525895C9FB72}"/>
    <cellStyle name="Cálculo 17 3 7 3" xfId="10268" xr:uid="{231D7EF9-B4B7-40D7-B775-1158B7623326}"/>
    <cellStyle name="Cálculo 17 3 7 3 2" xfId="25376" xr:uid="{2D56F0C6-B41A-4C98-8E4D-01C00683C76C}"/>
    <cellStyle name="Cálculo 17 3 7 4" xfId="16400" xr:uid="{CB49D613-1054-4953-AFCC-BF11E810EC1E}"/>
    <cellStyle name="Cálculo 17 3 7 4 2" xfId="31508" xr:uid="{C4B885AD-89DE-4D6A-B964-692CAA07A6D2}"/>
    <cellStyle name="Cálculo 17 3 7 5" xfId="18994" xr:uid="{334DC94F-1DE8-4AA1-8978-08D880C4ED73}"/>
    <cellStyle name="Cálculo 17 3 8" xfId="4451" xr:uid="{D21604BE-3603-4BD4-B6F9-775ECCB54B5C}"/>
    <cellStyle name="Cálculo 17 3 8 2" xfId="10833" xr:uid="{EBA3DABC-3B71-49E9-8A61-43096498A593}"/>
    <cellStyle name="Cálculo 17 3 8 2 2" xfId="25941" xr:uid="{DB2A7F31-3EF8-4597-AC3F-28549BDBE8CC}"/>
    <cellStyle name="Cálculo 17 3 8 3" xfId="15130" xr:uid="{951B5CDB-57FC-48F1-99BE-492B168B56C9}"/>
    <cellStyle name="Cálculo 17 3 8 3 2" xfId="30238" xr:uid="{0FCD6AB9-D778-48F6-AEF3-12AA16DC6D5F}"/>
    <cellStyle name="Cálculo 17 3 8 4" xfId="19559" xr:uid="{7B1FE7C6-A4AB-4EE4-BAAA-54B0981F01AF}"/>
    <cellStyle name="Cálculo 17 3 9" xfId="8315" xr:uid="{CACB8EC0-7A5A-4857-804D-9E8AB9514B5C}"/>
    <cellStyle name="Cálculo 17 3 9 2" xfId="23423" xr:uid="{F456B4E7-4EAD-45B3-90A1-7A87D2498198}"/>
    <cellStyle name="Cálculo 17 4" xfId="2051" xr:uid="{FF57E49F-417C-4799-8582-F0CCEB436B7C}"/>
    <cellStyle name="Cálculo 17 4 10" xfId="11781" xr:uid="{FE22344E-4502-452E-94AD-3869D21F079A}"/>
    <cellStyle name="Cálculo 17 4 10 2" xfId="26889" xr:uid="{867431FC-816E-4A49-9823-3A68BAE73A1D}"/>
    <cellStyle name="Cálculo 17 4 11" xfId="7497" xr:uid="{386793CC-9DE5-4D41-B4D1-278612A2E54C}"/>
    <cellStyle name="Cálculo 17 4 11 2" xfId="22605" xr:uid="{23ACC4EB-CD8C-4820-8B9D-759BA4A01F1D}"/>
    <cellStyle name="Cálculo 17 4 12" xfId="17276" xr:uid="{37161DB9-0658-4912-B190-3F9E8B65BBB3}"/>
    <cellStyle name="Cálculo 17 4 2" xfId="2558" xr:uid="{68FB182C-0695-475A-8CAE-F9F0A0FD948E}"/>
    <cellStyle name="Cálculo 17 4 2 2" xfId="5195" xr:uid="{65E29067-BDE1-447A-BCC6-DEEB9E64C0A2}"/>
    <cellStyle name="Cálculo 17 4 2 2 2" xfId="11559" xr:uid="{463D994B-8B33-49CE-A354-5AD82157325B}"/>
    <cellStyle name="Cálculo 17 4 2 2 2 2" xfId="26667" xr:uid="{5AC28A2D-8E7D-4207-BFFD-21E01249DB69}"/>
    <cellStyle name="Cálculo 17 4 2 2 3" xfId="9230" xr:uid="{4801989C-C597-4AF8-A703-F09EDF2E7999}"/>
    <cellStyle name="Cálculo 17 4 2 2 3 2" xfId="24338" xr:uid="{AF8E3AEB-4211-4F28-8650-04263C0E9341}"/>
    <cellStyle name="Cálculo 17 4 2 2 4" xfId="20303" xr:uid="{8551EC30-C897-4E50-A129-654324CA969F}"/>
    <cellStyle name="Cálculo 17 4 2 3" xfId="9025" xr:uid="{0EC032B7-8643-4E8A-834F-655ADEBCDEB4}"/>
    <cellStyle name="Cálculo 17 4 2 3 2" xfId="24133" xr:uid="{0EF062F6-D851-4A24-ABB3-E298E18B5B94}"/>
    <cellStyle name="Cálculo 17 4 2 4" xfId="8160" xr:uid="{614A0B6C-5F95-45A0-9D2B-54C9F5B0601F}"/>
    <cellStyle name="Cálculo 17 4 2 4 2" xfId="23268" xr:uid="{BD25CBB1-758C-4B49-BB74-38829401DD97}"/>
    <cellStyle name="Cálculo 17 4 2 5" xfId="14046" xr:uid="{0FB00AB5-D266-4B2C-8B7B-B766239EF21A}"/>
    <cellStyle name="Cálculo 17 4 2 5 2" xfId="29154" xr:uid="{1BF880CF-8609-44D9-BFE6-1E497D665B68}"/>
    <cellStyle name="Cálculo 17 4 2 6" xfId="17666" xr:uid="{5B4D375B-F5E4-428A-95D4-FD2953E9EF06}"/>
    <cellStyle name="Cálculo 17 4 3" xfId="2811" xr:uid="{FB9E898C-6ED9-4C63-BDF2-68CFF61CD7ED}"/>
    <cellStyle name="Cálculo 17 4 3 2" xfId="5448" xr:uid="{F74E6F81-CCA0-485B-97C2-3360F8C92F12}"/>
    <cellStyle name="Cálculo 17 4 3 2 2" xfId="8034" xr:uid="{BC7D6CA2-B1B5-4EAA-8058-74398E095CE7}"/>
    <cellStyle name="Cálculo 17 4 3 2 2 2" xfId="23142" xr:uid="{9BD2089E-BA7D-405C-8DA9-6462CB705518}"/>
    <cellStyle name="Cálculo 17 4 3 2 3" xfId="20556" xr:uid="{5AB10652-4F9F-46C9-8152-8498808F15C0}"/>
    <cellStyle name="Cálculo 17 4 3 3" xfId="15963" xr:uid="{A1672FCB-5325-47A7-9DF5-3988FCF64B87}"/>
    <cellStyle name="Cálculo 17 4 3 3 2" xfId="31071" xr:uid="{0D99AF8D-4D8E-4FD1-AC7B-D87E5FA8E74F}"/>
    <cellStyle name="Cálculo 17 4 3 4" xfId="17919" xr:uid="{B5D0AB2F-AF00-4B6A-AD74-A432678B63B5}"/>
    <cellStyle name="Cálculo 17 4 4" xfId="3114" xr:uid="{ABB4771B-A5E6-416D-9EA1-174825D178BE}"/>
    <cellStyle name="Cálculo 17 4 4 2" xfId="5751" xr:uid="{5766A8AD-FB1C-4354-97FD-A09B6CBDF994}"/>
    <cellStyle name="Cálculo 17 4 4 2 2" xfId="12062" xr:uid="{F190CAF5-20AF-453E-B6D1-5DA23EBCD4C8}"/>
    <cellStyle name="Cálculo 17 4 4 2 2 2" xfId="27170" xr:uid="{8C3C4030-D63F-4B3F-89AC-C2BEBA733623}"/>
    <cellStyle name="Cálculo 17 4 4 2 3" xfId="7079" xr:uid="{856D5EF7-7447-4BF6-A06A-496A929615BE}"/>
    <cellStyle name="Cálculo 17 4 4 2 3 2" xfId="22187" xr:uid="{0DD37B5A-C20F-4C2D-BC3D-C772BDF59742}"/>
    <cellStyle name="Cálculo 17 4 4 2 4" xfId="20859" xr:uid="{51FD3116-364E-4C5D-BA70-5A5589B4A0C3}"/>
    <cellStyle name="Cálculo 17 4 4 3" xfId="9496" xr:uid="{F5C5AD0B-7E9F-43DA-B066-07169B334B6F}"/>
    <cellStyle name="Cálculo 17 4 4 3 2" xfId="24604" xr:uid="{13A7C052-C736-4D42-A009-600D9E549053}"/>
    <cellStyle name="Cálculo 17 4 4 4" xfId="15546" xr:uid="{ED4450B7-8026-4A93-B668-0394DE39FF51}"/>
    <cellStyle name="Cálculo 17 4 4 4 2" xfId="30654" xr:uid="{C4985DA2-5173-4A60-AABC-AC948198A299}"/>
    <cellStyle name="Cálculo 17 4 4 5" xfId="18222" xr:uid="{443F8755-34AD-4C32-BFD3-441409A470CD}"/>
    <cellStyle name="Cálculo 17 4 5" xfId="3440" xr:uid="{EFC30B2D-786B-409F-8058-73FCD35F5911}"/>
    <cellStyle name="Cálculo 17 4 5 2" xfId="6077" xr:uid="{EBE0B285-19F2-4527-97CC-75E25B394025}"/>
    <cellStyle name="Cálculo 17 4 5 2 2" xfId="12388" xr:uid="{A234527E-68F2-474F-8E6E-0682D6268FF9}"/>
    <cellStyle name="Cálculo 17 4 5 2 2 2" xfId="27496" xr:uid="{82D07189-C630-4522-8933-18A9B8B77208}"/>
    <cellStyle name="Cálculo 17 4 5 2 3" xfId="15322" xr:uid="{7D5C9EFB-327F-43A7-8D0A-06D69AC532F0}"/>
    <cellStyle name="Cálculo 17 4 5 2 3 2" xfId="30430" xr:uid="{4A49DEBE-69EA-4A2E-B383-979556D03685}"/>
    <cellStyle name="Cálculo 17 4 5 2 4" xfId="21185" xr:uid="{6F577C52-C1C2-49B0-A44F-11F6210FA648}"/>
    <cellStyle name="Cálculo 17 4 5 3" xfId="9822" xr:uid="{0142C7F6-5E1B-4E3C-B812-E77E7279F63F}"/>
    <cellStyle name="Cálculo 17 4 5 3 2" xfId="24930" xr:uid="{89CA75C2-D002-45E0-A139-7C191D2694B7}"/>
    <cellStyle name="Cálculo 17 4 5 4" xfId="11790" xr:uid="{59BB336E-DAF5-4CD7-8B7C-073AB5F6CDC9}"/>
    <cellStyle name="Cálculo 17 4 5 4 2" xfId="26898" xr:uid="{539A3B22-0777-4F3C-9A06-8CCBAD6EE1A1}"/>
    <cellStyle name="Cálculo 17 4 5 5" xfId="18548" xr:uid="{DEBE1D8A-25EF-4042-A368-E63EE92565FE}"/>
    <cellStyle name="Cálculo 17 4 6" xfId="3746" xr:uid="{F9AAB144-8ADC-418D-AC74-58D6564D6E89}"/>
    <cellStyle name="Cálculo 17 4 6 2" xfId="6383" xr:uid="{7B062FE9-2F54-41A0-A573-EA0345179484}"/>
    <cellStyle name="Cálculo 17 4 6 2 2" xfId="12694" xr:uid="{FF601226-6DA1-4BCD-BC4A-2437895B5FDA}"/>
    <cellStyle name="Cálculo 17 4 6 2 2 2" xfId="27802" xr:uid="{88211071-05B3-4A8B-A14F-BC95B88F0CDE}"/>
    <cellStyle name="Cálculo 17 4 6 2 3" xfId="13553" xr:uid="{2E61AE44-4A84-4B61-8FF6-C056B2E378C5}"/>
    <cellStyle name="Cálculo 17 4 6 2 3 2" xfId="28661" xr:uid="{CFB6F351-966A-446E-84A7-695D0415CF8E}"/>
    <cellStyle name="Cálculo 17 4 6 2 4" xfId="21491" xr:uid="{7C10C3E9-0098-47B9-9A00-317442154B98}"/>
    <cellStyle name="Cálculo 17 4 6 3" xfId="10128" xr:uid="{6F49651D-D00E-4D9A-AB82-4FDFB2A4FAB5}"/>
    <cellStyle name="Cálculo 17 4 6 3 2" xfId="25236" xr:uid="{CBE7E4B1-8425-4198-95BC-23581A54BAE8}"/>
    <cellStyle name="Cálculo 17 4 6 4" xfId="7067" xr:uid="{B85310C8-A3B8-4943-9EC9-63A2D46E1FC8}"/>
    <cellStyle name="Cálculo 17 4 6 4 2" xfId="22175" xr:uid="{4F52F319-DE41-4D3E-81BE-8743B5011E6D}"/>
    <cellStyle name="Cálculo 17 4 6 5" xfId="18854" xr:uid="{B2BABBB2-2924-4ABB-A182-45C915119F4C}"/>
    <cellStyle name="Cálculo 17 4 7" xfId="4123" xr:uid="{2AA8CB77-1B9D-492E-A4E7-CCA04AF491F1}"/>
    <cellStyle name="Cálculo 17 4 7 2" xfId="6760" xr:uid="{E5B7FEF4-2A59-47F9-A9AE-4269A32A5EF8}"/>
    <cellStyle name="Cálculo 17 4 7 2 2" xfId="13071" xr:uid="{2881DC49-FF0E-4DBB-A564-3D36A0D41F48}"/>
    <cellStyle name="Cálculo 17 4 7 2 2 2" xfId="28179" xr:uid="{FE84E9E5-2528-4090-9278-7842F7762FA6}"/>
    <cellStyle name="Cálculo 17 4 7 2 3" xfId="16745" xr:uid="{228A2879-B21B-4AEC-AEBF-81EDEC125A8C}"/>
    <cellStyle name="Cálculo 17 4 7 2 3 2" xfId="31853" xr:uid="{C8002D02-34AF-41A1-9B08-051CD5401384}"/>
    <cellStyle name="Cálculo 17 4 7 2 4" xfId="21868" xr:uid="{30AD202D-F54D-4334-82C9-2E57E87F8282}"/>
    <cellStyle name="Cálculo 17 4 7 3" xfId="10505" xr:uid="{20CD0404-D772-433B-B12D-728578211522}"/>
    <cellStyle name="Cálculo 17 4 7 3 2" xfId="25613" xr:uid="{144A8D5F-71B5-46C2-BABF-F75B3B273064}"/>
    <cellStyle name="Cálculo 17 4 7 4" xfId="7426" xr:uid="{EE588049-50DD-4F41-B81B-5E263CAA422F}"/>
    <cellStyle name="Cálculo 17 4 7 4 2" xfId="22534" xr:uid="{7A383EE6-50D1-4302-A23C-DC441B4E583A}"/>
    <cellStyle name="Cálculo 17 4 7 5" xfId="19231" xr:uid="{4045B668-36B4-40DA-B92C-BFB7BB6725FF}"/>
    <cellStyle name="Cálculo 17 4 8" xfId="4688" xr:uid="{68838ABE-36B9-4EDC-B31C-87ED9DAEA35D}"/>
    <cellStyle name="Cálculo 17 4 8 2" xfId="11070" xr:uid="{872B94E4-5E52-4C5D-BBAE-10F2BF5B72A3}"/>
    <cellStyle name="Cálculo 17 4 8 2 2" xfId="26178" xr:uid="{6BA535B4-FCD6-4819-BEED-E0067CCA6C4C}"/>
    <cellStyle name="Cálculo 17 4 8 3" xfId="15070" xr:uid="{27685917-4EDF-4252-A93E-B0144059B2A0}"/>
    <cellStyle name="Cálculo 17 4 8 3 2" xfId="30178" xr:uid="{3298A6A2-8740-47E8-93AA-E359D9B59055}"/>
    <cellStyle name="Cálculo 17 4 8 4" xfId="19796" xr:uid="{13783481-075B-4662-A855-3E650A3DA9DE}"/>
    <cellStyle name="Cálculo 17 4 9" xfId="8549" xr:uid="{87723815-D8E6-4B50-A1E6-C575E4F000F2}"/>
    <cellStyle name="Cálculo 17 4 9 2" xfId="23657" xr:uid="{8F0B2B29-C66C-4958-9BC4-506607869B13}"/>
    <cellStyle name="Cálculo 17 5" xfId="2070" xr:uid="{BAE75B39-55BB-4F5D-BE32-4A36E066DF16}"/>
    <cellStyle name="Cálculo 17 5 10" xfId="8080" xr:uid="{209531FA-CC6F-40B4-9D3D-ABEB0270971A}"/>
    <cellStyle name="Cálculo 17 5 10 2" xfId="23188" xr:uid="{6369B1BF-03B4-498D-9A20-03CC2C30EDDB}"/>
    <cellStyle name="Cálculo 17 5 11" xfId="17295" xr:uid="{DB7E478D-7BB2-494F-997A-C5ABF52510C5}"/>
    <cellStyle name="Cálculo 17 5 2" xfId="2830" xr:uid="{7D8E3E34-9FB4-4BF7-AD73-9CC0B7B8AE2D}"/>
    <cellStyle name="Cálculo 17 5 2 2" xfId="5467" xr:uid="{D9BC85BF-5A33-4BF1-91A6-2CB056BA4D1A}"/>
    <cellStyle name="Cálculo 17 5 2 2 2" xfId="13670" xr:uid="{F394492C-D418-45EA-ACEC-A01E2CF9D598}"/>
    <cellStyle name="Cálculo 17 5 2 2 2 2" xfId="28778" xr:uid="{5A46FA0D-018C-4E2C-95B6-E5961C9989B2}"/>
    <cellStyle name="Cálculo 17 5 2 2 3" xfId="20575" xr:uid="{989B00CE-4957-4650-8C7D-25F504AACB35}"/>
    <cellStyle name="Cálculo 17 5 2 3" xfId="7794" xr:uid="{CAAFCA02-5209-4C29-9D4E-2D320D856F13}"/>
    <cellStyle name="Cálculo 17 5 2 3 2" xfId="22902" xr:uid="{C4686D70-D276-42AE-9AFB-2F91D7B542DC}"/>
    <cellStyle name="Cálculo 17 5 2 4" xfId="17938" xr:uid="{67D78633-210C-4D72-9EC3-6CF34B9F06A2}"/>
    <cellStyle name="Cálculo 17 5 3" xfId="3133" xr:uid="{FCDECC82-E4CD-4086-A530-284CD20872A4}"/>
    <cellStyle name="Cálculo 17 5 3 2" xfId="5770" xr:uid="{83E7E0E9-FDF7-4A1D-A4E2-825CF5104054}"/>
    <cellStyle name="Cálculo 17 5 3 2 2" xfId="12081" xr:uid="{5906111C-87B7-4498-9C9F-7C04A1F5E15E}"/>
    <cellStyle name="Cálculo 17 5 3 2 2 2" xfId="27189" xr:uid="{2C5F1B27-8EBC-4CB1-BDF7-598A7EF44773}"/>
    <cellStyle name="Cálculo 17 5 3 2 3" xfId="7239" xr:uid="{646FA732-C037-4644-AC75-754595F5CF17}"/>
    <cellStyle name="Cálculo 17 5 3 2 3 2" xfId="22347" xr:uid="{E1045B25-3934-4D00-BB16-296057BD93E9}"/>
    <cellStyle name="Cálculo 17 5 3 2 4" xfId="20878" xr:uid="{E06BA006-7AFA-4A13-9508-D7175814D3E3}"/>
    <cellStyle name="Cálculo 17 5 3 3" xfId="9515" xr:uid="{DD3ABE80-3A39-451F-808C-57BAEC43107A}"/>
    <cellStyle name="Cálculo 17 5 3 3 2" xfId="24623" xr:uid="{DF73D64C-33AA-4E0E-A676-6B1704E85AE1}"/>
    <cellStyle name="Cálculo 17 5 3 4" xfId="7772" xr:uid="{E7CD65CB-2022-4BA9-9C71-0E654CA45B09}"/>
    <cellStyle name="Cálculo 17 5 3 4 2" xfId="22880" xr:uid="{6C4642AD-158E-42EF-9F28-555A0F3562F4}"/>
    <cellStyle name="Cálculo 17 5 3 5" xfId="18241" xr:uid="{0A5B54BC-CD48-48AB-ACC4-644D73FE99D7}"/>
    <cellStyle name="Cálculo 17 5 4" xfId="3459" xr:uid="{168FC71D-A21F-4234-A835-37CD0AAE4F72}"/>
    <cellStyle name="Cálculo 17 5 4 2" xfId="6096" xr:uid="{CBE939F7-A93A-46D4-BC35-4D7B6E9206AA}"/>
    <cellStyle name="Cálculo 17 5 4 2 2" xfId="12407" xr:uid="{E0914047-7726-4A54-AF9F-D16DA1576CB1}"/>
    <cellStyle name="Cálculo 17 5 4 2 2 2" xfId="27515" xr:uid="{08E6DAEE-0DF9-4F04-9E10-D6E4632CD83A}"/>
    <cellStyle name="Cálculo 17 5 4 2 3" xfId="15681" xr:uid="{DC4A5D46-5556-4147-8B18-AF3BDE6D987E}"/>
    <cellStyle name="Cálculo 17 5 4 2 3 2" xfId="30789" xr:uid="{0D76125A-CE7B-4AFA-91F1-AFA653439919}"/>
    <cellStyle name="Cálculo 17 5 4 2 4" xfId="21204" xr:uid="{F67F116F-DA07-463C-97A5-15D97F4D92A1}"/>
    <cellStyle name="Cálculo 17 5 4 3" xfId="9841" xr:uid="{DABFBEC0-332C-4D69-B31F-7468B928D120}"/>
    <cellStyle name="Cálculo 17 5 4 3 2" xfId="24949" xr:uid="{76150382-0990-4210-918F-27B97C6D5576}"/>
    <cellStyle name="Cálculo 17 5 4 4" xfId="7039" xr:uid="{29BE6CFC-B64E-49FE-8490-A3BB67399E7A}"/>
    <cellStyle name="Cálculo 17 5 4 4 2" xfId="22147" xr:uid="{2F342488-CA7C-45D8-9976-FC880F52758B}"/>
    <cellStyle name="Cálculo 17 5 4 5" xfId="18567" xr:uid="{39BBD56D-029E-40DA-9C45-E5AF055330C9}"/>
    <cellStyle name="Cálculo 17 5 5" xfId="3765" xr:uid="{EC9A13D3-71D0-458B-AD39-7DD1AA58376A}"/>
    <cellStyle name="Cálculo 17 5 5 2" xfId="6402" xr:uid="{549669B9-93F9-40E4-AC8A-48B20896385F}"/>
    <cellStyle name="Cálculo 17 5 5 2 2" xfId="12713" xr:uid="{6D025983-210C-4FC6-A793-9A496C859C48}"/>
    <cellStyle name="Cálculo 17 5 5 2 2 2" xfId="27821" xr:uid="{9685460A-6466-4E77-ACD3-C0D7D20CC373}"/>
    <cellStyle name="Cálculo 17 5 5 2 3" xfId="14186" xr:uid="{EE59EBED-4DBF-4187-A1D4-E8F2650D9DCA}"/>
    <cellStyle name="Cálculo 17 5 5 2 3 2" xfId="29294" xr:uid="{F088E203-BF3C-4C83-9185-034DF9CFB8D6}"/>
    <cellStyle name="Cálculo 17 5 5 2 4" xfId="21510" xr:uid="{126ED0EF-4D34-4020-929D-96CAE84217CD}"/>
    <cellStyle name="Cálculo 17 5 5 3" xfId="10147" xr:uid="{01DB3AA4-4FB4-49AA-A778-05B6ADFC6AB5}"/>
    <cellStyle name="Cálculo 17 5 5 3 2" xfId="25255" xr:uid="{733E36ED-7F2E-4B41-9C2A-14F3B7B9E9C3}"/>
    <cellStyle name="Cálculo 17 5 5 4" xfId="9215" xr:uid="{DE94E4C0-F9B4-484A-A527-859CCD3B51FD}"/>
    <cellStyle name="Cálculo 17 5 5 4 2" xfId="24323" xr:uid="{10351FFD-1180-4E1F-B3D8-218A7B5C35C3}"/>
    <cellStyle name="Cálculo 17 5 5 5" xfId="18873" xr:uid="{5BFE8295-6241-46E7-AB97-A18F0CE8962D}"/>
    <cellStyle name="Cálculo 17 5 6" xfId="4142" xr:uid="{D225F13B-3B1A-4019-865E-3983C3017902}"/>
    <cellStyle name="Cálculo 17 5 6 2" xfId="6779" xr:uid="{168ADB85-0E11-4C3F-AF69-70B0585E5A52}"/>
    <cellStyle name="Cálculo 17 5 6 2 2" xfId="13090" xr:uid="{D07881AC-83BB-4EF9-B01B-9D458E3CCB2B}"/>
    <cellStyle name="Cálculo 17 5 6 2 2 2" xfId="28198" xr:uid="{06290191-7759-4AEB-918C-367B1DD8B643}"/>
    <cellStyle name="Cálculo 17 5 6 2 3" xfId="16764" xr:uid="{D7F65203-1395-4AC3-AE5A-885B50CB804A}"/>
    <cellStyle name="Cálculo 17 5 6 2 3 2" xfId="31872" xr:uid="{C5FEBB6A-8251-4A51-95CF-13A7B4EF9A9A}"/>
    <cellStyle name="Cálculo 17 5 6 2 4" xfId="21887" xr:uid="{E55D76ED-C703-4B19-99B5-572BB240F562}"/>
    <cellStyle name="Cálculo 17 5 6 3" xfId="10524" xr:uid="{2B204D93-C033-49C4-BA8D-7C42BF7C2D2B}"/>
    <cellStyle name="Cálculo 17 5 6 3 2" xfId="25632" xr:uid="{B5CC8D41-5DBE-4DA7-8583-A7F2405C377B}"/>
    <cellStyle name="Cálculo 17 5 6 4" xfId="16235" xr:uid="{2FEA31C0-A4A8-4AC7-92D4-521862951495}"/>
    <cellStyle name="Cálculo 17 5 6 4 2" xfId="31343" xr:uid="{5ACA763C-450A-410E-8311-D6A6B2E6B971}"/>
    <cellStyle name="Cálculo 17 5 6 5" xfId="19250" xr:uid="{47E702D5-6F2C-4D76-92B9-44CE9B130A45}"/>
    <cellStyle name="Cálculo 17 5 7" xfId="4707" xr:uid="{92372815-98D0-4E99-BCFB-9ADF32CBB571}"/>
    <cellStyle name="Cálculo 17 5 7 2" xfId="11089" xr:uid="{26A47EC4-B322-4E3A-B19A-B3FF23789380}"/>
    <cellStyle name="Cálculo 17 5 7 2 2" xfId="26197" xr:uid="{5DFEC051-4CF7-4CD5-AC95-9437E6B8C79A}"/>
    <cellStyle name="Cálculo 17 5 7 3" xfId="15519" xr:uid="{5E34090D-8944-4F7C-96D4-FA01858448B8}"/>
    <cellStyle name="Cálculo 17 5 7 3 2" xfId="30627" xr:uid="{7C97FF30-07EB-4901-A572-4D8C56CCA671}"/>
    <cellStyle name="Cálculo 17 5 7 4" xfId="19815" xr:uid="{4B8A853B-84CA-43D0-B64C-9D0862AEF7C0}"/>
    <cellStyle name="Cálculo 17 5 8" xfId="8568" xr:uid="{5ED66A71-6353-43BA-9777-F67AB95135CD}"/>
    <cellStyle name="Cálculo 17 5 8 2" xfId="23676" xr:uid="{9F5449DD-5E7C-4AE4-965C-262A7639A3C5}"/>
    <cellStyle name="Cálculo 17 5 9" xfId="7059" xr:uid="{23B5AEC1-36A5-422D-8079-4B4BD3A2F903}"/>
    <cellStyle name="Cálculo 17 5 9 2" xfId="22167" xr:uid="{35959283-544E-47AF-8AF2-58E411DB748B}"/>
    <cellStyle name="Cálculo 18" xfId="758" xr:uid="{00000000-0005-0000-0000-0000F6020000}"/>
    <cellStyle name="Cálculo 18 2" xfId="1832" xr:uid="{281233E5-EB79-4FDB-8B36-1BAAC2F38FEE}"/>
    <cellStyle name="Cálculo 18 2 10" xfId="8333" xr:uid="{DB352A88-D1D8-4178-AF4A-91760736F3EF}"/>
    <cellStyle name="Cálculo 18 2 10 2" xfId="23441" xr:uid="{20BB3CAD-2030-491F-A89A-8D344D89BC0B}"/>
    <cellStyle name="Cálculo 18 2 11" xfId="7186" xr:uid="{5D3495E3-FD1D-455F-BE66-1E0399AEC972}"/>
    <cellStyle name="Cálculo 18 2 11 2" xfId="22294" xr:uid="{04EFA523-BB6D-47FC-B579-73B0801EC070}"/>
    <cellStyle name="Cálculo 18 2 12" xfId="7528" xr:uid="{15667447-67B4-458A-9F55-3C5139DB5573}"/>
    <cellStyle name="Cálculo 18 2 12 2" xfId="22636" xr:uid="{4B861184-D674-494D-BF47-0475D63FB2B0}"/>
    <cellStyle name="Cálculo 18 2 13" xfId="17057" xr:uid="{9F054BCE-2ECB-4676-8980-9DA603BAB4E8}"/>
    <cellStyle name="Cálculo 18 2 2" xfId="2392" xr:uid="{F30298AA-7B2B-4A75-8094-F2D99D94E0BF}"/>
    <cellStyle name="Cálculo 18 2 2 2" xfId="5029" xr:uid="{EC9749FD-640B-468A-A764-8F4D1D7333A4}"/>
    <cellStyle name="Cálculo 18 2 2 2 2" xfId="11393" xr:uid="{0B9DC4B3-43BD-4A1E-82E9-60489BB293E6}"/>
    <cellStyle name="Cálculo 18 2 2 2 2 2" xfId="26501" xr:uid="{E5559AC5-931E-414F-B854-C5107E7DC5C1}"/>
    <cellStyle name="Cálculo 18 2 2 2 3" xfId="15531" xr:uid="{AB790392-0AF9-4448-B773-D25CB479A971}"/>
    <cellStyle name="Cálculo 18 2 2 2 3 2" xfId="30639" xr:uid="{7917C878-BD3D-4E5D-BF68-1F2A2F6692E4}"/>
    <cellStyle name="Cálculo 18 2 2 2 4" xfId="20137" xr:uid="{D4CBB5B3-447F-4311-A1A4-CBF63DEFC401}"/>
    <cellStyle name="Cálculo 18 2 2 3" xfId="8859" xr:uid="{87A6096B-6CDF-46E0-9D36-02E2852D6DD8}"/>
    <cellStyle name="Cálculo 18 2 2 3 2" xfId="23967" xr:uid="{9FA9A1E8-8F46-4634-8C52-A87AE925424B}"/>
    <cellStyle name="Cálculo 18 2 3" xfId="2228" xr:uid="{6E18DCF9-B3E5-48F9-98CD-474E8FE1B06B}"/>
    <cellStyle name="Cálculo 18 2 3 2" xfId="4865" xr:uid="{4D28E70B-AB76-48F6-8938-925A097FCBC3}"/>
    <cellStyle name="Cálculo 18 2 3 2 2" xfId="14775" xr:uid="{FD29F68C-AE25-4AC6-BACD-ED5B823C9A4F}"/>
    <cellStyle name="Cálculo 18 2 3 2 2 2" xfId="29883" xr:uid="{9C493E5C-CF24-4EC0-887F-1D45C42C377D}"/>
    <cellStyle name="Cálculo 18 2 3 2 3" xfId="19973" xr:uid="{CD1DF22D-58BA-499F-9624-07549A4874BC}"/>
    <cellStyle name="Cálculo 18 2 3 3" xfId="15901" xr:uid="{446AB8ED-7102-421B-B0E8-7DB40502F518}"/>
    <cellStyle name="Cálculo 18 2 3 3 2" xfId="31009" xr:uid="{78CC0479-813B-4DA5-ADEB-6B6B8771CF45}"/>
    <cellStyle name="Cálculo 18 2 3 4" xfId="17453" xr:uid="{B70A7666-AFB6-45B1-9B77-9CA756756DF8}"/>
    <cellStyle name="Cálculo 18 2 4" xfId="2926" xr:uid="{C212A1CE-D10A-4817-9352-4DB9EFE86367}"/>
    <cellStyle name="Cálculo 18 2 4 2" xfId="5563" xr:uid="{64227016-EC3D-4DA4-B030-E4BF126DB295}"/>
    <cellStyle name="Cálculo 18 2 4 2 2" xfId="11874" xr:uid="{83D4E123-42E5-457E-B1BF-2F71F7529487}"/>
    <cellStyle name="Cálculo 18 2 4 2 2 2" xfId="26982" xr:uid="{C21213A5-2150-46BF-9C30-39B474B75CDA}"/>
    <cellStyle name="Cálculo 18 2 4 2 3" xfId="14617" xr:uid="{1AF66791-B797-4BDC-9C88-69790C6BEBE4}"/>
    <cellStyle name="Cálculo 18 2 4 2 3 2" xfId="29725" xr:uid="{897E78B1-1E12-4FD2-BBCC-7BF8F15655F2}"/>
    <cellStyle name="Cálculo 18 2 4 2 4" xfId="20671" xr:uid="{D6F2DE9F-07E5-4CFD-9AC9-3C7235EF6A72}"/>
    <cellStyle name="Cálculo 18 2 4 3" xfId="9308" xr:uid="{9EA6844B-4AF5-4E29-88FB-5AA12729044A}"/>
    <cellStyle name="Cálculo 18 2 4 3 2" xfId="24416" xr:uid="{8162E380-1348-4F59-ABDC-26043EEB71A4}"/>
    <cellStyle name="Cálculo 18 2 4 4" xfId="9253" xr:uid="{F9A9F605-4C0A-4156-85A0-0A37162DB92B}"/>
    <cellStyle name="Cálculo 18 2 4 4 2" xfId="24361" xr:uid="{DDE3DF30-6DEB-48D5-85FC-1A4CD579F761}"/>
    <cellStyle name="Cálculo 18 2 4 5" xfId="18034" xr:uid="{49F04833-BEBB-42A5-A637-B0C38694400B}"/>
    <cellStyle name="Cálculo 18 2 5" xfId="3252" xr:uid="{85DA27C7-07D8-47E6-A02D-E998EDDBAEE1}"/>
    <cellStyle name="Cálculo 18 2 5 2" xfId="5889" xr:uid="{4790D62F-301F-4F6D-943A-21FEB1500B5F}"/>
    <cellStyle name="Cálculo 18 2 5 2 2" xfId="12200" xr:uid="{6A20839E-EA2C-4D8F-99CA-A04DD3708916}"/>
    <cellStyle name="Cálculo 18 2 5 2 2 2" xfId="27308" xr:uid="{B059856C-3785-407E-8CDA-D9E82E7918F3}"/>
    <cellStyle name="Cálculo 18 2 5 2 3" xfId="9242" xr:uid="{E38AEC42-7036-422D-AC2A-102B6AAB55A0}"/>
    <cellStyle name="Cálculo 18 2 5 2 3 2" xfId="24350" xr:uid="{C33A67D3-C6DE-4C50-9513-B596DD84AA4C}"/>
    <cellStyle name="Cálculo 18 2 5 2 4" xfId="20997" xr:uid="{EEB06FAF-89B7-49FC-A203-C29980FFF6F5}"/>
    <cellStyle name="Cálculo 18 2 5 3" xfId="9634" xr:uid="{1F72A26C-E9EB-4876-9407-09404936BE6A}"/>
    <cellStyle name="Cálculo 18 2 5 3 2" xfId="24742" xr:uid="{4E74BC7B-0F89-489A-93D1-A43F0F8B6A59}"/>
    <cellStyle name="Cálculo 18 2 5 4" xfId="16269" xr:uid="{FBEE195F-FF96-48FF-ADA1-5A3CD99CC62A}"/>
    <cellStyle name="Cálculo 18 2 5 4 2" xfId="31377" xr:uid="{CFF60D5E-061D-4FE2-AEB4-F65D67A6B727}"/>
    <cellStyle name="Cálculo 18 2 5 5" xfId="18360" xr:uid="{070158C1-8CA0-4B1B-AE0D-4B78EB28DBC9}"/>
    <cellStyle name="Cálculo 18 2 6" xfId="3558" xr:uid="{D389CD2C-442F-42AE-A7E3-277A56192E29}"/>
    <cellStyle name="Cálculo 18 2 6 2" xfId="6195" xr:uid="{03B19E80-9204-4BFE-A621-0C4F18479238}"/>
    <cellStyle name="Cálculo 18 2 6 2 2" xfId="12506" xr:uid="{855BCF53-AB73-45D5-A7AE-16956E1014B7}"/>
    <cellStyle name="Cálculo 18 2 6 2 2 2" xfId="27614" xr:uid="{60EB563C-B654-4190-9F37-47D28E9B5CC0}"/>
    <cellStyle name="Cálculo 18 2 6 2 3" xfId="15929" xr:uid="{4D9E8678-6E48-4C55-85B5-AFB287B43082}"/>
    <cellStyle name="Cálculo 18 2 6 2 3 2" xfId="31037" xr:uid="{8F84CDD8-BF6E-487E-B9C4-2B29A640C330}"/>
    <cellStyle name="Cálculo 18 2 6 2 4" xfId="21303" xr:uid="{9BCC9198-B3B9-46C2-BB47-86FB13FE76C4}"/>
    <cellStyle name="Cálculo 18 2 6 3" xfId="9940" xr:uid="{3ADFF6B8-4AEC-40CA-A5E2-4C73010E7419}"/>
    <cellStyle name="Cálculo 18 2 6 3 2" xfId="25048" xr:uid="{1E317444-41FB-4CEB-8A62-223917049425}"/>
    <cellStyle name="Cálculo 18 2 6 4" xfId="15008" xr:uid="{DFA291E1-6908-47DA-A061-00CE51497255}"/>
    <cellStyle name="Cálculo 18 2 6 4 2" xfId="30116" xr:uid="{B49C5EF0-33B0-4DBB-AA7B-BE69DEE67EA1}"/>
    <cellStyle name="Cálculo 18 2 6 5" xfId="18666" xr:uid="{042FD741-F4BD-4580-BB24-8EC523C546A7}"/>
    <cellStyle name="Cálculo 18 2 7" xfId="3904" xr:uid="{B9A11934-CB99-4A53-B319-04088EEB2038}"/>
    <cellStyle name="Cálculo 18 2 7 2" xfId="6541" xr:uid="{F7C656AB-0319-4821-AFED-6D3C81230542}"/>
    <cellStyle name="Cálculo 18 2 7 2 2" xfId="12852" xr:uid="{3BD13AF5-7E4E-432A-B922-5425EE0BCB46}"/>
    <cellStyle name="Cálculo 18 2 7 2 2 2" xfId="27960" xr:uid="{7E8CDA57-7423-497F-8CFB-77BF57179D87}"/>
    <cellStyle name="Cálculo 18 2 7 2 3" xfId="15953" xr:uid="{AE63969F-2610-409F-AEAE-CFC026799832}"/>
    <cellStyle name="Cálculo 18 2 7 2 3 2" xfId="31061" xr:uid="{9F2BFF98-6283-418E-8E2A-80E88C72A403}"/>
    <cellStyle name="Cálculo 18 2 7 2 4" xfId="21649" xr:uid="{AF239597-D12A-4D6B-B9D8-3F31DCC899A6}"/>
    <cellStyle name="Cálculo 18 2 7 3" xfId="10286" xr:uid="{71620F39-FF19-4DCA-A420-89BD1917FC1B}"/>
    <cellStyle name="Cálculo 18 2 7 3 2" xfId="25394" xr:uid="{DEFACB3D-1156-4EFF-97D3-A730E9EE919C}"/>
    <cellStyle name="Cálculo 18 2 7 4" xfId="14714" xr:uid="{6C588F9D-69C4-49EA-8E6A-2B9CD470A99E}"/>
    <cellStyle name="Cálculo 18 2 7 4 2" xfId="29822" xr:uid="{7677F104-35ED-4EA0-B23D-37E00AD3A387}"/>
    <cellStyle name="Cálculo 18 2 7 5" xfId="19012" xr:uid="{41D75684-04AB-44C7-BD7E-1472C03E6167}"/>
    <cellStyle name="Cálculo 18 2 8" xfId="4268" xr:uid="{63C94C1B-8D70-474B-A9B0-9F9B6E9739CF}"/>
    <cellStyle name="Cálculo 18 2 8 2" xfId="6905" xr:uid="{36D3A327-89BE-46D2-933C-5781C7C8F121}"/>
    <cellStyle name="Cálculo 18 2 8 2 2" xfId="13216" xr:uid="{77190E95-6762-4E8A-AD86-58AB17583C41}"/>
    <cellStyle name="Cálculo 18 2 8 2 2 2" xfId="28324" xr:uid="{65BDBA1A-53BA-4EFB-92DD-5DE6C4158508}"/>
    <cellStyle name="Cálculo 18 2 8 2 3" xfId="16880" xr:uid="{6A406D44-413D-421B-9578-E80EB33C2ED8}"/>
    <cellStyle name="Cálculo 18 2 8 2 3 2" xfId="31988" xr:uid="{0BB44E08-E060-4A1C-A652-7AEE9F09CCD4}"/>
    <cellStyle name="Cálculo 18 2 8 2 4" xfId="22013" xr:uid="{8AB6F1F4-6761-4B00-99FC-4AE2AA318AD9}"/>
    <cellStyle name="Cálculo 18 2 8 3" xfId="10650" xr:uid="{0399E091-8330-4D62-A12B-C9BD498D6D50}"/>
    <cellStyle name="Cálculo 18 2 8 3 2" xfId="25758" xr:uid="{58FDF427-3DB9-4826-8854-48207758CBBD}"/>
    <cellStyle name="Cálculo 18 2 8 4" xfId="13481" xr:uid="{FA404B1B-B0FC-465B-A65C-E355D08F8F86}"/>
    <cellStyle name="Cálculo 18 2 8 4 2" xfId="28589" xr:uid="{FEFCCB0B-160B-4D06-BFD0-F3C7E7559D61}"/>
    <cellStyle name="Cálculo 18 2 8 5" xfId="19376" xr:uid="{48C7CD8F-CF68-4269-BDC6-40E85D01017C}"/>
    <cellStyle name="Cálculo 18 2 9" xfId="4469" xr:uid="{ED0DB054-7C8F-471F-9719-D9A1ABD07C78}"/>
    <cellStyle name="Cálculo 18 2 9 2" xfId="10851" xr:uid="{70D4D64F-41D8-4078-AA76-76EB69F055C4}"/>
    <cellStyle name="Cálculo 18 2 9 2 2" xfId="25959" xr:uid="{FE74C645-E4D7-4550-94EA-78712F685F75}"/>
    <cellStyle name="Cálculo 18 2 9 3" xfId="7673" xr:uid="{D16FADD1-0DDF-4078-B124-90893B860E3E}"/>
    <cellStyle name="Cálculo 18 2 9 3 2" xfId="22781" xr:uid="{06984651-E60D-4355-9BFA-3CC2E201B357}"/>
    <cellStyle name="Cálculo 18 2 9 4" xfId="19577" xr:uid="{7017730E-6CCD-4B6C-AA26-249C31A2F05B}"/>
    <cellStyle name="Cálculo 18 3" xfId="1815" xr:uid="{711CED0D-52AE-4D55-A9F9-AFBB964A4C73}"/>
    <cellStyle name="Cálculo 18 3 10" xfId="11794" xr:uid="{B0A6EDF9-9566-4882-9F42-93DFA291BCF1}"/>
    <cellStyle name="Cálculo 18 3 10 2" xfId="26902" xr:uid="{72FD655F-C42C-4E6E-A6F7-192C0F0CAB6A}"/>
    <cellStyle name="Cálculo 18 3 11" xfId="15339" xr:uid="{68FF7DA3-550E-4DCC-8244-1FE6D24CAB17}"/>
    <cellStyle name="Cálculo 18 3 11 2" xfId="30447" xr:uid="{A49F9C91-A3A1-430E-9D1D-CC79619BE4D3}"/>
    <cellStyle name="Cálculo 18 3 12" xfId="17040" xr:uid="{17043EA7-2F66-452C-B835-9D5209A6CF51}"/>
    <cellStyle name="Cálculo 18 3 2" xfId="2375" xr:uid="{3F31DA3D-088A-498D-9EDE-158E820BB17C}"/>
    <cellStyle name="Cálculo 18 3 2 2" xfId="5012" xr:uid="{89A1C39E-B957-4FDD-961D-ED410041881A}"/>
    <cellStyle name="Cálculo 18 3 2 2 2" xfId="11376" xr:uid="{DD3F6C3E-BEAF-4E20-9120-672EF5355AAB}"/>
    <cellStyle name="Cálculo 18 3 2 2 2 2" xfId="26484" xr:uid="{4C65D007-3A3E-487F-8C8C-701B0199DAB1}"/>
    <cellStyle name="Cálculo 18 3 2 2 3" xfId="13361" xr:uid="{99697992-DFE5-485C-96DC-8F29AAA2FA03}"/>
    <cellStyle name="Cálculo 18 3 2 2 3 2" xfId="28469" xr:uid="{E4551892-42B2-444B-9643-1EF497D42882}"/>
    <cellStyle name="Cálculo 18 3 2 2 4" xfId="20120" xr:uid="{ED8E150E-6B2D-4756-95D6-5265647991E8}"/>
    <cellStyle name="Cálculo 18 3 2 3" xfId="8842" xr:uid="{351C66D7-164D-49C5-8454-F2EB9D292529}"/>
    <cellStyle name="Cálculo 18 3 2 3 2" xfId="23950" xr:uid="{BF05B6D4-C23D-4E75-8047-DB339B937935}"/>
    <cellStyle name="Cálculo 18 3 2 4" xfId="14979" xr:uid="{1541ECBA-5444-4E2F-82F5-F799A306F8A8}"/>
    <cellStyle name="Cálculo 18 3 2 4 2" xfId="30087" xr:uid="{9F34ADAD-3C59-4A4C-B107-9A1C2E81B42F}"/>
    <cellStyle name="Cálculo 18 3 2 5" xfId="13650" xr:uid="{9F512E41-470C-4A2A-8D1D-D0024F3BA609}"/>
    <cellStyle name="Cálculo 18 3 2 5 2" xfId="28758" xr:uid="{DEEAEA54-AC17-49B5-8F05-83453A0F823B}"/>
    <cellStyle name="Cálculo 18 3 2 6" xfId="17583" xr:uid="{A180CC7F-4416-4C86-8784-53631FCFD054}"/>
    <cellStyle name="Cálculo 18 3 3" xfId="2245" xr:uid="{EFB9ABA1-5F39-40A2-9E30-2F6DF435160C}"/>
    <cellStyle name="Cálculo 18 3 3 2" xfId="4882" xr:uid="{71A0EC43-D338-4323-8349-0489A8496270}"/>
    <cellStyle name="Cálculo 18 3 3 2 2" xfId="13811" xr:uid="{E482E61B-2E14-44C7-A8F7-FBF1E94ADA9E}"/>
    <cellStyle name="Cálculo 18 3 3 2 2 2" xfId="28919" xr:uid="{71044DA1-9B5F-4D90-BD36-50835BE0B6F4}"/>
    <cellStyle name="Cálculo 18 3 3 2 3" xfId="19990" xr:uid="{37C2666C-6114-466F-BFA5-06A0AA041303}"/>
    <cellStyle name="Cálculo 18 3 3 3" xfId="7405" xr:uid="{99C29821-9754-4D1D-95A3-9FA2443847C2}"/>
    <cellStyle name="Cálculo 18 3 3 3 2" xfId="22513" xr:uid="{A0FCE1AC-D710-4018-922F-799A6E8639DE}"/>
    <cellStyle name="Cálculo 18 3 3 4" xfId="17470" xr:uid="{FAC50DB7-E00F-4478-BB08-B35D5FCF8388}"/>
    <cellStyle name="Cálculo 18 3 4" xfId="2649" xr:uid="{AA7A3BC9-46F5-4848-9912-DF4E195A44B5}"/>
    <cellStyle name="Cálculo 18 3 4 2" xfId="5286" xr:uid="{301923AA-0E7A-4D1C-883A-1C1CE5186FAB}"/>
    <cellStyle name="Cálculo 18 3 4 2 2" xfId="11650" xr:uid="{4BDE57A0-9D11-4F61-BAEE-9454FED24FFA}"/>
    <cellStyle name="Cálculo 18 3 4 2 2 2" xfId="26758" xr:uid="{15229DAE-AC49-4926-9A7F-9B811CF3B38F}"/>
    <cellStyle name="Cálculo 18 3 4 2 3" xfId="16021" xr:uid="{0365E831-27D2-4A3B-8024-CABC539ECDC8}"/>
    <cellStyle name="Cálculo 18 3 4 2 3 2" xfId="31129" xr:uid="{5B0B1084-F34B-43CA-9C52-F42726DFD1C1}"/>
    <cellStyle name="Cálculo 18 3 4 2 4" xfId="20394" xr:uid="{A2327DD7-BD2A-42CF-B25D-AAC62F640F67}"/>
    <cellStyle name="Cálculo 18 3 4 3" xfId="9116" xr:uid="{8786CF93-6534-47BC-B9A2-1F4E5ABE509B}"/>
    <cellStyle name="Cálculo 18 3 4 3 2" xfId="24224" xr:uid="{9E88C767-3963-4A97-B8F5-E8AD630242CC}"/>
    <cellStyle name="Cálculo 18 3 4 4" xfId="16018" xr:uid="{36479D34-311C-4DB1-A4A8-41199668D7A5}"/>
    <cellStyle name="Cálculo 18 3 4 4 2" xfId="31126" xr:uid="{68BDED8B-0F0A-40D3-835C-1A2C170C29F5}"/>
    <cellStyle name="Cálculo 18 3 4 5" xfId="17757" xr:uid="{299E6EAA-DC85-42C5-A4BB-129A048AE849}"/>
    <cellStyle name="Cálculo 18 3 5" xfId="3235" xr:uid="{45E9F4CE-C2C6-40D6-A4ED-94A9AEE750FD}"/>
    <cellStyle name="Cálculo 18 3 5 2" xfId="5872" xr:uid="{2259CA47-9F71-4945-8411-AD716380BEC6}"/>
    <cellStyle name="Cálculo 18 3 5 2 2" xfId="12183" xr:uid="{9D0DCC54-7A92-4D9A-BD28-5A3A6BE7A82B}"/>
    <cellStyle name="Cálculo 18 3 5 2 2 2" xfId="27291" xr:uid="{75DF9CC0-D6EF-4DCF-AE07-9437DC7F7DF1}"/>
    <cellStyle name="Cálculo 18 3 5 2 3" xfId="15331" xr:uid="{BE305023-5B8F-4FD5-84B4-CB3C775446F1}"/>
    <cellStyle name="Cálculo 18 3 5 2 3 2" xfId="30439" xr:uid="{D146D0AD-5200-47BE-872F-AA02607DACED}"/>
    <cellStyle name="Cálculo 18 3 5 2 4" xfId="20980" xr:uid="{D2259280-6D63-4DB1-9656-3D307962094B}"/>
    <cellStyle name="Cálculo 18 3 5 3" xfId="9617" xr:uid="{541F2DF9-CDD6-40C7-A873-C7A4A943952C}"/>
    <cellStyle name="Cálculo 18 3 5 3 2" xfId="24725" xr:uid="{65E78BBA-C093-454D-B890-C2F6541FD789}"/>
    <cellStyle name="Cálculo 18 3 5 4" xfId="14911" xr:uid="{A23D33E9-D109-47C9-93EA-DA01B5800787}"/>
    <cellStyle name="Cálculo 18 3 5 4 2" xfId="30019" xr:uid="{7965EC58-DA95-4D84-B447-AE11DB358340}"/>
    <cellStyle name="Cálculo 18 3 5 5" xfId="18343" xr:uid="{B63589D2-E821-4C2C-8196-847338A83F8D}"/>
    <cellStyle name="Cálculo 18 3 6" xfId="2317" xr:uid="{ED0BB2DD-07E5-4705-A914-00A20753ACD6}"/>
    <cellStyle name="Cálculo 18 3 6 2" xfId="4954" xr:uid="{2F4C1BF1-EB67-4F3F-A651-539572512CB3}"/>
    <cellStyle name="Cálculo 18 3 6 2 2" xfId="11318" xr:uid="{8CCCFE3E-42BA-4920-821D-DA7BAC58E9B9}"/>
    <cellStyle name="Cálculo 18 3 6 2 2 2" xfId="26426" xr:uid="{8979F4AD-830B-4ABD-BB29-CE52412E0207}"/>
    <cellStyle name="Cálculo 18 3 6 2 3" xfId="14226" xr:uid="{5BEFB5F0-9FF4-46AE-B899-8F4428E8E649}"/>
    <cellStyle name="Cálculo 18 3 6 2 3 2" xfId="29334" xr:uid="{7FB6DE96-E58C-49FD-86A1-C019E71A257F}"/>
    <cellStyle name="Cálculo 18 3 6 2 4" xfId="20062" xr:uid="{C7EF59FE-0058-4A14-B174-58C985C504DE}"/>
    <cellStyle name="Cálculo 18 3 6 3" xfId="8784" xr:uid="{068D7B67-4F0F-4EF2-BB52-135097719A19}"/>
    <cellStyle name="Cálculo 18 3 6 3 2" xfId="23892" xr:uid="{53742559-3BA8-4607-8911-73DBCBDE3873}"/>
    <cellStyle name="Cálculo 18 3 6 4" xfId="14941" xr:uid="{67B852A1-0DC2-48DD-B892-79CB0F6F64CB}"/>
    <cellStyle name="Cálculo 18 3 6 4 2" xfId="30049" xr:uid="{8657B663-CE9F-4064-B79C-EEF2C79DE8A7}"/>
    <cellStyle name="Cálculo 18 3 6 5" xfId="17542" xr:uid="{9252996E-BD2E-4FFB-B559-F5E0B2C9581C}"/>
    <cellStyle name="Cálculo 18 3 7" xfId="3887" xr:uid="{F83BD7FF-A7FF-44D7-9CDD-7714DC16F5D4}"/>
    <cellStyle name="Cálculo 18 3 7 2" xfId="6524" xr:uid="{82005C40-06B3-4571-AB51-3C927A736D95}"/>
    <cellStyle name="Cálculo 18 3 7 2 2" xfId="12835" xr:uid="{EB56AE2D-45C0-420B-84BD-EF84AAA6151A}"/>
    <cellStyle name="Cálculo 18 3 7 2 2 2" xfId="27943" xr:uid="{40D2BCA6-C8BB-4482-8DC6-F1A42361E10A}"/>
    <cellStyle name="Cálculo 18 3 7 2 3" xfId="7452" xr:uid="{33A81124-F4C5-4EE1-9316-6B2527BBBB91}"/>
    <cellStyle name="Cálculo 18 3 7 2 3 2" xfId="22560" xr:uid="{3C2558B4-B354-4E97-9A2A-8233B4E0F814}"/>
    <cellStyle name="Cálculo 18 3 7 2 4" xfId="21632" xr:uid="{1B947DBE-0672-44B1-A742-E3B6E531B800}"/>
    <cellStyle name="Cálculo 18 3 7 3" xfId="10269" xr:uid="{2ED362F6-62C8-44FA-8306-4755781FE7A9}"/>
    <cellStyle name="Cálculo 18 3 7 3 2" xfId="25377" xr:uid="{410AEDBF-9C8C-4204-90BC-6C643B55C58C}"/>
    <cellStyle name="Cálculo 18 3 7 4" xfId="15323" xr:uid="{7FE6141B-594B-430B-BFDE-73F5291CA487}"/>
    <cellStyle name="Cálculo 18 3 7 4 2" xfId="30431" xr:uid="{6B3F61D8-F88A-4EEC-AEDB-37FF8E7D712D}"/>
    <cellStyle name="Cálculo 18 3 7 5" xfId="18995" xr:uid="{252D9B05-8A47-4560-B016-EF0E015BB92F}"/>
    <cellStyle name="Cálculo 18 3 8" xfId="4452" xr:uid="{758DAFE5-D90B-4275-80E5-AD1ACAD2D0A1}"/>
    <cellStyle name="Cálculo 18 3 8 2" xfId="10834" xr:uid="{CFF31062-8D8D-4B97-BEE7-5473D425BB9A}"/>
    <cellStyle name="Cálculo 18 3 8 2 2" xfId="25942" xr:uid="{5D6B27BC-58F4-4B42-AE52-8E1F26137EC4}"/>
    <cellStyle name="Cálculo 18 3 8 3" xfId="14364" xr:uid="{E0D1B7E8-5603-42D7-8B68-C9589E5E2C5B}"/>
    <cellStyle name="Cálculo 18 3 8 3 2" xfId="29472" xr:uid="{49D0FCA4-D391-4FD2-8C01-41C6FCD1C727}"/>
    <cellStyle name="Cálculo 18 3 8 4" xfId="19560" xr:uid="{A5F976FE-CD49-481A-84DF-EFADECD5478A}"/>
    <cellStyle name="Cálculo 18 3 9" xfId="8316" xr:uid="{FC49399A-E33E-46DF-BA48-276D36B1E57B}"/>
    <cellStyle name="Cálculo 18 3 9 2" xfId="23424" xr:uid="{D0816C5D-DCA8-4FFF-AB3C-42DC3EA9BCC2}"/>
    <cellStyle name="Cálculo 18 4" xfId="2052" xr:uid="{418911AE-589A-4888-A3FE-47B54448FDBA}"/>
    <cellStyle name="Cálculo 18 4 10" xfId="13780" xr:uid="{E08D942F-31BF-4215-B609-1DB961D7998D}"/>
    <cellStyle name="Cálculo 18 4 10 2" xfId="28888" xr:uid="{041CA883-AB4B-4DFB-82F1-A2D4FBC803E8}"/>
    <cellStyle name="Cálculo 18 4 11" xfId="7628" xr:uid="{72325609-5DD5-48E3-8514-49E989FDB570}"/>
    <cellStyle name="Cálculo 18 4 11 2" xfId="22736" xr:uid="{1445F3D6-8460-48F2-A6AE-F21FC4F61F10}"/>
    <cellStyle name="Cálculo 18 4 12" xfId="17277" xr:uid="{D5D16BD7-2467-496F-AB3F-696108FEEBE7}"/>
    <cellStyle name="Cálculo 18 4 2" xfId="2559" xr:uid="{6B4280B7-B828-4BCF-8A8A-F1485DB9985F}"/>
    <cellStyle name="Cálculo 18 4 2 2" xfId="5196" xr:uid="{49D11C27-A7AD-4554-ADDB-32B66661BCE3}"/>
    <cellStyle name="Cálculo 18 4 2 2 2" xfId="11560" xr:uid="{49B3D6C2-D858-41E7-B607-375C1BF5685F}"/>
    <cellStyle name="Cálculo 18 4 2 2 2 2" xfId="26668" xr:uid="{F107EBCB-267D-42C8-823D-0632317C5E93}"/>
    <cellStyle name="Cálculo 18 4 2 2 3" xfId="13517" xr:uid="{27C39EEE-8F12-4DBB-8E15-78AD31119A22}"/>
    <cellStyle name="Cálculo 18 4 2 2 3 2" xfId="28625" xr:uid="{6E597693-65DB-4ED3-902B-8DB37767F404}"/>
    <cellStyle name="Cálculo 18 4 2 2 4" xfId="20304" xr:uid="{84DCBC41-3599-4426-9F13-861B177469B2}"/>
    <cellStyle name="Cálculo 18 4 2 3" xfId="9026" xr:uid="{092F8A7C-B66B-4959-ACB8-5967270174A5}"/>
    <cellStyle name="Cálculo 18 4 2 3 2" xfId="24134" xr:uid="{D6522E34-4473-459F-B0FD-091BDC979320}"/>
    <cellStyle name="Cálculo 18 4 2 4" xfId="16023" xr:uid="{60B47721-CB71-4139-AD6B-8BF8D3729BED}"/>
    <cellStyle name="Cálculo 18 4 2 4 2" xfId="31131" xr:uid="{D0109A20-C585-493A-98B0-31626BBE7515}"/>
    <cellStyle name="Cálculo 18 4 2 5" xfId="7727" xr:uid="{69790045-57C3-4B3A-9121-FD3E8190C829}"/>
    <cellStyle name="Cálculo 18 4 2 5 2" xfId="22835" xr:uid="{0328F248-9A3B-4B91-B436-E35174A4B680}"/>
    <cellStyle name="Cálculo 18 4 2 6" xfId="17667" xr:uid="{25057563-F68A-4FDA-ADDD-BD58857477FE}"/>
    <cellStyle name="Cálculo 18 4 3" xfId="2812" xr:uid="{6C9CD59A-594D-4217-8503-F9CD4FCDB658}"/>
    <cellStyle name="Cálculo 18 4 3 2" xfId="5449" xr:uid="{1DB8A576-E7C5-4DD6-AD18-7D64C488BEFB}"/>
    <cellStyle name="Cálculo 18 4 3 2 2" xfId="7967" xr:uid="{150665DE-BAFC-4242-A67E-462BE1B4C538}"/>
    <cellStyle name="Cálculo 18 4 3 2 2 2" xfId="23075" xr:uid="{A2AD7CD4-00F4-42F6-A54C-B4591454EE87}"/>
    <cellStyle name="Cálculo 18 4 3 2 3" xfId="20557" xr:uid="{E207F7E7-1BF7-4496-9D2A-24F03C8C2593}"/>
    <cellStyle name="Cálculo 18 4 3 3" xfId="7965" xr:uid="{C8EDE0A7-41AC-4CA5-8A4A-4F98540B68F3}"/>
    <cellStyle name="Cálculo 18 4 3 3 2" xfId="23073" xr:uid="{76F4E05C-3AAC-45E6-A5AD-A09A3C5B021F}"/>
    <cellStyle name="Cálculo 18 4 3 4" xfId="17920" xr:uid="{3D0CEE54-5256-4CA2-9745-1E5E7AA969DD}"/>
    <cellStyle name="Cálculo 18 4 4" xfId="3115" xr:uid="{52F539AC-59FF-4806-808B-3FAC72E45EFB}"/>
    <cellStyle name="Cálculo 18 4 4 2" xfId="5752" xr:uid="{4A0425A1-2384-46BE-851B-39BFE786E829}"/>
    <cellStyle name="Cálculo 18 4 4 2 2" xfId="12063" xr:uid="{E8201280-BB74-41C7-9739-760395E67DDB}"/>
    <cellStyle name="Cálculo 18 4 4 2 2 2" xfId="27171" xr:uid="{904C4D87-AE7D-4B80-AF48-65489E0551BF}"/>
    <cellStyle name="Cálculo 18 4 4 2 3" xfId="16169" xr:uid="{9E9E15F3-C9DD-4DAB-A623-23CE1789B0C3}"/>
    <cellStyle name="Cálculo 18 4 4 2 3 2" xfId="31277" xr:uid="{9B878F62-D938-431C-BBBF-201C6EB4D11B}"/>
    <cellStyle name="Cálculo 18 4 4 2 4" xfId="20860" xr:uid="{B234E8E2-2B16-4D32-AED3-CAAA587C6692}"/>
    <cellStyle name="Cálculo 18 4 4 3" xfId="9497" xr:uid="{50F1F157-FD0F-4533-BC86-F1D6CA57456C}"/>
    <cellStyle name="Cálculo 18 4 4 3 2" xfId="24605" xr:uid="{1697B184-365D-4DB9-AB0B-DA5D9C87623E}"/>
    <cellStyle name="Cálculo 18 4 4 4" xfId="13580" xr:uid="{4C2C073F-F696-45FE-A037-E05F7F6F0B34}"/>
    <cellStyle name="Cálculo 18 4 4 4 2" xfId="28688" xr:uid="{A3C5C728-27A1-4016-8B8A-273BEFCA6459}"/>
    <cellStyle name="Cálculo 18 4 4 5" xfId="18223" xr:uid="{B76EA445-15BD-4586-BEE1-048240569414}"/>
    <cellStyle name="Cálculo 18 4 5" xfId="3441" xr:uid="{4CE8579B-EAA8-4BF2-AB22-B2A484FC7FE1}"/>
    <cellStyle name="Cálculo 18 4 5 2" xfId="6078" xr:uid="{450DCDF4-3A0C-4078-8A33-49481E453F46}"/>
    <cellStyle name="Cálculo 18 4 5 2 2" xfId="12389" xr:uid="{C2B8EB8E-B7DD-4B57-BA33-476216BB409D}"/>
    <cellStyle name="Cálculo 18 4 5 2 2 2" xfId="27497" xr:uid="{9924FFA2-3012-41B8-AE55-3F156D8A1F58}"/>
    <cellStyle name="Cálculo 18 4 5 2 3" xfId="14376" xr:uid="{21592AAD-FD87-4BD2-9637-2D565088945D}"/>
    <cellStyle name="Cálculo 18 4 5 2 3 2" xfId="29484" xr:uid="{D68C154A-9587-4948-A65A-DE781E57314A}"/>
    <cellStyle name="Cálculo 18 4 5 2 4" xfId="21186" xr:uid="{395AAE42-1659-41CE-9065-F0EE520C6606}"/>
    <cellStyle name="Cálculo 18 4 5 3" xfId="9823" xr:uid="{AAAAA271-287E-4638-9CEC-A4B028AC9965}"/>
    <cellStyle name="Cálculo 18 4 5 3 2" xfId="24931" xr:uid="{AEB2D9C7-64BD-4A42-B173-31CA28CEF823}"/>
    <cellStyle name="Cálculo 18 4 5 4" xfId="9220" xr:uid="{671D4281-4EA5-4EF5-99C1-3A846899462D}"/>
    <cellStyle name="Cálculo 18 4 5 4 2" xfId="24328" xr:uid="{F633F966-516E-4E0C-BAB3-4C0895323DD0}"/>
    <cellStyle name="Cálculo 18 4 5 5" xfId="18549" xr:uid="{3B54B852-375C-4E28-AF06-217E15AC8D37}"/>
    <cellStyle name="Cálculo 18 4 6" xfId="3747" xr:uid="{0097DDEA-1043-495F-A67F-3B87F53AEF8C}"/>
    <cellStyle name="Cálculo 18 4 6 2" xfId="6384" xr:uid="{5FCF64CE-DD82-43A9-8AB4-CD14A154804A}"/>
    <cellStyle name="Cálculo 18 4 6 2 2" xfId="12695" xr:uid="{FBCE3CBA-C510-4E09-B150-A5603E7951AF}"/>
    <cellStyle name="Cálculo 18 4 6 2 2 2" xfId="27803" xr:uid="{C5F26F28-1BB0-4F70-B4F0-62A91CC8E7BC}"/>
    <cellStyle name="Cálculo 18 4 6 2 3" xfId="14896" xr:uid="{912F5DFC-F9A1-4B1B-9A39-8C0828FF1A89}"/>
    <cellStyle name="Cálculo 18 4 6 2 3 2" xfId="30004" xr:uid="{9C4FA46F-3590-46F5-8E38-C435CC8436DC}"/>
    <cellStyle name="Cálculo 18 4 6 2 4" xfId="21492" xr:uid="{5063DC88-0934-4222-AC34-54118E62D099}"/>
    <cellStyle name="Cálculo 18 4 6 3" xfId="10129" xr:uid="{DE0028D3-F3C7-4A07-8AC7-70555C9948FF}"/>
    <cellStyle name="Cálculo 18 4 6 3 2" xfId="25237" xr:uid="{B436FE70-1772-4C5C-804F-B196E50C1F68}"/>
    <cellStyle name="Cálculo 18 4 6 4" xfId="7544" xr:uid="{4925D04B-C8CC-4C7B-8702-25B791436798}"/>
    <cellStyle name="Cálculo 18 4 6 4 2" xfId="22652" xr:uid="{7585D066-2C00-4240-B0D0-5ED339CFCDDA}"/>
    <cellStyle name="Cálculo 18 4 6 5" xfId="18855" xr:uid="{C9CB1A05-A5FA-42C7-8F99-3D84FFEA83A8}"/>
    <cellStyle name="Cálculo 18 4 7" xfId="4124" xr:uid="{9D004CE2-AF85-479D-AAFB-BA16F4D6AB49}"/>
    <cellStyle name="Cálculo 18 4 7 2" xfId="6761" xr:uid="{DD90BDB1-B0F2-4978-8300-12DD6DDAC5A3}"/>
    <cellStyle name="Cálculo 18 4 7 2 2" xfId="13072" xr:uid="{B4B40CFF-D084-4266-90BD-E56068292951}"/>
    <cellStyle name="Cálculo 18 4 7 2 2 2" xfId="28180" xr:uid="{82A8B560-EA83-4565-BCBD-947C9E655F00}"/>
    <cellStyle name="Cálculo 18 4 7 2 3" xfId="16746" xr:uid="{2FD95E3A-415E-4CA1-B953-1EAA92A562C6}"/>
    <cellStyle name="Cálculo 18 4 7 2 3 2" xfId="31854" xr:uid="{5FB69B67-2223-4B34-A2D1-C51853218D45}"/>
    <cellStyle name="Cálculo 18 4 7 2 4" xfId="21869" xr:uid="{6AA89BA7-34E0-48E0-967C-931838DE336E}"/>
    <cellStyle name="Cálculo 18 4 7 3" xfId="10506" xr:uid="{1E0C6079-A792-418C-BB46-F6A11BB4A227}"/>
    <cellStyle name="Cálculo 18 4 7 3 2" xfId="25614" xr:uid="{75980F07-64AA-4838-BBB6-24AA19BC9DC3}"/>
    <cellStyle name="Cálculo 18 4 7 4" xfId="9152" xr:uid="{B753A259-3D81-460B-946E-D7E0EF7242E7}"/>
    <cellStyle name="Cálculo 18 4 7 4 2" xfId="24260" xr:uid="{42E42FB8-AB8E-4578-9F03-06C048D67B89}"/>
    <cellStyle name="Cálculo 18 4 7 5" xfId="19232" xr:uid="{17AA106C-07D4-430C-B681-C8AE428B90E6}"/>
    <cellStyle name="Cálculo 18 4 8" xfId="4689" xr:uid="{BF838639-A155-4531-BBF9-288C08E68EB9}"/>
    <cellStyle name="Cálculo 18 4 8 2" xfId="11071" xr:uid="{DFD9451B-4ADE-4BDC-A099-D03F35EEA721}"/>
    <cellStyle name="Cálculo 18 4 8 2 2" xfId="26179" xr:uid="{4B1D71EF-7640-4FC0-8ADB-0AB899C041BC}"/>
    <cellStyle name="Cálculo 18 4 8 3" xfId="15235" xr:uid="{CB19FA5E-2BE6-476A-AE6D-A4AF2B9849CC}"/>
    <cellStyle name="Cálculo 18 4 8 3 2" xfId="30343" xr:uid="{86AE0AE4-A8D2-4FD1-8955-BE3D6A0F64D1}"/>
    <cellStyle name="Cálculo 18 4 8 4" xfId="19797" xr:uid="{EBB65035-F0B0-4D54-B77F-031162AF2AEC}"/>
    <cellStyle name="Cálculo 18 4 9" xfId="8550" xr:uid="{12CBD5A0-8356-4679-898B-A74794095ACD}"/>
    <cellStyle name="Cálculo 18 4 9 2" xfId="23658" xr:uid="{7F5F3DFB-259F-48E7-9794-B2A3599F2793}"/>
    <cellStyle name="Cálculo 18 5" xfId="2069" xr:uid="{87A65BCE-AC27-4BD0-8334-D455CE2C407A}"/>
    <cellStyle name="Cálculo 18 5 10" xfId="15826" xr:uid="{7C983D40-1885-4226-B5F9-B2E347637867}"/>
    <cellStyle name="Cálculo 18 5 10 2" xfId="30934" xr:uid="{4EF47FC9-02D0-49B8-BCA9-D82271571B5F}"/>
    <cellStyle name="Cálculo 18 5 11" xfId="17294" xr:uid="{A7818121-F00E-4E38-9F3E-E569774D86FF}"/>
    <cellStyle name="Cálculo 18 5 2" xfId="2829" xr:uid="{F82BA5AE-B666-4291-A8EF-558B50C77CAA}"/>
    <cellStyle name="Cálculo 18 5 2 2" xfId="5466" xr:uid="{E97D4982-EC2A-4EC5-9095-B8CC9BC4C3F7}"/>
    <cellStyle name="Cálculo 18 5 2 2 2" xfId="11774" xr:uid="{E58D144D-8622-4C9F-9AA6-01DB010E9D46}"/>
    <cellStyle name="Cálculo 18 5 2 2 2 2" xfId="26882" xr:uid="{193C3B2F-7F03-49F6-AF0C-9ABEFF49EC75}"/>
    <cellStyle name="Cálculo 18 5 2 2 3" xfId="20574" xr:uid="{196B85CD-C189-47DA-AB0F-581590187765}"/>
    <cellStyle name="Cálculo 18 5 2 3" xfId="8087" xr:uid="{93402D17-E89C-4E4B-97D0-90589DC05706}"/>
    <cellStyle name="Cálculo 18 5 2 3 2" xfId="23195" xr:uid="{FBF06C38-8AA1-4865-807F-C9976238F328}"/>
    <cellStyle name="Cálculo 18 5 2 4" xfId="17937" xr:uid="{0C5BCD40-264B-4E0D-8852-3B8B2B24D9F0}"/>
    <cellStyle name="Cálculo 18 5 3" xfId="3132" xr:uid="{2A2A002B-DBE5-4F78-843E-DE22C2030F40}"/>
    <cellStyle name="Cálculo 18 5 3 2" xfId="5769" xr:uid="{D6AB5D88-4705-4877-AFED-2B70E919CE49}"/>
    <cellStyle name="Cálculo 18 5 3 2 2" xfId="12080" xr:uid="{F7B13D1A-9C23-4E46-A9C7-0544B1C8F4F6}"/>
    <cellStyle name="Cálculo 18 5 3 2 2 2" xfId="27188" xr:uid="{F3B24EAD-4159-4530-BC57-0B44A291895A}"/>
    <cellStyle name="Cálculo 18 5 3 2 3" xfId="7580" xr:uid="{8B3C9DF2-A147-4AEC-BBF1-61E191092CA9}"/>
    <cellStyle name="Cálculo 18 5 3 2 3 2" xfId="22688" xr:uid="{18393B8D-FFD9-43D3-937A-427C0D305007}"/>
    <cellStyle name="Cálculo 18 5 3 2 4" xfId="20877" xr:uid="{84F2B98B-5C85-4C46-9065-7375A625456E}"/>
    <cellStyle name="Cálculo 18 5 3 3" xfId="9514" xr:uid="{54F1E1B9-BFD2-4DB5-AE1A-111347EB994D}"/>
    <cellStyle name="Cálculo 18 5 3 3 2" xfId="24622" xr:uid="{F04305BD-3E72-489B-AFD9-83EBBC18C1D5}"/>
    <cellStyle name="Cálculo 18 5 3 4" xfId="13891" xr:uid="{166116B2-DA7D-4EB7-B208-9362DCB5B415}"/>
    <cellStyle name="Cálculo 18 5 3 4 2" xfId="28999" xr:uid="{77A96F48-7989-41FF-B07C-DB13B36494DD}"/>
    <cellStyle name="Cálculo 18 5 3 5" xfId="18240" xr:uid="{D58C6ED7-38E7-4EFC-B4AA-43166CF8B36B}"/>
    <cellStyle name="Cálculo 18 5 4" xfId="3458" xr:uid="{D27553FD-5211-44A1-B114-5E4BC30F478C}"/>
    <cellStyle name="Cálculo 18 5 4 2" xfId="6095" xr:uid="{14363363-FCC1-410B-927C-320F97B9FEAA}"/>
    <cellStyle name="Cálculo 18 5 4 2 2" xfId="12406" xr:uid="{F62B5AF5-C9FD-4E93-B7C8-99A49141285F}"/>
    <cellStyle name="Cálculo 18 5 4 2 2 2" xfId="27514" xr:uid="{F237E728-5F8A-456D-BCD5-9076304A82FC}"/>
    <cellStyle name="Cálculo 18 5 4 2 3" xfId="7484" xr:uid="{99A75D64-882E-491A-A955-22134E364DDA}"/>
    <cellStyle name="Cálculo 18 5 4 2 3 2" xfId="22592" xr:uid="{62F7BCA9-5072-42EE-9D4A-B5302888C1EF}"/>
    <cellStyle name="Cálculo 18 5 4 2 4" xfId="21203" xr:uid="{BC859BC3-3575-4D28-B102-F29E042EDDC1}"/>
    <cellStyle name="Cálculo 18 5 4 3" xfId="9840" xr:uid="{A7FE4A38-9B65-45CF-98D1-8AF9EFCC037D}"/>
    <cellStyle name="Cálculo 18 5 4 3 2" xfId="24948" xr:uid="{201569E9-E06B-4B80-B3DF-EA7F319244E1}"/>
    <cellStyle name="Cálculo 18 5 4 4" xfId="7768" xr:uid="{9AA5D52C-1031-47FA-9062-2027BB5238AC}"/>
    <cellStyle name="Cálculo 18 5 4 4 2" xfId="22876" xr:uid="{BCBE6F34-245C-4BC6-AECE-31EB4E671ADF}"/>
    <cellStyle name="Cálculo 18 5 4 5" xfId="18566" xr:uid="{5F0ED820-3024-407E-9510-7970D13C6D89}"/>
    <cellStyle name="Cálculo 18 5 5" xfId="3764" xr:uid="{E0DEF44F-8108-45E0-86B3-8A9105D19B60}"/>
    <cellStyle name="Cálculo 18 5 5 2" xfId="6401" xr:uid="{2EC707DF-0974-41E9-A756-3D667C73F851}"/>
    <cellStyle name="Cálculo 18 5 5 2 2" xfId="12712" xr:uid="{E2DDCD58-7681-4A4C-B868-3E3B44E7FA49}"/>
    <cellStyle name="Cálculo 18 5 5 2 2 2" xfId="27820" xr:uid="{68709614-99BE-4EA8-9514-BCB1CC9CD191}"/>
    <cellStyle name="Cálculo 18 5 5 2 3" xfId="11242" xr:uid="{5E1F1385-7A41-405B-8B28-92CB7938B655}"/>
    <cellStyle name="Cálculo 18 5 5 2 3 2" xfId="26350" xr:uid="{DC4499F3-B0AD-4B19-85CC-27533BAD03DD}"/>
    <cellStyle name="Cálculo 18 5 5 2 4" xfId="21509" xr:uid="{78D86668-4366-4D56-B05E-B0D07D129A5D}"/>
    <cellStyle name="Cálculo 18 5 5 3" xfId="10146" xr:uid="{68FFF98E-4DE1-42DF-97EE-3BC5C85F5668}"/>
    <cellStyle name="Cálculo 18 5 5 3 2" xfId="25254" xr:uid="{C64DB990-7F98-4301-AC97-B0CEFB2587AE}"/>
    <cellStyle name="Cálculo 18 5 5 4" xfId="15245" xr:uid="{3B426B53-7550-4C37-91DF-AF2E682212DB}"/>
    <cellStyle name="Cálculo 18 5 5 4 2" xfId="30353" xr:uid="{63D04D5E-6912-462C-B0D6-FBD44DF01071}"/>
    <cellStyle name="Cálculo 18 5 5 5" xfId="18872" xr:uid="{A8BCCBC9-0920-4BD9-B826-D49131979391}"/>
    <cellStyle name="Cálculo 18 5 6" xfId="4141" xr:uid="{1CEABEDF-DCED-4708-B8B3-94740559B607}"/>
    <cellStyle name="Cálculo 18 5 6 2" xfId="6778" xr:uid="{D3164170-E0AA-40AE-8C09-3C40EE69B14E}"/>
    <cellStyle name="Cálculo 18 5 6 2 2" xfId="13089" xr:uid="{3B8BE74F-DA2F-456F-86CA-A4AD6CC7479E}"/>
    <cellStyle name="Cálculo 18 5 6 2 2 2" xfId="28197" xr:uid="{E8700D6A-ECEF-4D0D-9091-7647C9F26C2A}"/>
    <cellStyle name="Cálculo 18 5 6 2 3" xfId="16763" xr:uid="{8B561646-0238-4022-B674-44987161B88D}"/>
    <cellStyle name="Cálculo 18 5 6 2 3 2" xfId="31871" xr:uid="{E635EB40-0550-432A-9BAF-87B4CB912B0E}"/>
    <cellStyle name="Cálculo 18 5 6 2 4" xfId="21886" xr:uid="{1D606477-151D-4907-9E8D-0D028E82FA02}"/>
    <cellStyle name="Cálculo 18 5 6 3" xfId="10523" xr:uid="{F4C80C97-6FA4-4BF8-B191-8C0BFF6CF6BA}"/>
    <cellStyle name="Cálculo 18 5 6 3 2" xfId="25631" xr:uid="{542F8A2B-8283-4997-94DF-1662740151B9}"/>
    <cellStyle name="Cálculo 18 5 6 4" xfId="15870" xr:uid="{45E4E06D-EDE4-415D-A623-99470524A173}"/>
    <cellStyle name="Cálculo 18 5 6 4 2" xfId="30978" xr:uid="{7E9A7382-0869-4CB6-86A3-F2566558C534}"/>
    <cellStyle name="Cálculo 18 5 6 5" xfId="19249" xr:uid="{5D8650A0-D5D8-43B7-8C7B-7C042B4C55D6}"/>
    <cellStyle name="Cálculo 18 5 7" xfId="4706" xr:uid="{D36828D4-177C-47C0-8DD9-EAD403B00F88}"/>
    <cellStyle name="Cálculo 18 5 7 2" xfId="11088" xr:uid="{EB14F467-731E-4A60-B572-1C10236E1C23}"/>
    <cellStyle name="Cálculo 18 5 7 2 2" xfId="26196" xr:uid="{67C32FF2-BE4B-43D5-B195-AF62B8236ECE}"/>
    <cellStyle name="Cálculo 18 5 7 3" xfId="7820" xr:uid="{352E7B34-2A6A-495C-BDC1-1CD6645ECD0E}"/>
    <cellStyle name="Cálculo 18 5 7 3 2" xfId="22928" xr:uid="{8C53E8C9-2DEF-41F6-B5A4-D27BFC0CC98A}"/>
    <cellStyle name="Cálculo 18 5 7 4" xfId="19814" xr:uid="{8CBA593D-3802-4BD0-A023-CCE0351FD4DE}"/>
    <cellStyle name="Cálculo 18 5 8" xfId="8567" xr:uid="{43656C29-C367-4AC6-8FAD-2B7B5565FF35}"/>
    <cellStyle name="Cálculo 18 5 8 2" xfId="23675" xr:uid="{A06FC6E0-6E44-4579-B5B6-82BB50845CF3}"/>
    <cellStyle name="Cálculo 18 5 9" xfId="15328" xr:uid="{D1C71ACE-1CA8-432F-89CD-2A47A5B4C1A4}"/>
    <cellStyle name="Cálculo 18 5 9 2" xfId="30436" xr:uid="{47B4D8A1-BF02-473B-BECA-E8E4103C1AC6}"/>
    <cellStyle name="Cálculo 2" xfId="759" xr:uid="{00000000-0005-0000-0000-0000F7020000}"/>
    <cellStyle name="Cálculo 2 2" xfId="1833" xr:uid="{FF5F3CB8-22A5-46C3-A522-B165E046484B}"/>
    <cellStyle name="Cálculo 2 2 10" xfId="8334" xr:uid="{D6CF1A09-C1B4-45C0-9890-E62745B95A89}"/>
    <cellStyle name="Cálculo 2 2 10 2" xfId="23442" xr:uid="{55655A13-9658-4600-9000-344930A8F479}"/>
    <cellStyle name="Cálculo 2 2 11" xfId="7127" xr:uid="{C6DCDE28-23D5-4961-9AB2-4D86C2A87E8D}"/>
    <cellStyle name="Cálculo 2 2 11 2" xfId="22235" xr:uid="{83CB7B15-2733-4A9C-9579-AABBCC26C2EE}"/>
    <cellStyle name="Cálculo 2 2 12" xfId="15851" xr:uid="{21CC094C-E645-43DB-9DAA-4810670595B7}"/>
    <cellStyle name="Cálculo 2 2 12 2" xfId="30959" xr:uid="{9001EAFD-C5DC-4AC2-AB1A-AB97F3EAAAE8}"/>
    <cellStyle name="Cálculo 2 2 13" xfId="17058" xr:uid="{181DECCC-1D17-4319-BEA8-2522518B03AB}"/>
    <cellStyle name="Cálculo 2 2 2" xfId="2393" xr:uid="{D7AE0155-BFFD-45DE-AB63-9F5A94AEC0FD}"/>
    <cellStyle name="Cálculo 2 2 2 2" xfId="5030" xr:uid="{5CEA3D9C-ADE3-4582-AFCF-FB9732173AB2}"/>
    <cellStyle name="Cálculo 2 2 2 2 2" xfId="11394" xr:uid="{3851F88A-B5C8-4BD6-A0EE-BBE112C40CDC}"/>
    <cellStyle name="Cálculo 2 2 2 2 2 2" xfId="26502" xr:uid="{3A452617-6F4A-4FE4-ABCA-ADC9ED81C536}"/>
    <cellStyle name="Cálculo 2 2 2 2 3" xfId="7467" xr:uid="{BD66B1FC-8345-478B-9B54-514960289FE6}"/>
    <cellStyle name="Cálculo 2 2 2 2 3 2" xfId="22575" xr:uid="{67EFCB9C-25A8-476A-A507-92CBDA54E12D}"/>
    <cellStyle name="Cálculo 2 2 2 2 4" xfId="20138" xr:uid="{E9C46E9D-A9A4-4D4A-A735-9C318CCC5B30}"/>
    <cellStyle name="Cálculo 2 2 2 3" xfId="8860" xr:uid="{28C79BA8-D274-4728-9046-7C0AD9176CA3}"/>
    <cellStyle name="Cálculo 2 2 2 3 2" xfId="23968" xr:uid="{9CD58C58-6A86-48D3-BB1E-CF3A8A6C53E8}"/>
    <cellStyle name="Cálculo 2 2 3" xfId="2227" xr:uid="{4B93C646-454C-43D9-800E-9F6C54C259AB}"/>
    <cellStyle name="Cálculo 2 2 3 2" xfId="4864" xr:uid="{5F44A9D8-E57F-43F3-90D8-257090072ADF}"/>
    <cellStyle name="Cálculo 2 2 3 2 2" xfId="16185" xr:uid="{A1310B65-6773-41E5-B089-4085BF10C8B2}"/>
    <cellStyle name="Cálculo 2 2 3 2 2 2" xfId="31293" xr:uid="{7F553872-D539-4E9E-A39F-E8D973A06C7E}"/>
    <cellStyle name="Cálculo 2 2 3 2 3" xfId="19972" xr:uid="{BAE10174-4015-44B3-9509-EC9860552369}"/>
    <cellStyle name="Cálculo 2 2 3 3" xfId="13656" xr:uid="{4DDA631E-2A5B-4D34-B693-9146043D04C4}"/>
    <cellStyle name="Cálculo 2 2 3 3 2" xfId="28764" xr:uid="{05FD2B8D-97CD-4952-8688-4F917FA79E53}"/>
    <cellStyle name="Cálculo 2 2 3 4" xfId="17452" xr:uid="{1064AD51-566D-47F8-B573-73AA8FD40DFD}"/>
    <cellStyle name="Cálculo 2 2 4" xfId="2927" xr:uid="{2CF641C3-8CF5-433C-A79F-13A331A3DF94}"/>
    <cellStyle name="Cálculo 2 2 4 2" xfId="5564" xr:uid="{461CC36E-C111-470B-8263-F5FFF910FB19}"/>
    <cellStyle name="Cálculo 2 2 4 2 2" xfId="11875" xr:uid="{4A8EFD11-80B0-42E6-86DB-55B41A506525}"/>
    <cellStyle name="Cálculo 2 2 4 2 2 2" xfId="26983" xr:uid="{0FA51B26-A2B8-48E2-8FA8-2824D1000C0C}"/>
    <cellStyle name="Cálculo 2 2 4 2 3" xfId="14836" xr:uid="{D1A4A0CF-2CE0-4010-85B3-E9540FE847FB}"/>
    <cellStyle name="Cálculo 2 2 4 2 3 2" xfId="29944" xr:uid="{E12B97E1-3425-4E6F-A323-07F25487F631}"/>
    <cellStyle name="Cálculo 2 2 4 2 4" xfId="20672" xr:uid="{7B2FE61C-3028-42C6-9900-CD0316CC42AB}"/>
    <cellStyle name="Cálculo 2 2 4 3" xfId="9309" xr:uid="{C8ED1DBB-6439-4669-B7AB-D547A211122A}"/>
    <cellStyle name="Cálculo 2 2 4 3 2" xfId="24417" xr:uid="{AE104D87-9428-4C98-8794-69173CB7E2D5}"/>
    <cellStyle name="Cálculo 2 2 4 4" xfId="16559" xr:uid="{77B493C9-E953-4D59-A428-D218E05B8F0A}"/>
    <cellStyle name="Cálculo 2 2 4 4 2" xfId="31667" xr:uid="{61CA606D-A97E-4A87-9F7C-5CD84B683F71}"/>
    <cellStyle name="Cálculo 2 2 4 5" xfId="18035" xr:uid="{31C8439B-DCA1-4D26-875B-188FAD18846B}"/>
    <cellStyle name="Cálculo 2 2 5" xfId="3253" xr:uid="{5F976938-6C62-44C2-8D89-3470EC624D58}"/>
    <cellStyle name="Cálculo 2 2 5 2" xfId="5890" xr:uid="{629D6232-1689-455F-B6AC-6A140BC58E23}"/>
    <cellStyle name="Cálculo 2 2 5 2 2" xfId="12201" xr:uid="{8D507678-DB19-4081-A0F8-6E2974E60875}"/>
    <cellStyle name="Cálculo 2 2 5 2 2 2" xfId="27309" xr:uid="{C481703C-AB33-44CD-BCC1-8668F61DDA18}"/>
    <cellStyle name="Cálculo 2 2 5 2 3" xfId="15893" xr:uid="{91967DEA-DE69-49F1-BD6C-C8BD3B10309E}"/>
    <cellStyle name="Cálculo 2 2 5 2 3 2" xfId="31001" xr:uid="{E7824957-BC53-44AF-A072-2EB5BBADC57E}"/>
    <cellStyle name="Cálculo 2 2 5 2 4" xfId="20998" xr:uid="{38EBA147-9303-41DC-AC0A-EA1CC984A5BB}"/>
    <cellStyle name="Cálculo 2 2 5 3" xfId="9635" xr:uid="{46BEDD05-1C22-4094-8611-6C9F7F1E29E5}"/>
    <cellStyle name="Cálculo 2 2 5 3 2" xfId="24743" xr:uid="{5D888F3D-7F82-441E-A72B-9B983B09880E}"/>
    <cellStyle name="Cálculo 2 2 5 4" xfId="16220" xr:uid="{6E9FC737-3999-4DF9-9C99-1884DEC27721}"/>
    <cellStyle name="Cálculo 2 2 5 4 2" xfId="31328" xr:uid="{AFB078BD-634D-4158-979C-F328DF08A83D}"/>
    <cellStyle name="Cálculo 2 2 5 5" xfId="18361" xr:uid="{6C274100-9AE2-4C42-8941-FF6D9CE66911}"/>
    <cellStyle name="Cálculo 2 2 6" xfId="3559" xr:uid="{7677F098-6BD8-4BE1-B00B-5D3AAA567E8C}"/>
    <cellStyle name="Cálculo 2 2 6 2" xfId="6196" xr:uid="{83DA0E02-C2E8-4161-89FA-820C1C0F4B9C}"/>
    <cellStyle name="Cálculo 2 2 6 2 2" xfId="12507" xr:uid="{B7F6660D-0EC3-487B-AACE-D126FB8A9B1E}"/>
    <cellStyle name="Cálculo 2 2 6 2 2 2" xfId="27615" xr:uid="{A7AA9AD5-C9B0-4719-9F3A-340E9A2EF699}"/>
    <cellStyle name="Cálculo 2 2 6 2 3" xfId="14636" xr:uid="{68A47318-31FE-4F58-B6B3-CC006B26F259}"/>
    <cellStyle name="Cálculo 2 2 6 2 3 2" xfId="29744" xr:uid="{B4138DAF-ADDE-4668-9CFE-A8E5E80CFF6B}"/>
    <cellStyle name="Cálculo 2 2 6 2 4" xfId="21304" xr:uid="{088F8F3B-B869-4D36-B8B7-C63EFD41D2AA}"/>
    <cellStyle name="Cálculo 2 2 6 3" xfId="9941" xr:uid="{CA3A2D55-E4CF-4F74-A38A-7C367265FC6C}"/>
    <cellStyle name="Cálculo 2 2 6 3 2" xfId="25049" xr:uid="{947AB1E9-8F58-4A1A-8215-08DE0053B09C}"/>
    <cellStyle name="Cálculo 2 2 6 4" xfId="15702" xr:uid="{DFB23299-36F4-4F82-AED5-385C9D7CEC04}"/>
    <cellStyle name="Cálculo 2 2 6 4 2" xfId="30810" xr:uid="{BDB938AD-A843-491F-AA6F-4BC8D8D412C2}"/>
    <cellStyle name="Cálculo 2 2 6 5" xfId="18667" xr:uid="{79614E4E-F8D3-473C-89A6-B9420EF2A98D}"/>
    <cellStyle name="Cálculo 2 2 7" xfId="3905" xr:uid="{4E6C7F31-68E8-4854-9E69-DD6DAB4D8244}"/>
    <cellStyle name="Cálculo 2 2 7 2" xfId="6542" xr:uid="{7AF1C676-A58D-41E1-B45A-7ACE6868CC89}"/>
    <cellStyle name="Cálculo 2 2 7 2 2" xfId="12853" xr:uid="{37C07A4B-F56E-4752-B04E-4C85B668779E}"/>
    <cellStyle name="Cálculo 2 2 7 2 2 2" xfId="27961" xr:uid="{33286D9C-5EF8-4F63-B750-6845A44BF431}"/>
    <cellStyle name="Cálculo 2 2 7 2 3" xfId="7110" xr:uid="{0B74F963-C8FE-4599-A8F9-144A2E3E2AF1}"/>
    <cellStyle name="Cálculo 2 2 7 2 3 2" xfId="22218" xr:uid="{0820A24C-76DB-46A7-8982-FA0D0AB4B378}"/>
    <cellStyle name="Cálculo 2 2 7 2 4" xfId="21650" xr:uid="{F514CC72-6084-4BA6-AC58-72196ED04DFE}"/>
    <cellStyle name="Cálculo 2 2 7 3" xfId="10287" xr:uid="{65A2F026-A4FC-4F71-AD14-4BEFF74AAAD1}"/>
    <cellStyle name="Cálculo 2 2 7 3 2" xfId="25395" xr:uid="{A3C34965-7EEF-443C-82E0-AE7B75CAFE4B}"/>
    <cellStyle name="Cálculo 2 2 7 4" xfId="7414" xr:uid="{8BC2DA7A-F1BC-4DA6-A48F-31BA5F34E607}"/>
    <cellStyle name="Cálculo 2 2 7 4 2" xfId="22522" xr:uid="{6CA6BBBF-0C88-4389-8DB4-53EA1D32E521}"/>
    <cellStyle name="Cálculo 2 2 7 5" xfId="19013" xr:uid="{F42891E3-0FAA-4647-8D47-42A796E89F23}"/>
    <cellStyle name="Cálculo 2 2 8" xfId="4269" xr:uid="{258359F2-1DDA-4B83-A2F2-EA834F19AD42}"/>
    <cellStyle name="Cálculo 2 2 8 2" xfId="6906" xr:uid="{7136A280-F8E1-47BD-9FD8-835CE3D087A1}"/>
    <cellStyle name="Cálculo 2 2 8 2 2" xfId="13217" xr:uid="{18058ECE-9130-430D-836F-269EFF0B8703}"/>
    <cellStyle name="Cálculo 2 2 8 2 2 2" xfId="28325" xr:uid="{D24878B7-F081-4AB3-BEE7-F0D051494FDB}"/>
    <cellStyle name="Cálculo 2 2 8 2 3" xfId="16881" xr:uid="{FF1D011E-D9BA-464F-88C8-A09E31D2ECD1}"/>
    <cellStyle name="Cálculo 2 2 8 2 3 2" xfId="31989" xr:uid="{CEDABFB0-4B3F-4870-A604-DEE380B980DB}"/>
    <cellStyle name="Cálculo 2 2 8 2 4" xfId="22014" xr:uid="{4DD252E4-9BA3-4805-B892-7C7279833BD0}"/>
    <cellStyle name="Cálculo 2 2 8 3" xfId="10651" xr:uid="{F11F2B7A-EA7F-4C4F-9137-1EB3EC1F23B1}"/>
    <cellStyle name="Cálculo 2 2 8 3 2" xfId="25759" xr:uid="{DB722E94-4B43-45D7-AF21-BE97CFCBAD84}"/>
    <cellStyle name="Cálculo 2 2 8 4" xfId="16119" xr:uid="{747F0E5C-C428-45F3-BC23-3A9F86098065}"/>
    <cellStyle name="Cálculo 2 2 8 4 2" xfId="31227" xr:uid="{6ACD6E7C-DFAE-408D-82B5-D804E8ADDB18}"/>
    <cellStyle name="Cálculo 2 2 8 5" xfId="19377" xr:uid="{3F27DF78-0872-450D-9A29-E17B99572696}"/>
    <cellStyle name="Cálculo 2 2 9" xfId="4470" xr:uid="{F1595400-25D6-4D13-A6DA-59D2566B8C1D}"/>
    <cellStyle name="Cálculo 2 2 9 2" xfId="10852" xr:uid="{71AC1BD6-31B2-4D15-AF77-C0B6D96D0892}"/>
    <cellStyle name="Cálculo 2 2 9 2 2" xfId="25960" xr:uid="{201BFBC0-8CDB-4CE4-B666-2660B4D92E8A}"/>
    <cellStyle name="Cálculo 2 2 9 3" xfId="7559" xr:uid="{3594E5AF-BE60-4072-B3B6-6B864B0412EF}"/>
    <cellStyle name="Cálculo 2 2 9 3 2" xfId="22667" xr:uid="{DF4E559F-A70D-4E8D-8C2C-399901A2DCD2}"/>
    <cellStyle name="Cálculo 2 2 9 4" xfId="19578" xr:uid="{A97F9805-7203-4A32-849D-A16F31E79CF7}"/>
    <cellStyle name="Cálculo 2 3" xfId="1816" xr:uid="{47BAA620-13E7-45ED-89CE-FE9C3A56E521}"/>
    <cellStyle name="Cálculo 2 3 10" xfId="7408" xr:uid="{D318009E-2A69-4D23-91DE-90D1387142C8}"/>
    <cellStyle name="Cálculo 2 3 10 2" xfId="22516" xr:uid="{69AF99F5-5357-4C4F-AF75-BB814F2DC488}"/>
    <cellStyle name="Cálculo 2 3 11" xfId="13535" xr:uid="{E3043F01-F980-4AA5-9A5B-A25AB7A1D947}"/>
    <cellStyle name="Cálculo 2 3 11 2" xfId="28643" xr:uid="{9037ACEE-B52E-4215-95FC-6FACD46A0745}"/>
    <cellStyle name="Cálculo 2 3 12" xfId="17041" xr:uid="{12945239-930A-4002-80D2-51851D9943AC}"/>
    <cellStyle name="Cálculo 2 3 2" xfId="2376" xr:uid="{B90FBA1F-7B6B-4CCA-BE2E-985BDD2771C3}"/>
    <cellStyle name="Cálculo 2 3 2 2" xfId="5013" xr:uid="{03C3CD91-14E4-43D4-B030-576F12B2D69B}"/>
    <cellStyle name="Cálculo 2 3 2 2 2" xfId="11377" xr:uid="{CB23798D-0D6E-4F00-AA88-BEE858068E3E}"/>
    <cellStyle name="Cálculo 2 3 2 2 2 2" xfId="26485" xr:uid="{EB9B7CEF-3480-43C4-B598-1A7ECFFAD85F}"/>
    <cellStyle name="Cálculo 2 3 2 2 3" xfId="7206" xr:uid="{42FB384D-8FB6-413F-A334-F5FE4FBF5B67}"/>
    <cellStyle name="Cálculo 2 3 2 2 3 2" xfId="22314" xr:uid="{6A723608-B6B6-44B3-9D40-AD8E44CB9989}"/>
    <cellStyle name="Cálculo 2 3 2 2 4" xfId="20121" xr:uid="{1A3A5F40-4300-4DA1-8244-A8D4EF25D6C2}"/>
    <cellStyle name="Cálculo 2 3 2 3" xfId="8843" xr:uid="{FB1A294A-37EC-4F71-B3DC-7398180C4750}"/>
    <cellStyle name="Cálculo 2 3 2 3 2" xfId="23951" xr:uid="{F7F2141E-C842-484D-A74D-72603F302D06}"/>
    <cellStyle name="Cálculo 2 3 2 4" xfId="7054" xr:uid="{FDA1BE03-6B26-44D9-A453-B4BBCD3A6103}"/>
    <cellStyle name="Cálculo 2 3 2 4 2" xfId="22162" xr:uid="{811E0864-F497-443E-B673-B2A9C04ACAE2}"/>
    <cellStyle name="Cálculo 2 3 2 5" xfId="7789" xr:uid="{DCA7D4A2-5BCD-405C-B40D-9B10AB9D7F09}"/>
    <cellStyle name="Cálculo 2 3 2 5 2" xfId="22897" xr:uid="{33F86AA7-005B-49E1-AA0D-CCA86B2314EF}"/>
    <cellStyle name="Cálculo 2 3 2 6" xfId="17584" xr:uid="{A25C3B38-D28F-441D-A7E0-E647B45DDF3B}"/>
    <cellStyle name="Cálculo 2 3 3" xfId="2244" xr:uid="{7C2D2623-67AE-4373-821B-EBC5D1FCD3C7}"/>
    <cellStyle name="Cálculo 2 3 3 2" xfId="4881" xr:uid="{09808DCC-8FC8-4A5D-A38A-A90D57EF8910}"/>
    <cellStyle name="Cálculo 2 3 3 2 2" xfId="14782" xr:uid="{8A8307C6-7B10-4340-A240-A6153337060F}"/>
    <cellStyle name="Cálculo 2 3 3 2 2 2" xfId="29890" xr:uid="{6C10D247-6193-401A-8F51-6FDB0403D85F}"/>
    <cellStyle name="Cálculo 2 3 3 2 3" xfId="19989" xr:uid="{70047006-7413-4BE9-B9B9-18BEFA82A3EB}"/>
    <cellStyle name="Cálculo 2 3 3 3" xfId="16104" xr:uid="{93391D87-CDC7-414A-889E-F0BBB2206939}"/>
    <cellStyle name="Cálculo 2 3 3 3 2" xfId="31212" xr:uid="{9BAB834E-6F25-4158-83C7-DEC0A2FFDB08}"/>
    <cellStyle name="Cálculo 2 3 3 4" xfId="17469" xr:uid="{F5C14F9E-005D-44EA-98C1-94840489C40F}"/>
    <cellStyle name="Cálculo 2 3 4" xfId="2343" xr:uid="{78D0D821-9467-4D48-994B-D689ADCC5CD2}"/>
    <cellStyle name="Cálculo 2 3 4 2" xfId="4980" xr:uid="{8C341D92-6ADA-4734-97FC-4C3009FA320B}"/>
    <cellStyle name="Cálculo 2 3 4 2 2" xfId="11344" xr:uid="{A03E076D-AD63-45C6-97F3-CDCAAE100B53}"/>
    <cellStyle name="Cálculo 2 3 4 2 2 2" xfId="26452" xr:uid="{AC420C0F-01A5-4319-8C01-4F2F35D967F3}"/>
    <cellStyle name="Cálculo 2 3 4 2 3" xfId="8051" xr:uid="{39405B4A-9F28-4FBC-910F-30E282101099}"/>
    <cellStyle name="Cálculo 2 3 4 2 3 2" xfId="23159" xr:uid="{6A274788-B987-4E1C-99D9-BF4726E8CF99}"/>
    <cellStyle name="Cálculo 2 3 4 2 4" xfId="20088" xr:uid="{61074D62-3C7D-4E2C-A9E4-D576EC149CE8}"/>
    <cellStyle name="Cálculo 2 3 4 3" xfId="8810" xr:uid="{795CF57E-771F-47A1-B3E5-80E378EC7F42}"/>
    <cellStyle name="Cálculo 2 3 4 3 2" xfId="23918" xr:uid="{4F1EC3B2-8F79-4675-92AF-19987EB87A23}"/>
    <cellStyle name="Cálculo 2 3 4 4" xfId="13496" xr:uid="{DF196DBD-4B5E-45B9-B03C-B3E055A7D37C}"/>
    <cellStyle name="Cálculo 2 3 4 4 2" xfId="28604" xr:uid="{14418FCA-8697-4E43-AE56-CFEED35E997C}"/>
    <cellStyle name="Cálculo 2 3 4 5" xfId="17568" xr:uid="{3C0781D2-653D-4602-A61C-04E1D6AD1373}"/>
    <cellStyle name="Cálculo 2 3 5" xfId="3236" xr:uid="{6A210C00-C703-4679-B0FF-8B6F75FDC354}"/>
    <cellStyle name="Cálculo 2 3 5 2" xfId="5873" xr:uid="{CE487E03-A2EB-4B81-891C-6C1B24C656EF}"/>
    <cellStyle name="Cálculo 2 3 5 2 2" xfId="12184" xr:uid="{C2E000FC-04AF-4C7D-A732-A372F3B8A446}"/>
    <cellStyle name="Cálculo 2 3 5 2 2 2" xfId="27292" xr:uid="{790B62A4-70B9-474D-A2C5-0CF910DCF665}"/>
    <cellStyle name="Cálculo 2 3 5 2 3" xfId="11814" xr:uid="{64A21294-6A19-4F2F-BD58-4B812A53F97F}"/>
    <cellStyle name="Cálculo 2 3 5 2 3 2" xfId="26922" xr:uid="{9C41ED80-46D5-4F83-AA3C-58CBC416DA52}"/>
    <cellStyle name="Cálculo 2 3 5 2 4" xfId="20981" xr:uid="{680BBCDE-CCF3-4938-9E3E-A2892CD90912}"/>
    <cellStyle name="Cálculo 2 3 5 3" xfId="9618" xr:uid="{F6C061E9-B1AA-4232-8ED1-555CE0080558}"/>
    <cellStyle name="Cálculo 2 3 5 3 2" xfId="24726" xr:uid="{0ABC4AE3-B563-44C9-9D73-9C55C6136AA6}"/>
    <cellStyle name="Cálculo 2 3 5 4" xfId="16539" xr:uid="{CC488529-3E5C-481F-8699-B76FDA851BE1}"/>
    <cellStyle name="Cálculo 2 3 5 4 2" xfId="31647" xr:uid="{18D59218-CF22-4BD1-922F-BC0648F320A2}"/>
    <cellStyle name="Cálculo 2 3 5 5" xfId="18344" xr:uid="{E62E3E95-F9AE-4CFB-B467-D156FB90D4B5}"/>
    <cellStyle name="Cálculo 2 3 6" xfId="2318" xr:uid="{8BD7CD0B-DC0B-4A72-992E-FD69932FA8BB}"/>
    <cellStyle name="Cálculo 2 3 6 2" xfId="4955" xr:uid="{BE133A26-28FC-4616-B059-7EA8A38B017E}"/>
    <cellStyle name="Cálculo 2 3 6 2 2" xfId="11319" xr:uid="{74DEDFF5-1C29-4DA6-8609-29C50C1343B9}"/>
    <cellStyle name="Cálculo 2 3 6 2 2 2" xfId="26427" xr:uid="{4AB2604B-44AA-44CE-8000-8679658FFBBF}"/>
    <cellStyle name="Cálculo 2 3 6 2 3" xfId="8209" xr:uid="{12617344-46BF-42E0-9058-D55B9FE5535A}"/>
    <cellStyle name="Cálculo 2 3 6 2 3 2" xfId="23317" xr:uid="{823A4FCA-B2AC-4474-84B9-A9C241A98894}"/>
    <cellStyle name="Cálculo 2 3 6 2 4" xfId="20063" xr:uid="{A251AA30-B757-4128-B589-28A7492C1297}"/>
    <cellStyle name="Cálculo 2 3 6 3" xfId="8785" xr:uid="{2DAC98AB-79DE-431A-A8D9-F83EC2BCA1BA}"/>
    <cellStyle name="Cálculo 2 3 6 3 2" xfId="23893" xr:uid="{FA5C4F2A-A261-402F-89DF-84BFA5C25EB5}"/>
    <cellStyle name="Cálculo 2 3 6 4" xfId="8693" xr:uid="{B8B95412-DD5C-47B5-A3C2-61E89E57FC79}"/>
    <cellStyle name="Cálculo 2 3 6 4 2" xfId="23801" xr:uid="{E730CA13-1145-4EE2-B92C-5C6324AA0353}"/>
    <cellStyle name="Cálculo 2 3 6 5" xfId="17543" xr:uid="{8D308FA6-7A5A-495A-9FAC-15084C4A9089}"/>
    <cellStyle name="Cálculo 2 3 7" xfId="3888" xr:uid="{ECDA3F59-9F27-4EEC-9E37-4F4E9BE7CB86}"/>
    <cellStyle name="Cálculo 2 3 7 2" xfId="6525" xr:uid="{853D4AFC-8023-477D-82CD-945FB72570D7}"/>
    <cellStyle name="Cálculo 2 3 7 2 2" xfId="12836" xr:uid="{13C2F0AE-A2BE-43FC-ADCC-AE3BB55D9459}"/>
    <cellStyle name="Cálculo 2 3 7 2 2 2" xfId="27944" xr:uid="{E0C3961D-6402-4FDC-901F-020EAA41511A}"/>
    <cellStyle name="Cálculo 2 3 7 2 3" xfId="7836" xr:uid="{AD16FA24-E8E8-4F65-9F7F-76481880D2E2}"/>
    <cellStyle name="Cálculo 2 3 7 2 3 2" xfId="22944" xr:uid="{42D74E56-616C-42EA-81CA-B838DA54EB3E}"/>
    <cellStyle name="Cálculo 2 3 7 2 4" xfId="21633" xr:uid="{46C77044-1064-40A1-A396-CCB4AC0A57D6}"/>
    <cellStyle name="Cálculo 2 3 7 3" xfId="10270" xr:uid="{8ABFB3C8-45D3-4690-B9EC-476B2CFD4A81}"/>
    <cellStyle name="Cálculo 2 3 7 3 2" xfId="25378" xr:uid="{AA43CDDF-B02D-4A25-8DB8-1FADE79CB757}"/>
    <cellStyle name="Cálculo 2 3 7 4" xfId="9187" xr:uid="{4229AEA8-4154-4B80-A271-DB3B4B5AEF24}"/>
    <cellStyle name="Cálculo 2 3 7 4 2" xfId="24295" xr:uid="{EB01115D-9B45-49DC-A6A0-42D5D256E05E}"/>
    <cellStyle name="Cálculo 2 3 7 5" xfId="18996" xr:uid="{7D30C8C7-22C2-4750-B176-D1E805BBF58E}"/>
    <cellStyle name="Cálculo 2 3 8" xfId="4453" xr:uid="{9FB0EB05-1701-4AAC-AE7B-1D40B33DB876}"/>
    <cellStyle name="Cálculo 2 3 8 2" xfId="10835" xr:uid="{613116C6-C290-4E7C-AE8E-D4D41D30DF26}"/>
    <cellStyle name="Cálculo 2 3 8 2 2" xfId="25943" xr:uid="{49D70AA1-25AE-4C03-85D9-92196E5AE272}"/>
    <cellStyle name="Cálculo 2 3 8 3" xfId="7056" xr:uid="{24C0CF1A-1251-47E3-A2B5-ABC9744418A3}"/>
    <cellStyle name="Cálculo 2 3 8 3 2" xfId="22164" xr:uid="{50E1843E-1BBF-4950-B35E-D77F5C93BEBB}"/>
    <cellStyle name="Cálculo 2 3 8 4" xfId="19561" xr:uid="{0146F4DB-803D-4C16-89DA-FAD4B89E858A}"/>
    <cellStyle name="Cálculo 2 3 9" xfId="8317" xr:uid="{FF8CE69F-7F42-4749-9EF8-370D7C25078F}"/>
    <cellStyle name="Cálculo 2 3 9 2" xfId="23425" xr:uid="{D84A208E-6D26-4CC3-ABC3-83557BBD860F}"/>
    <cellStyle name="Cálculo 2 4" xfId="2053" xr:uid="{332A6BA4-C9B3-4F9E-A12B-42EB47433073}"/>
    <cellStyle name="Cálculo 2 4 10" xfId="15033" xr:uid="{C897C2B7-EC0A-42A7-A216-3661BDE45523}"/>
    <cellStyle name="Cálculo 2 4 10 2" xfId="30141" xr:uid="{2279AC77-FC5A-46C0-ACA3-C43EBCA0599B}"/>
    <cellStyle name="Cálculo 2 4 11" xfId="14518" xr:uid="{57555511-CA53-4CEF-8DD7-5F33671F4877}"/>
    <cellStyle name="Cálculo 2 4 11 2" xfId="29626" xr:uid="{63EB057D-D844-4F99-A3B5-E26CF033D1CE}"/>
    <cellStyle name="Cálculo 2 4 12" xfId="17278" xr:uid="{A1D887BF-1BAC-4C53-91A4-49D2E3C640AD}"/>
    <cellStyle name="Cálculo 2 4 2" xfId="2560" xr:uid="{AF905028-403B-4F12-B573-FCE637779397}"/>
    <cellStyle name="Cálculo 2 4 2 2" xfId="5197" xr:uid="{29C65D69-C738-4D9F-8630-D2FB2E1FA732}"/>
    <cellStyle name="Cálculo 2 4 2 2 2" xfId="11561" xr:uid="{6BA66BD3-954A-4219-A07F-B9DAF5CC0875}"/>
    <cellStyle name="Cálculo 2 4 2 2 2 2" xfId="26669" xr:uid="{AC80D63E-44F3-4A52-98CD-2B3A6238A7C0}"/>
    <cellStyle name="Cálculo 2 4 2 2 3" xfId="16219" xr:uid="{C00C75F4-3CF5-4C26-A1CA-1BB7329232B5}"/>
    <cellStyle name="Cálculo 2 4 2 2 3 2" xfId="31327" xr:uid="{1A4405E7-071C-4B75-90DC-9F5487C2AAEF}"/>
    <cellStyle name="Cálculo 2 4 2 2 4" xfId="20305" xr:uid="{99C7DD7A-BE2A-41C5-8E92-9021F8E7B7F1}"/>
    <cellStyle name="Cálculo 2 4 2 3" xfId="9027" xr:uid="{C69E6F66-AB0D-442F-8C61-A6E598184BD2}"/>
    <cellStyle name="Cálculo 2 4 2 3 2" xfId="24135" xr:uid="{C60A5A69-BED2-446B-8EE4-3CE3B865112E}"/>
    <cellStyle name="Cálculo 2 4 2 4" xfId="13655" xr:uid="{BE4392A4-9584-4658-9302-2309FA8D11FC}"/>
    <cellStyle name="Cálculo 2 4 2 4 2" xfId="28763" xr:uid="{737945A8-E8D7-45AA-959A-96CE0077A3A6}"/>
    <cellStyle name="Cálculo 2 4 2 5" xfId="7202" xr:uid="{A4EB19BF-9944-4DC4-85FD-4AE9C140C9C5}"/>
    <cellStyle name="Cálculo 2 4 2 5 2" xfId="22310" xr:uid="{D0B83619-6ABC-45F1-A257-0A8EE962B5BC}"/>
    <cellStyle name="Cálculo 2 4 2 6" xfId="17668" xr:uid="{5609A4AA-FDF3-4F7F-9550-5D13E5DA8499}"/>
    <cellStyle name="Cálculo 2 4 3" xfId="2813" xr:uid="{08E1E5DE-40E4-4B26-B1F6-71BC4D8D1E5C}"/>
    <cellStyle name="Cálculo 2 4 3 2" xfId="5450" xr:uid="{58A2D931-2B4F-464C-BFED-3A1D3EB44FD2}"/>
    <cellStyle name="Cálculo 2 4 3 2 2" xfId="7565" xr:uid="{7BD37698-8A44-4A62-AB27-E9BCBC07142C}"/>
    <cellStyle name="Cálculo 2 4 3 2 2 2" xfId="22673" xr:uid="{07C17ACE-D3B4-4471-86BC-135CC030CFB7}"/>
    <cellStyle name="Cálculo 2 4 3 2 3" xfId="20558" xr:uid="{50E4C0FE-A15F-4770-8F8D-F828EB3B36A9}"/>
    <cellStyle name="Cálculo 2 4 3 3" xfId="15923" xr:uid="{5DD6C0B7-1B64-41BC-AF94-ABA0427694B2}"/>
    <cellStyle name="Cálculo 2 4 3 3 2" xfId="31031" xr:uid="{1E62A021-C3CF-4FD7-8278-FDF0D4039853}"/>
    <cellStyle name="Cálculo 2 4 3 4" xfId="17921" xr:uid="{17AEBE33-EC8E-4776-9E87-B8FF9ADDE2B4}"/>
    <cellStyle name="Cálculo 2 4 4" xfId="3116" xr:uid="{AB39AE7A-ED3D-45AB-8C58-2AF85F2FACF7}"/>
    <cellStyle name="Cálculo 2 4 4 2" xfId="5753" xr:uid="{FBFFF5B4-2AC0-4A0F-8A9A-EE8D638575CA}"/>
    <cellStyle name="Cálculo 2 4 4 2 2" xfId="12064" xr:uid="{DFD7F429-DE96-459E-BF29-1563EA6923D5}"/>
    <cellStyle name="Cálculo 2 4 4 2 2 2" xfId="27172" xr:uid="{3F178451-B101-4F22-A815-6FB2E0526AF8}"/>
    <cellStyle name="Cálculo 2 4 4 2 3" xfId="14605" xr:uid="{BB8C8681-840A-4046-A2BE-4D556FDCDB4F}"/>
    <cellStyle name="Cálculo 2 4 4 2 3 2" xfId="29713" xr:uid="{995E2055-4D61-4C10-BF71-B68045E43E5E}"/>
    <cellStyle name="Cálculo 2 4 4 2 4" xfId="20861" xr:uid="{7C13BAE3-F90F-4364-A60B-B125D3F0A727}"/>
    <cellStyle name="Cálculo 2 4 4 3" xfId="9498" xr:uid="{E72FF89B-CF3E-400C-ADB0-F7EB5A289089}"/>
    <cellStyle name="Cálculo 2 4 4 3 2" xfId="24606" xr:uid="{3D05285F-3E45-438F-AE9C-D71CAC8FCDA5}"/>
    <cellStyle name="Cálculo 2 4 4 4" xfId="15061" xr:uid="{EC7C4D74-A80D-47DC-A3AB-5BCDF9F68D19}"/>
    <cellStyle name="Cálculo 2 4 4 4 2" xfId="30169" xr:uid="{569FBD5C-A9E7-4BAB-9445-00A68929B6C5}"/>
    <cellStyle name="Cálculo 2 4 4 5" xfId="18224" xr:uid="{2AA3FD75-E6EB-4501-9252-5AB4D0C908E2}"/>
    <cellStyle name="Cálculo 2 4 5" xfId="3442" xr:uid="{2EEC329B-641C-482E-B767-AD4254F1D982}"/>
    <cellStyle name="Cálculo 2 4 5 2" xfId="6079" xr:uid="{4B3E774B-A17F-45CB-A70D-0B63665205F8}"/>
    <cellStyle name="Cálculo 2 4 5 2 2" xfId="12390" xr:uid="{DAAF096F-976D-45CF-9A5B-504BF7DEDCF8}"/>
    <cellStyle name="Cálculo 2 4 5 2 2 2" xfId="27498" xr:uid="{BCE588EA-6D53-4B6F-816B-4F8128CF0F27}"/>
    <cellStyle name="Cálculo 2 4 5 2 3" xfId="16375" xr:uid="{AD9D8E5A-B933-4165-93DE-4D2DC43348BD}"/>
    <cellStyle name="Cálculo 2 4 5 2 3 2" xfId="31483" xr:uid="{2A5D11D9-52C2-4618-9AAC-9777AF4F90F8}"/>
    <cellStyle name="Cálculo 2 4 5 2 4" xfId="21187" xr:uid="{0C3205A0-ED6B-4757-9629-29A823DDE10B}"/>
    <cellStyle name="Cálculo 2 4 5 3" xfId="9824" xr:uid="{D123CE07-417B-47EF-B44C-EA83A6562578}"/>
    <cellStyle name="Cálculo 2 4 5 3 2" xfId="24932" xr:uid="{055355F1-8E3A-4205-9D1B-8568A5AC566D}"/>
    <cellStyle name="Cálculo 2 4 5 4" xfId="16030" xr:uid="{62709C9C-A111-4B6F-A96D-45BADA81150D}"/>
    <cellStyle name="Cálculo 2 4 5 4 2" xfId="31138" xr:uid="{03197EA0-6E58-45AC-8A33-C69B5774CDBE}"/>
    <cellStyle name="Cálculo 2 4 5 5" xfId="18550" xr:uid="{FBC4DE5E-1680-4C2A-8CAF-9E0CE0BDD1C7}"/>
    <cellStyle name="Cálculo 2 4 6" xfId="3748" xr:uid="{5E96C62E-7FFD-41AB-8F24-C2D98DB5DA0B}"/>
    <cellStyle name="Cálculo 2 4 6 2" xfId="6385" xr:uid="{2999D08E-3446-4007-80C9-30853C2EBB98}"/>
    <cellStyle name="Cálculo 2 4 6 2 2" xfId="12696" xr:uid="{54226551-8D39-4041-ADF9-171E9DA18A4C}"/>
    <cellStyle name="Cálculo 2 4 6 2 2 2" xfId="27804" xr:uid="{CAD5F130-A120-4F05-9715-3A4B41BFDEF0}"/>
    <cellStyle name="Cálculo 2 4 6 2 3" xfId="15267" xr:uid="{FADBB077-B8F0-4CEE-91BF-C266197F1BC1}"/>
    <cellStyle name="Cálculo 2 4 6 2 3 2" xfId="30375" xr:uid="{49301D25-84EE-4079-B6A9-3AB161E9E702}"/>
    <cellStyle name="Cálculo 2 4 6 2 4" xfId="21493" xr:uid="{F0EDCDDD-3278-4A6E-AC09-A84F125218E2}"/>
    <cellStyle name="Cálculo 2 4 6 3" xfId="10130" xr:uid="{488B9A40-16AA-4C20-8503-E75752CD8968}"/>
    <cellStyle name="Cálculo 2 4 6 3 2" xfId="25238" xr:uid="{7C60B9CB-B888-4DAB-B1F8-E5E6203FD689}"/>
    <cellStyle name="Cálculo 2 4 6 4" xfId="11669" xr:uid="{06F1A9EE-4F26-4424-AC09-536A86CF497D}"/>
    <cellStyle name="Cálculo 2 4 6 4 2" xfId="26777" xr:uid="{4F616632-A4FE-43BB-A6A2-E202839ED22C}"/>
    <cellStyle name="Cálculo 2 4 6 5" xfId="18856" xr:uid="{32FB202B-91F8-4602-B22B-3F205BA2AA5B}"/>
    <cellStyle name="Cálculo 2 4 7" xfId="4125" xr:uid="{8F4F1D9B-0C5A-4805-924A-82F7DD3A2605}"/>
    <cellStyle name="Cálculo 2 4 7 2" xfId="6762" xr:uid="{4A195749-989A-47DA-8AFA-B8C9FD751325}"/>
    <cellStyle name="Cálculo 2 4 7 2 2" xfId="13073" xr:uid="{7FD39316-D9A7-4ABF-9378-8C781CD989FA}"/>
    <cellStyle name="Cálculo 2 4 7 2 2 2" xfId="28181" xr:uid="{A53A47A2-074D-4066-9DEA-6BE6394E251C}"/>
    <cellStyle name="Cálculo 2 4 7 2 3" xfId="16747" xr:uid="{E03E997F-FC52-4CAD-B866-D6AE7165875E}"/>
    <cellStyle name="Cálculo 2 4 7 2 3 2" xfId="31855" xr:uid="{9CFEB45A-A7D7-43FC-9CED-05E3F7E571E3}"/>
    <cellStyle name="Cálculo 2 4 7 2 4" xfId="21870" xr:uid="{FAF045DA-2542-4BF0-A53B-60D338EC8C7D}"/>
    <cellStyle name="Cálculo 2 4 7 3" xfId="10507" xr:uid="{F0C93475-78D4-46C6-9111-FDF948461F08}"/>
    <cellStyle name="Cálculo 2 4 7 3 2" xfId="25615" xr:uid="{486BE143-5F0F-48D7-AB4B-341721DB84E2}"/>
    <cellStyle name="Cálculo 2 4 7 4" xfId="14998" xr:uid="{C871886F-4EAC-46A9-AFF7-E330E7DFF1FF}"/>
    <cellStyle name="Cálculo 2 4 7 4 2" xfId="30106" xr:uid="{3F3CD2AD-2B24-43F8-9F38-F1FBE0AAF48C}"/>
    <cellStyle name="Cálculo 2 4 7 5" xfId="19233" xr:uid="{8B283806-7CAF-44A9-87D7-93749201B8E8}"/>
    <cellStyle name="Cálculo 2 4 8" xfId="4690" xr:uid="{012281BC-6539-463C-A56E-8D9587D5EBEE}"/>
    <cellStyle name="Cálculo 2 4 8 2" xfId="11072" xr:uid="{AA01C8C9-32EA-46A1-9745-C14400BC331E}"/>
    <cellStyle name="Cálculo 2 4 8 2 2" xfId="26180" xr:uid="{A74C4B9F-D5C2-4C37-BB53-75F3FA434438}"/>
    <cellStyle name="Cálculo 2 4 8 3" xfId="7907" xr:uid="{A5FDBB33-1CA4-4C75-B38C-E9985A0C100D}"/>
    <cellStyle name="Cálculo 2 4 8 3 2" xfId="23015" xr:uid="{FA558AA1-ED89-44F6-8685-0A9D4E43BE96}"/>
    <cellStyle name="Cálculo 2 4 8 4" xfId="19798" xr:uid="{CEF51A86-733E-4BB8-9F89-9819771A1F91}"/>
    <cellStyle name="Cálculo 2 4 9" xfId="8551" xr:uid="{E3907670-80D1-44AE-AA1D-36AD756DDD8C}"/>
    <cellStyle name="Cálculo 2 4 9 2" xfId="23659" xr:uid="{50270555-A95C-4376-AF64-A6BB874E9737}"/>
    <cellStyle name="Cálculo 2 5" xfId="2068" xr:uid="{24005750-8F46-4DBA-8335-BF4AE8D7D64C}"/>
    <cellStyle name="Cálculo 2 5 10" xfId="8148" xr:uid="{D182A4D3-9EFB-4CA1-B942-6EDC75B45E61}"/>
    <cellStyle name="Cálculo 2 5 10 2" xfId="23256" xr:uid="{D7EE95E1-ABE0-4589-94C3-A4CB2175CF06}"/>
    <cellStyle name="Cálculo 2 5 11" xfId="17293" xr:uid="{0441E599-AE9D-41EA-AE26-D50EDCD458A5}"/>
    <cellStyle name="Cálculo 2 5 2" xfId="2828" xr:uid="{37E96D5F-B3A9-430B-A51F-4C9AD1220865}"/>
    <cellStyle name="Cálculo 2 5 2 2" xfId="5465" xr:uid="{E5B1709D-4590-4F85-9ACF-050C7366FFCA}"/>
    <cellStyle name="Cálculo 2 5 2 2 2" xfId="16391" xr:uid="{35028493-7AE8-4F83-9259-EB6C36173A9F}"/>
    <cellStyle name="Cálculo 2 5 2 2 2 2" xfId="31499" xr:uid="{937AAAD5-ABF7-43E4-AB83-54E36FEDC93A}"/>
    <cellStyle name="Cálculo 2 5 2 2 3" xfId="20573" xr:uid="{80B00B2D-D9CF-45F7-B23A-429EEEC0C6B4}"/>
    <cellStyle name="Cálculo 2 5 2 3" xfId="14217" xr:uid="{C72E9C63-DB10-4ADE-A92C-AD8F7EDA4D65}"/>
    <cellStyle name="Cálculo 2 5 2 3 2" xfId="29325" xr:uid="{5605AB58-569F-41E1-878C-AC64D399D747}"/>
    <cellStyle name="Cálculo 2 5 2 4" xfId="17936" xr:uid="{669FA320-1265-4E97-B8CC-737A02FE9220}"/>
    <cellStyle name="Cálculo 2 5 3" xfId="3131" xr:uid="{86C4BA56-9E5A-4167-A69C-22F649BEFEFD}"/>
    <cellStyle name="Cálculo 2 5 3 2" xfId="5768" xr:uid="{FD14D3E3-7F1C-40B9-BC28-778A4AD98F4C}"/>
    <cellStyle name="Cálculo 2 5 3 2 2" xfId="12079" xr:uid="{9BA219F2-AE03-417A-8410-F69D01D59FC8}"/>
    <cellStyle name="Cálculo 2 5 3 2 2 2" xfId="27187" xr:uid="{9D285F81-338B-4378-BF44-023E18756A4A}"/>
    <cellStyle name="Cálculo 2 5 3 2 3" xfId="14090" xr:uid="{EB112935-0EFC-4FAC-BB65-FF9AE8BA6E18}"/>
    <cellStyle name="Cálculo 2 5 3 2 3 2" xfId="29198" xr:uid="{0C0D6C9C-8999-4569-947E-5E89FF3F9390}"/>
    <cellStyle name="Cálculo 2 5 3 2 4" xfId="20876" xr:uid="{5EE92BDB-D044-49E5-BD66-1E0CAE6896D1}"/>
    <cellStyle name="Cálculo 2 5 3 3" xfId="9513" xr:uid="{82387281-A3BC-4030-BBF0-D096BE9CB8D6}"/>
    <cellStyle name="Cálculo 2 5 3 3 2" xfId="24621" xr:uid="{97E2BFD8-E4AF-45AA-903C-65508FD7E243}"/>
    <cellStyle name="Cálculo 2 5 3 4" xfId="15002" xr:uid="{F1A43FD7-67B5-4DEB-853C-A60C2EC435C1}"/>
    <cellStyle name="Cálculo 2 5 3 4 2" xfId="30110" xr:uid="{FC5AD15E-AA62-481E-ACDD-593B2AE44B0D}"/>
    <cellStyle name="Cálculo 2 5 3 5" xfId="18239" xr:uid="{89121F9D-C7A4-4A05-B14E-0E100D4DDF59}"/>
    <cellStyle name="Cálculo 2 5 4" xfId="3457" xr:uid="{EBB0EE29-9025-44B3-91F3-636883BDD985}"/>
    <cellStyle name="Cálculo 2 5 4 2" xfId="6094" xr:uid="{773132DA-B066-4A04-BDB2-73A42FB33E8F}"/>
    <cellStyle name="Cálculo 2 5 4 2 2" xfId="12405" xr:uid="{AC401E7C-26BD-40EC-986A-8EF24534AE4C}"/>
    <cellStyle name="Cálculo 2 5 4 2 2 2" xfId="27513" xr:uid="{4A3AF8F3-3864-429C-9EC8-659BC930A410}"/>
    <cellStyle name="Cálculo 2 5 4 2 3" xfId="7575" xr:uid="{FCC8A8D8-7F0F-411B-B9DC-2A764494F8F7}"/>
    <cellStyle name="Cálculo 2 5 4 2 3 2" xfId="22683" xr:uid="{B1063BED-9C82-4A38-810C-8E58EC63D902}"/>
    <cellStyle name="Cálculo 2 5 4 2 4" xfId="21202" xr:uid="{D944E8E7-F542-41AB-B279-E498FBDB3056}"/>
    <cellStyle name="Cálculo 2 5 4 3" xfId="9839" xr:uid="{080D356A-4018-43C8-A6E8-19248D9DA198}"/>
    <cellStyle name="Cálculo 2 5 4 3 2" xfId="24947" xr:uid="{6B6F3C70-B935-442D-9DCC-4EDD8820343D}"/>
    <cellStyle name="Cálculo 2 5 4 4" xfId="7413" xr:uid="{72BC69BA-A548-41EE-9B12-FE1AF8A9DAFD}"/>
    <cellStyle name="Cálculo 2 5 4 4 2" xfId="22521" xr:uid="{F8C9166A-17C8-4423-9769-6E57445E24AD}"/>
    <cellStyle name="Cálculo 2 5 4 5" xfId="18565" xr:uid="{E3A88EEC-50E7-4D5E-B348-AFCD894E9A9F}"/>
    <cellStyle name="Cálculo 2 5 5" xfId="3763" xr:uid="{CEBB34D0-7EF9-4119-95B8-A900C4D8B575}"/>
    <cellStyle name="Cálculo 2 5 5 2" xfId="6400" xr:uid="{F38F7C2C-024F-4B2F-A38C-BD350CCDC126}"/>
    <cellStyle name="Cálculo 2 5 5 2 2" xfId="12711" xr:uid="{9CCF3853-6E83-411E-8B77-44B31195BC15}"/>
    <cellStyle name="Cálculo 2 5 5 2 2 2" xfId="27819" xr:uid="{C2349676-400F-4795-88A7-DEA6BF689019}"/>
    <cellStyle name="Cálculo 2 5 5 2 3" xfId="13555" xr:uid="{5C41A20F-EB85-4E5C-BF5C-D5B1C13E155A}"/>
    <cellStyle name="Cálculo 2 5 5 2 3 2" xfId="28663" xr:uid="{22CB8D29-0FA0-4680-BC38-453E3ED76F79}"/>
    <cellStyle name="Cálculo 2 5 5 2 4" xfId="21508" xr:uid="{82F4103C-D58A-41AB-BEB7-164A254858F6}"/>
    <cellStyle name="Cálculo 2 5 5 3" xfId="10145" xr:uid="{85DE50DA-396D-41A5-9E50-0502B54E6960}"/>
    <cellStyle name="Cálculo 2 5 5 3 2" xfId="25253" xr:uid="{0B550C37-3508-40C9-9E48-B9E9BDC79DF0}"/>
    <cellStyle name="Cálculo 2 5 5 4" xfId="14929" xr:uid="{FE247092-9E6D-4C1B-8B11-9EAA66C0E6E2}"/>
    <cellStyle name="Cálculo 2 5 5 4 2" xfId="30037" xr:uid="{A63B8F66-1F81-4F7C-B844-B326185469C2}"/>
    <cellStyle name="Cálculo 2 5 5 5" xfId="18871" xr:uid="{CFA79550-62D9-4DE7-AF84-CF9CA72FD265}"/>
    <cellStyle name="Cálculo 2 5 6" xfId="4140" xr:uid="{12A944C8-514E-40AC-B269-A33D911BBDE6}"/>
    <cellStyle name="Cálculo 2 5 6 2" xfId="6777" xr:uid="{30C019AB-9477-4BE2-9F4A-A0BFFB766010}"/>
    <cellStyle name="Cálculo 2 5 6 2 2" xfId="13088" xr:uid="{E67CC416-D67A-4A73-8961-3CC32AF69975}"/>
    <cellStyle name="Cálculo 2 5 6 2 2 2" xfId="28196" xr:uid="{4E9DDBE9-3ADA-4DE2-883D-54049B65F755}"/>
    <cellStyle name="Cálculo 2 5 6 2 3" xfId="16762" xr:uid="{F1D7984C-9C0D-4D50-BE44-E15E91DF973F}"/>
    <cellStyle name="Cálculo 2 5 6 2 3 2" xfId="31870" xr:uid="{E5D52A88-7CCA-4155-BAE7-8599EBC249E3}"/>
    <cellStyle name="Cálculo 2 5 6 2 4" xfId="21885" xr:uid="{72837A43-6C57-4FA9-B143-76C13E3C3E87}"/>
    <cellStyle name="Cálculo 2 5 6 3" xfId="10522" xr:uid="{A0372327-68E9-499B-9003-FC0580FB7A40}"/>
    <cellStyle name="Cálculo 2 5 6 3 2" xfId="25630" xr:uid="{FF279EC2-356A-411F-829D-E27B304D5A41}"/>
    <cellStyle name="Cálculo 2 5 6 4" xfId="13970" xr:uid="{2ECA7420-7E31-49DD-B847-3F6DFE3D6945}"/>
    <cellStyle name="Cálculo 2 5 6 4 2" xfId="29078" xr:uid="{56B37F5E-CE9C-4110-AC6F-8D4A92812D12}"/>
    <cellStyle name="Cálculo 2 5 6 5" xfId="19248" xr:uid="{E63665CA-6AD7-459E-BB7C-201B8DAEF777}"/>
    <cellStyle name="Cálculo 2 5 7" xfId="4705" xr:uid="{37C593CD-2FFE-4B9D-92B6-0726D3877203}"/>
    <cellStyle name="Cálculo 2 5 7 2" xfId="11087" xr:uid="{F357B923-2698-4FFA-B4C1-34E7D98728B8}"/>
    <cellStyle name="Cálculo 2 5 7 2 2" xfId="26195" xr:uid="{19FD5BAB-EE9B-4185-8178-D8F85F43C6E6}"/>
    <cellStyle name="Cálculo 2 5 7 3" xfId="14027" xr:uid="{07385445-3CB1-4600-8A67-30571CF7B881}"/>
    <cellStyle name="Cálculo 2 5 7 3 2" xfId="29135" xr:uid="{0B008161-79F2-46B6-8447-DFD2FCD36483}"/>
    <cellStyle name="Cálculo 2 5 7 4" xfId="19813" xr:uid="{DDB4848A-D0B0-4197-89F0-6D61665D8659}"/>
    <cellStyle name="Cálculo 2 5 8" xfId="8566" xr:uid="{9BCAB6C8-C22C-4C86-933B-C4DD376940FA}"/>
    <cellStyle name="Cálculo 2 5 8 2" xfId="23674" xr:uid="{61C4AC40-0974-4F99-80F8-F8C53E63ACE1}"/>
    <cellStyle name="Cálculo 2 5 9" xfId="13682" xr:uid="{3F6C7D4D-1A6D-4EA4-92F6-63635E99B25A}"/>
    <cellStyle name="Cálculo 2 5 9 2" xfId="28790" xr:uid="{7C367F6D-DE31-40EF-8898-0DF01630D1D8}"/>
    <cellStyle name="Cálculo 3" xfId="760" xr:uid="{00000000-0005-0000-0000-0000F8020000}"/>
    <cellStyle name="Cálculo 3 2" xfId="1834" xr:uid="{E965FAAA-E260-454C-80EE-90F05FA9DC4A}"/>
    <cellStyle name="Cálculo 3 2 10" xfId="8335" xr:uid="{95DE2955-C6A9-46E9-B515-1A768AD7ACBC}"/>
    <cellStyle name="Cálculo 3 2 10 2" xfId="23443" xr:uid="{6BD17574-A9BC-4821-B2CD-DC8BFABDA4C4}"/>
    <cellStyle name="Cálculo 3 2 11" xfId="16364" xr:uid="{57FDF509-197F-4127-A7DC-6D9AB011D55B}"/>
    <cellStyle name="Cálculo 3 2 11 2" xfId="31472" xr:uid="{34C90AA2-BDA3-4CF9-9F26-A892699C2973}"/>
    <cellStyle name="Cálculo 3 2 12" xfId="14341" xr:uid="{A575627C-A5EA-4BD9-A28C-E46CFA5C57F2}"/>
    <cellStyle name="Cálculo 3 2 12 2" xfId="29449" xr:uid="{68B83D60-189A-4A18-B3EF-451AA74FABEB}"/>
    <cellStyle name="Cálculo 3 2 13" xfId="17059" xr:uid="{D3E12E49-561C-4CE6-BE9F-0576E17509E4}"/>
    <cellStyle name="Cálculo 3 2 2" xfId="2394" xr:uid="{D8B3B3AB-1AC5-4B9B-9F52-CBC1D40FF19E}"/>
    <cellStyle name="Cálculo 3 2 2 2" xfId="5031" xr:uid="{FD372B06-15CE-44CE-8DC1-F38FE7D5F064}"/>
    <cellStyle name="Cálculo 3 2 2 2 2" xfId="11395" xr:uid="{F4BCA073-78F0-477E-A1D3-BDD09CBA8CD8}"/>
    <cellStyle name="Cálculo 3 2 2 2 2 2" xfId="26503" xr:uid="{9C875157-3C1A-4D33-9FE6-3C0A1601550E}"/>
    <cellStyle name="Cálculo 3 2 2 2 3" xfId="16479" xr:uid="{36E8C48C-6D02-422E-BC7B-B55C7509892E}"/>
    <cellStyle name="Cálculo 3 2 2 2 3 2" xfId="31587" xr:uid="{DA9F7BCA-A690-487B-9C00-7105E5AF8307}"/>
    <cellStyle name="Cálculo 3 2 2 2 4" xfId="20139" xr:uid="{B04E97BB-0A3B-410B-8E46-BFAC08EC322C}"/>
    <cellStyle name="Cálculo 3 2 2 3" xfId="8861" xr:uid="{C553202B-9932-4C7D-886D-533583EF2767}"/>
    <cellStyle name="Cálculo 3 2 2 3 2" xfId="23969" xr:uid="{77F26E3B-B21C-4D2F-81A3-D91F2A93EB19}"/>
    <cellStyle name="Cálculo 3 2 3" xfId="2226" xr:uid="{1602A07C-C273-4500-A666-4D0C42A70500}"/>
    <cellStyle name="Cálculo 3 2 3 2" xfId="4863" xr:uid="{3703A956-6231-42DD-9BFD-6909BDD5859A}"/>
    <cellStyle name="Cálculo 3 2 3 2 2" xfId="16125" xr:uid="{83134FEA-49FA-4CF9-873F-5270D9905FA1}"/>
    <cellStyle name="Cálculo 3 2 3 2 2 2" xfId="31233" xr:uid="{166E0137-C968-4026-9589-5D3898136901}"/>
    <cellStyle name="Cálculo 3 2 3 2 3" xfId="19971" xr:uid="{4595DCC1-2B1E-45A3-8A05-2230AD8D66E0}"/>
    <cellStyle name="Cálculo 3 2 3 3" xfId="16260" xr:uid="{8079B94C-5E49-4A8A-A828-DBA1B1A0AAE7}"/>
    <cellStyle name="Cálculo 3 2 3 3 2" xfId="31368" xr:uid="{0B5CCA7A-B384-4167-B40C-4137BE4EE335}"/>
    <cellStyle name="Cálculo 3 2 3 4" xfId="17451" xr:uid="{23B730F9-E746-4A35-8482-1C8A7B06585C}"/>
    <cellStyle name="Cálculo 3 2 4" xfId="2928" xr:uid="{6CB50FC9-5C1E-4799-8AB4-3218678E836D}"/>
    <cellStyle name="Cálculo 3 2 4 2" xfId="5565" xr:uid="{DC902660-6BE1-42CC-AB0D-D71BE679FABB}"/>
    <cellStyle name="Cálculo 3 2 4 2 2" xfId="11876" xr:uid="{CCBB2101-9CEC-4626-86DF-BC6245B47DA1}"/>
    <cellStyle name="Cálculo 3 2 4 2 2 2" xfId="26984" xr:uid="{2544882C-62BD-45E2-8EBB-23517EEF04F1}"/>
    <cellStyle name="Cálculo 3 2 4 2 3" xfId="11235" xr:uid="{49AE0A77-AD7D-412E-8C2F-BA4A199F6B00}"/>
    <cellStyle name="Cálculo 3 2 4 2 3 2" xfId="26343" xr:uid="{BFC53289-6D65-4FE1-8F43-6A7B5380AEE4}"/>
    <cellStyle name="Cálculo 3 2 4 2 4" xfId="20673" xr:uid="{01A61B27-6B62-4F04-892B-BF89E7E759E9}"/>
    <cellStyle name="Cálculo 3 2 4 3" xfId="9310" xr:uid="{3316ED09-398B-41AA-919B-83BA049572CC}"/>
    <cellStyle name="Cálculo 3 2 4 3 2" xfId="24418" xr:uid="{AB52EBAB-A411-4102-877D-0CB96A4EC2E2}"/>
    <cellStyle name="Cálculo 3 2 4 4" xfId="13486" xr:uid="{1F6ABE48-87F9-46FF-8B02-98CBD8BE5317}"/>
    <cellStyle name="Cálculo 3 2 4 4 2" xfId="28594" xr:uid="{8E45174D-2802-4E0D-B2A0-E1F4C230F9EB}"/>
    <cellStyle name="Cálculo 3 2 4 5" xfId="18036" xr:uid="{42E103DD-69BA-491B-AF8B-D156EF265537}"/>
    <cellStyle name="Cálculo 3 2 5" xfId="3254" xr:uid="{AEE31CFD-498D-4C19-977C-65D56233A93C}"/>
    <cellStyle name="Cálculo 3 2 5 2" xfId="5891" xr:uid="{472D817F-94AC-4659-B530-7D24FD344FB4}"/>
    <cellStyle name="Cálculo 3 2 5 2 2" xfId="12202" xr:uid="{F65F254E-BC81-4695-9EF9-DA06911373C6}"/>
    <cellStyle name="Cálculo 3 2 5 2 2 2" xfId="27310" xr:uid="{EE1EE8CD-B9BC-47FA-8AC4-A0F1C531FB2A}"/>
    <cellStyle name="Cálculo 3 2 5 2 3" xfId="15015" xr:uid="{E677E789-6D0E-4B7B-9339-1876BFDA736F}"/>
    <cellStyle name="Cálculo 3 2 5 2 3 2" xfId="30123" xr:uid="{6D045B1C-4B20-445C-B2A4-40406F543B11}"/>
    <cellStyle name="Cálculo 3 2 5 2 4" xfId="20999" xr:uid="{C6CAB1AB-2A38-47F5-AA92-81DEB6428E4E}"/>
    <cellStyle name="Cálculo 3 2 5 3" xfId="9636" xr:uid="{8A07D9D8-6A5E-42D1-A100-7D2D16E1FF28}"/>
    <cellStyle name="Cálculo 3 2 5 3 2" xfId="24744" xr:uid="{A46B5680-6ECA-4684-930C-94F17A8A8F47}"/>
    <cellStyle name="Cálculo 3 2 5 4" xfId="7601" xr:uid="{AB39C99B-92A2-4E4C-B9CA-183E7F7FCBF7}"/>
    <cellStyle name="Cálculo 3 2 5 4 2" xfId="22709" xr:uid="{6E8B591C-9BBE-4BB2-B35A-E16DA381402F}"/>
    <cellStyle name="Cálculo 3 2 5 5" xfId="18362" xr:uid="{2D2F4879-243B-4F4E-91DD-888AFFAD8F17}"/>
    <cellStyle name="Cálculo 3 2 6" xfId="3560" xr:uid="{B7225D48-61E3-4F4E-82F1-24BEECB0F877}"/>
    <cellStyle name="Cálculo 3 2 6 2" xfId="6197" xr:uid="{7DA6622E-AFEF-4540-94FB-6CAF0C48D54C}"/>
    <cellStyle name="Cálculo 3 2 6 2 2" xfId="12508" xr:uid="{9836DD08-C1D1-418B-B94B-48D239DE473A}"/>
    <cellStyle name="Cálculo 3 2 6 2 2 2" xfId="27616" xr:uid="{9A0CB7B0-063B-4C57-8F94-E4792CC9AE40}"/>
    <cellStyle name="Cálculo 3 2 6 2 3" xfId="15127" xr:uid="{135904CA-D247-4456-88BB-7CC67D0B7759}"/>
    <cellStyle name="Cálculo 3 2 6 2 3 2" xfId="30235" xr:uid="{59CF99A8-5875-4AA9-BDE7-988EC6C70C68}"/>
    <cellStyle name="Cálculo 3 2 6 2 4" xfId="21305" xr:uid="{1276C4A5-E6A0-447C-A30B-04FF82F25EAF}"/>
    <cellStyle name="Cálculo 3 2 6 3" xfId="9942" xr:uid="{FAD2DF43-5AE3-49E5-8AEB-D73CBFD50536}"/>
    <cellStyle name="Cálculo 3 2 6 3 2" xfId="25050" xr:uid="{E463A0D5-47CA-4120-8285-649DB94A04C8}"/>
    <cellStyle name="Cálculo 3 2 6 4" xfId="15424" xr:uid="{918F0887-1DC5-4D43-8BCA-EA2D0EC50F44}"/>
    <cellStyle name="Cálculo 3 2 6 4 2" xfId="30532" xr:uid="{5D493496-01C4-4B4D-8B31-084CDE2ACDC6}"/>
    <cellStyle name="Cálculo 3 2 6 5" xfId="18668" xr:uid="{927E304A-0EFC-4F23-8078-FF3E44BCFB46}"/>
    <cellStyle name="Cálculo 3 2 7" xfId="3906" xr:uid="{46772790-BE46-4D88-8C8C-2EE4F6C89FA1}"/>
    <cellStyle name="Cálculo 3 2 7 2" xfId="6543" xr:uid="{9604680A-27B2-41DA-ACB0-C1434A0605BB}"/>
    <cellStyle name="Cálculo 3 2 7 2 2" xfId="12854" xr:uid="{9E27CBE9-6AE1-4440-BD6D-5AA7A38A4BD9}"/>
    <cellStyle name="Cálculo 3 2 7 2 2 2" xfId="27962" xr:uid="{3B59CCDC-F32F-4780-9986-3F6FB79F1B23}"/>
    <cellStyle name="Cálculo 3 2 7 2 3" xfId="7109" xr:uid="{89C3AE2E-B720-411E-9519-B99E438A7914}"/>
    <cellStyle name="Cálculo 3 2 7 2 3 2" xfId="22217" xr:uid="{094A5292-153D-407D-BCD9-D461299D169E}"/>
    <cellStyle name="Cálculo 3 2 7 2 4" xfId="21651" xr:uid="{BDE36881-44CB-405C-9381-D8DCB94D5565}"/>
    <cellStyle name="Cálculo 3 2 7 3" xfId="10288" xr:uid="{1D95E578-6635-4214-98F3-47B6BF762CD9}"/>
    <cellStyle name="Cálculo 3 2 7 3 2" xfId="25396" xr:uid="{8C5B3526-4AEE-40AC-BF8C-BE539052B67E}"/>
    <cellStyle name="Cálculo 3 2 7 4" xfId="15246" xr:uid="{64F793C8-4344-418F-9F15-EC85C99B001C}"/>
    <cellStyle name="Cálculo 3 2 7 4 2" xfId="30354" xr:uid="{190F5552-B9C1-48B7-89B7-0FB6834900A9}"/>
    <cellStyle name="Cálculo 3 2 7 5" xfId="19014" xr:uid="{0594EFCD-F1E5-450E-89E2-8406121701FC}"/>
    <cellStyle name="Cálculo 3 2 8" xfId="4270" xr:uid="{2AA21674-765C-4FB4-8836-82FECCEAA390}"/>
    <cellStyle name="Cálculo 3 2 8 2" xfId="6907" xr:uid="{670E2A9A-875E-4D87-9FEB-CCD93ED1E10A}"/>
    <cellStyle name="Cálculo 3 2 8 2 2" xfId="13218" xr:uid="{F792DA20-CBC2-4A56-9029-94D5783A7C69}"/>
    <cellStyle name="Cálculo 3 2 8 2 2 2" xfId="28326" xr:uid="{85F6FA9C-9EC6-499A-B200-60ABEDE020C7}"/>
    <cellStyle name="Cálculo 3 2 8 2 3" xfId="16882" xr:uid="{67E4E0BC-F458-4FDF-8AC3-0A7140A2EC2E}"/>
    <cellStyle name="Cálculo 3 2 8 2 3 2" xfId="31990" xr:uid="{B058DBE9-2D9D-4B8E-BEA1-D5070C39FCCD}"/>
    <cellStyle name="Cálculo 3 2 8 2 4" xfId="22015" xr:uid="{C15FA9BC-BD54-4519-9641-89CF40575D01}"/>
    <cellStyle name="Cálculo 3 2 8 3" xfId="10652" xr:uid="{A195E2B3-9774-4E74-A258-87B7A63BDDF7}"/>
    <cellStyle name="Cálculo 3 2 8 3 2" xfId="25760" xr:uid="{0B7B9D2B-D6BC-494C-A6F7-B5A20C34FFB8}"/>
    <cellStyle name="Cálculo 3 2 8 4" xfId="13421" xr:uid="{15927690-5E04-4E2E-B7C5-DF4388850277}"/>
    <cellStyle name="Cálculo 3 2 8 4 2" xfId="28529" xr:uid="{30D78F49-049C-4D84-A1B6-7464D20AA913}"/>
    <cellStyle name="Cálculo 3 2 8 5" xfId="19378" xr:uid="{1DF3EE54-6A02-4719-BC39-A982F4D64BE9}"/>
    <cellStyle name="Cálculo 3 2 9" xfId="4471" xr:uid="{3B8B7A95-C4B8-4AAE-BD18-3D9F0468E9A7}"/>
    <cellStyle name="Cálculo 3 2 9 2" xfId="10853" xr:uid="{B95BA345-8037-42ED-BF25-9DDEEA86B2E4}"/>
    <cellStyle name="Cálculo 3 2 9 2 2" xfId="25961" xr:uid="{9DC04165-26B1-405E-AF0F-A686E01B7721}"/>
    <cellStyle name="Cálculo 3 2 9 3" xfId="8041" xr:uid="{1D611346-CB27-4E1F-A923-12EE2EBA0FAB}"/>
    <cellStyle name="Cálculo 3 2 9 3 2" xfId="23149" xr:uid="{4FA6F8A0-1463-4744-9D61-0C709F883CEA}"/>
    <cellStyle name="Cálculo 3 2 9 4" xfId="19579" xr:uid="{34DBCAFB-7C01-4AAF-9E4C-670065EB8312}"/>
    <cellStyle name="Cálculo 3 3" xfId="1817" xr:uid="{03D50D86-D374-4A24-93FD-ADAB24E134C6}"/>
    <cellStyle name="Cálculo 3 3 10" xfId="15818" xr:uid="{C8850C10-3FD6-4510-BD37-AA8CD4076851}"/>
    <cellStyle name="Cálculo 3 3 10 2" xfId="30926" xr:uid="{36BD5A61-233F-49ED-9CA3-AD74295D0EEA}"/>
    <cellStyle name="Cálculo 3 3 11" xfId="13610" xr:uid="{C1C36773-EEE7-4F9C-AA9A-A4C149E4F2BA}"/>
    <cellStyle name="Cálculo 3 3 11 2" xfId="28718" xr:uid="{FC534F54-75A4-4551-B2BB-2928C11C7F77}"/>
    <cellStyle name="Cálculo 3 3 12" xfId="17042" xr:uid="{ADCE2162-BA9B-4BB1-9C6F-3E0C2C89E680}"/>
    <cellStyle name="Cálculo 3 3 2" xfId="2377" xr:uid="{7B88904F-ED7E-4558-B938-0AC639D38E1F}"/>
    <cellStyle name="Cálculo 3 3 2 2" xfId="5014" xr:uid="{493122CC-F24E-4487-A013-99A29EBB32C6}"/>
    <cellStyle name="Cálculo 3 3 2 2 2" xfId="11378" xr:uid="{C4638D9D-A26F-48C7-BE1A-658656EF8D54}"/>
    <cellStyle name="Cálculo 3 3 2 2 2 2" xfId="26486" xr:uid="{B4D15FDE-859F-45CB-BC6C-DB064D21D9D1}"/>
    <cellStyle name="Cálculo 3 3 2 2 3" xfId="7592" xr:uid="{24F161CC-DDD9-4ED9-9473-7E2764A3B404}"/>
    <cellStyle name="Cálculo 3 3 2 2 3 2" xfId="22700" xr:uid="{6671E089-5824-4537-BC0B-E45BB2EBEC3F}"/>
    <cellStyle name="Cálculo 3 3 2 2 4" xfId="20122" xr:uid="{648FE8BA-1D07-4D4C-9D4C-BB715E226EC3}"/>
    <cellStyle name="Cálculo 3 3 2 3" xfId="8844" xr:uid="{2E5E5ADB-4BD9-476D-A8D2-4C70CABB8157}"/>
    <cellStyle name="Cálculo 3 3 2 3 2" xfId="23952" xr:uid="{C180DC67-82DE-490C-86CF-00DC19110732}"/>
    <cellStyle name="Cálculo 3 3 2 4" xfId="16499" xr:uid="{731C6DDD-2251-4D63-9E81-FC299A95FBE3}"/>
    <cellStyle name="Cálculo 3 3 2 4 2" xfId="31607" xr:uid="{1F463946-AF62-4F93-8CD3-E7601ABEA841}"/>
    <cellStyle name="Cálculo 3 3 2 5" xfId="13462" xr:uid="{D37DF087-BB58-4293-9B26-DC7405E5B477}"/>
    <cellStyle name="Cálculo 3 3 2 5 2" xfId="28570" xr:uid="{E9F9E376-EA40-4303-838E-4B4B0E0BE640}"/>
    <cellStyle name="Cálculo 3 3 2 6" xfId="17585" xr:uid="{D944C6F8-EF06-41D2-B905-24ED0E3765E7}"/>
    <cellStyle name="Cálculo 3 3 3" xfId="2243" xr:uid="{2A22205C-C875-4F41-9A47-045CF24F0FBB}"/>
    <cellStyle name="Cálculo 3 3 3 2" xfId="4880" xr:uid="{BA43BDD8-5320-4532-96DC-F71614251307}"/>
    <cellStyle name="Cálculo 3 3 3 2 2" xfId="8115" xr:uid="{37A2365F-2EEB-4A4F-94FB-4FB6BE654919}"/>
    <cellStyle name="Cálculo 3 3 3 2 2 2" xfId="23223" xr:uid="{6BBB485F-6FDB-4A66-AD06-52A3BFC023A9}"/>
    <cellStyle name="Cálculo 3 3 3 2 3" xfId="19988" xr:uid="{9AD34F0E-C04E-478A-A754-F586A5E6D49C}"/>
    <cellStyle name="Cálculo 3 3 3 3" xfId="7959" xr:uid="{FE621C6A-002F-4D8A-ABDE-A3C1A05917EB}"/>
    <cellStyle name="Cálculo 3 3 3 3 2" xfId="23067" xr:uid="{1039CB85-1CBB-4D84-B2F3-B6AB23BA6A52}"/>
    <cellStyle name="Cálculo 3 3 3 4" xfId="17468" xr:uid="{850B8552-0264-4B8C-B360-0B846E72D704}"/>
    <cellStyle name="Cálculo 3 3 4" xfId="2650" xr:uid="{DBAAF4E8-2806-478A-B73F-C528F6353CAC}"/>
    <cellStyle name="Cálculo 3 3 4 2" xfId="5287" xr:uid="{0A4BF530-DB0C-42CA-AD75-BFCF96CDFD07}"/>
    <cellStyle name="Cálculo 3 3 4 2 2" xfId="11651" xr:uid="{719B13C6-287B-4A65-8AF5-B040E4976FB3}"/>
    <cellStyle name="Cálculo 3 3 4 2 2 2" xfId="26759" xr:uid="{38CC2198-DADE-48B8-B140-D0EBF23ACEA6}"/>
    <cellStyle name="Cálculo 3 3 4 2 3" xfId="14817" xr:uid="{DDD64EDA-55D6-4CFE-B9BB-0D3B201599F8}"/>
    <cellStyle name="Cálculo 3 3 4 2 3 2" xfId="29925" xr:uid="{4B0E3934-6A59-4B5E-AE3F-C7F1EE9198C5}"/>
    <cellStyle name="Cálculo 3 3 4 2 4" xfId="20395" xr:uid="{3B023A3B-C596-4464-B62C-40FBFD079271}"/>
    <cellStyle name="Cálculo 3 3 4 3" xfId="9117" xr:uid="{C786E5F1-77A5-488B-ABE1-0E52C0D6C1A2}"/>
    <cellStyle name="Cálculo 3 3 4 3 2" xfId="24225" xr:uid="{50D48363-9D97-4D19-A56A-9B1A97E38C21}"/>
    <cellStyle name="Cálculo 3 3 4 4" xfId="15849" xr:uid="{8A9E9DD7-C4E8-48C1-A852-BEB41C609CE2}"/>
    <cellStyle name="Cálculo 3 3 4 4 2" xfId="30957" xr:uid="{BA11C143-2722-400C-8F36-13C6CDD400E0}"/>
    <cellStyle name="Cálculo 3 3 4 5" xfId="17758" xr:uid="{6E017346-0D99-42E6-8F7D-A28A77DA5798}"/>
    <cellStyle name="Cálculo 3 3 5" xfId="3237" xr:uid="{0B1B497E-06F6-4FE5-9BF6-ED03718DE38C}"/>
    <cellStyle name="Cálculo 3 3 5 2" xfId="5874" xr:uid="{96824E45-651A-457C-81D1-2BA833D7612B}"/>
    <cellStyle name="Cálculo 3 3 5 2 2" xfId="12185" xr:uid="{E3B45E18-92F5-49F0-A6D9-37E85BC334D1}"/>
    <cellStyle name="Cálculo 3 3 5 2 2 2" xfId="27293" xr:uid="{CA635152-DEEB-4C9C-82A1-C2AAE55AC65B}"/>
    <cellStyle name="Cálculo 3 3 5 2 3" xfId="15309" xr:uid="{A7031D50-CBEA-4460-AB11-065D8A54A4EE}"/>
    <cellStyle name="Cálculo 3 3 5 2 3 2" xfId="30417" xr:uid="{8B037023-9EC0-483D-B9C2-93A2E2632EA2}"/>
    <cellStyle name="Cálculo 3 3 5 2 4" xfId="20982" xr:uid="{571DC2A7-8A5C-420B-BAC2-193315BD6891}"/>
    <cellStyle name="Cálculo 3 3 5 3" xfId="9619" xr:uid="{35C2AC3D-EB5E-4353-878C-AE0B1BDA24BE}"/>
    <cellStyle name="Cálculo 3 3 5 3 2" xfId="24727" xr:uid="{A009432F-F9A9-42CA-B8A1-805B37CB948D}"/>
    <cellStyle name="Cálculo 3 3 5 4" xfId="7553" xr:uid="{87EBA43B-A5E1-482B-BF56-F5484A89E79E}"/>
    <cellStyle name="Cálculo 3 3 5 4 2" xfId="22661" xr:uid="{253B24A5-1281-44BA-AE51-650D8BA996E4}"/>
    <cellStyle name="Cálculo 3 3 5 5" xfId="18345" xr:uid="{E94E3442-3375-46DD-B5C8-F7179B57068A}"/>
    <cellStyle name="Cálculo 3 3 6" xfId="2319" xr:uid="{B3132CCB-71A4-4B5A-9279-D50E1EFAC4CB}"/>
    <cellStyle name="Cálculo 3 3 6 2" xfId="4956" xr:uid="{E69610C8-A072-4E5C-896A-BDF119F046CD}"/>
    <cellStyle name="Cálculo 3 3 6 2 2" xfId="11320" xr:uid="{D1DAF85B-59F4-4598-9BB1-5BDACC9C23FA}"/>
    <cellStyle name="Cálculo 3 3 6 2 2 2" xfId="26428" xr:uid="{D7AE4238-C2C6-4CFB-8CD7-D30EC3B5474F}"/>
    <cellStyle name="Cálculo 3 3 6 2 3" xfId="14736" xr:uid="{F379831E-A667-4EEE-93FE-AC77D46C4141}"/>
    <cellStyle name="Cálculo 3 3 6 2 3 2" xfId="29844" xr:uid="{F934C999-AE45-4D47-9FCE-F39C77821CE7}"/>
    <cellStyle name="Cálculo 3 3 6 2 4" xfId="20064" xr:uid="{EDE522A3-BFEF-4E64-9F55-3B6620FDC527}"/>
    <cellStyle name="Cálculo 3 3 6 3" xfId="8786" xr:uid="{57080855-FB94-4104-A558-1B5D600B5A17}"/>
    <cellStyle name="Cálculo 3 3 6 3 2" xfId="23894" xr:uid="{7CD64947-3281-4A31-83A6-92E740F47C0B}"/>
    <cellStyle name="Cálculo 3 3 6 4" xfId="7825" xr:uid="{F80D4173-0900-40DF-A5B9-A8B7B2AF690C}"/>
    <cellStyle name="Cálculo 3 3 6 4 2" xfId="22933" xr:uid="{F420378D-897A-47D8-A016-1209D2FCCFA0}"/>
    <cellStyle name="Cálculo 3 3 6 5" xfId="17544" xr:uid="{C576FA51-CC25-46DD-BEE8-BADF1B108601}"/>
    <cellStyle name="Cálculo 3 3 7" xfId="3889" xr:uid="{22634FA0-F28B-4D22-994D-B112FB5A8BB7}"/>
    <cellStyle name="Cálculo 3 3 7 2" xfId="6526" xr:uid="{6FEA815A-7DCE-4174-AC50-F92AE9EBE8E1}"/>
    <cellStyle name="Cálculo 3 3 7 2 2" xfId="12837" xr:uid="{AD28948B-10FB-4D93-B4B5-E348F07DFD3E}"/>
    <cellStyle name="Cálculo 3 3 7 2 2 2" xfId="27945" xr:uid="{B9511A95-82EF-46DE-B54F-C4F09EDBC541}"/>
    <cellStyle name="Cálculo 3 3 7 2 3" xfId="13442" xr:uid="{49D18D1F-378D-4830-A164-6294CA40053E}"/>
    <cellStyle name="Cálculo 3 3 7 2 3 2" xfId="28550" xr:uid="{F785070B-556B-4647-A78D-91EB037BCC28}"/>
    <cellStyle name="Cálculo 3 3 7 2 4" xfId="21634" xr:uid="{7F17D83A-4EAB-460F-870F-02A2BBB24EAE}"/>
    <cellStyle name="Cálculo 3 3 7 3" xfId="10271" xr:uid="{9775D413-E14E-4433-9A00-8D39B805985D}"/>
    <cellStyle name="Cálculo 3 3 7 3 2" xfId="25379" xr:uid="{3AC66209-E9E9-4C21-AAAC-7BC3A5108EDE}"/>
    <cellStyle name="Cálculo 3 3 7 4" xfId="7627" xr:uid="{B34A0AD6-36DD-4A6C-900B-ACBCEEF7B7D4}"/>
    <cellStyle name="Cálculo 3 3 7 4 2" xfId="22735" xr:uid="{C5B51BC6-3452-444F-B37A-C17D8DE4D318}"/>
    <cellStyle name="Cálculo 3 3 7 5" xfId="18997" xr:uid="{E5FDB949-9CBC-4D27-BB39-32C34D99CE57}"/>
    <cellStyle name="Cálculo 3 3 8" xfId="4454" xr:uid="{C0814138-27E6-4960-8B16-88FF0F66E842}"/>
    <cellStyle name="Cálculo 3 3 8 2" xfId="10836" xr:uid="{FE1E1E91-3E63-493B-A347-963C2905129B}"/>
    <cellStyle name="Cálculo 3 3 8 2 2" xfId="25944" xr:uid="{A1EA390F-57FE-4AE6-84CD-92F30CB191E6}"/>
    <cellStyle name="Cálculo 3 3 8 3" xfId="7987" xr:uid="{FB0C0D0E-952C-4DAE-900A-FE9521EB2F5B}"/>
    <cellStyle name="Cálculo 3 3 8 3 2" xfId="23095" xr:uid="{A9B4A251-5915-4AEC-AB4F-137B0FDE504D}"/>
    <cellStyle name="Cálculo 3 3 8 4" xfId="19562" xr:uid="{DACA66AF-6234-46B8-A819-DA08344ABED6}"/>
    <cellStyle name="Cálculo 3 3 9" xfId="8318" xr:uid="{0CE36C51-8E9F-467D-8AAA-ACC46DF20C7B}"/>
    <cellStyle name="Cálculo 3 3 9 2" xfId="23426" xr:uid="{CB9A17E2-82A4-4A07-9F68-254413D11B2E}"/>
    <cellStyle name="Cálculo 3 4" xfId="2054" xr:uid="{461ECDD3-88D8-4690-94C6-F2FD66ECC09E}"/>
    <cellStyle name="Cálculo 3 4 10" xfId="15167" xr:uid="{341124EA-B8E2-4D4F-AC4C-47CD13EED506}"/>
    <cellStyle name="Cálculo 3 4 10 2" xfId="30275" xr:uid="{4725AE64-875D-4522-B4AE-9539A01C31B0}"/>
    <cellStyle name="Cálculo 3 4 11" xfId="15464" xr:uid="{81FC4B50-5BD2-4F59-BB37-062DF03AD49C}"/>
    <cellStyle name="Cálculo 3 4 11 2" xfId="30572" xr:uid="{E1A849AC-C85F-4844-A6F8-3241DB00DA84}"/>
    <cellStyle name="Cálculo 3 4 12" xfId="17279" xr:uid="{1CF406E6-DABE-4A5D-B243-5E7BB8997584}"/>
    <cellStyle name="Cálculo 3 4 2" xfId="2561" xr:uid="{D2691115-34BA-4F8C-BB5A-F723B2133052}"/>
    <cellStyle name="Cálculo 3 4 2 2" xfId="5198" xr:uid="{1660D33B-78BE-482A-A062-B7351E6DBF13}"/>
    <cellStyle name="Cálculo 3 4 2 2 2" xfId="11562" xr:uid="{94A3A4B0-AED1-4E38-8A5D-7958807BD551}"/>
    <cellStyle name="Cálculo 3 4 2 2 2 2" xfId="26670" xr:uid="{B7A505BB-3D1B-4E53-9AFD-DC26A90D3C4A}"/>
    <cellStyle name="Cálculo 3 4 2 2 3" xfId="14964" xr:uid="{110ABA0F-A3F1-492B-B309-5E5FCA73F2FA}"/>
    <cellStyle name="Cálculo 3 4 2 2 3 2" xfId="30072" xr:uid="{8207B3C4-4BC9-42D5-9C1E-A2B47D1F9946}"/>
    <cellStyle name="Cálculo 3 4 2 2 4" xfId="20306" xr:uid="{043AA6E9-F839-4CB2-A453-CADD20627A64}"/>
    <cellStyle name="Cálculo 3 4 2 3" xfId="9028" xr:uid="{1E2905B9-B1D8-449D-8056-C5CBC921AAE0}"/>
    <cellStyle name="Cálculo 3 4 2 3 2" xfId="24136" xr:uid="{4E0B22F4-4B54-4D2F-A6A3-B7EED167BB52}"/>
    <cellStyle name="Cálculo 3 4 2 4" xfId="14885" xr:uid="{B7B038EA-0B79-4E1E-9AA7-F62AC101C5CE}"/>
    <cellStyle name="Cálculo 3 4 2 4 2" xfId="29993" xr:uid="{97B89B0E-B20E-46EE-9D16-29CC5C3020FD}"/>
    <cellStyle name="Cálculo 3 4 2 5" xfId="13487" xr:uid="{92700B0C-6D25-4D18-98DD-3E845B163499}"/>
    <cellStyle name="Cálculo 3 4 2 5 2" xfId="28595" xr:uid="{7E7C0A11-7E0C-453E-91E5-3DF1ABF39741}"/>
    <cellStyle name="Cálculo 3 4 2 6" xfId="17669" xr:uid="{3F0FA593-5A44-42DA-A079-9B5A180D0156}"/>
    <cellStyle name="Cálculo 3 4 3" xfId="2814" xr:uid="{75287400-17C8-4343-AB97-09A6AB591F40}"/>
    <cellStyle name="Cálculo 3 4 3 2" xfId="5451" xr:uid="{BBC796F3-2F0C-4EBB-89BA-E4931C66CCE1}"/>
    <cellStyle name="Cálculo 3 4 3 2 2" xfId="13926" xr:uid="{9638AEF2-3CC5-44D2-B2AF-E882F7262CD6}"/>
    <cellStyle name="Cálculo 3 4 3 2 2 2" xfId="29034" xr:uid="{B034DB6C-189C-4627-82C1-64D3B83AA336}"/>
    <cellStyle name="Cálculo 3 4 3 2 3" xfId="20559" xr:uid="{C62952AE-6107-4454-8F53-B40BAF3B5332}"/>
    <cellStyle name="Cálculo 3 4 3 3" xfId="13738" xr:uid="{B8134677-9BC7-45DA-9BBB-A3519F050077}"/>
    <cellStyle name="Cálculo 3 4 3 3 2" xfId="28846" xr:uid="{25F9CA45-CD84-40FA-BB59-F0CAF0190A2B}"/>
    <cellStyle name="Cálculo 3 4 3 4" xfId="17922" xr:uid="{F2337896-624D-43FB-B862-327C0958A648}"/>
    <cellStyle name="Cálculo 3 4 4" xfId="3117" xr:uid="{44E89B81-B831-4D88-BF8A-B3D744D17300}"/>
    <cellStyle name="Cálculo 3 4 4 2" xfId="5754" xr:uid="{08D69BC6-0148-4C60-AAA2-9CAF0EA8866F}"/>
    <cellStyle name="Cálculo 3 4 4 2 2" xfId="12065" xr:uid="{6833792A-F494-47C0-B82B-163723C66BDB}"/>
    <cellStyle name="Cálculo 3 4 4 2 2 2" xfId="27173" xr:uid="{6039FD68-B7EF-499A-970F-C66F4C020506}"/>
    <cellStyle name="Cálculo 3 4 4 2 3" xfId="14989" xr:uid="{7CEB1E40-DC3D-43B9-B159-65AB2207BF83}"/>
    <cellStyle name="Cálculo 3 4 4 2 3 2" xfId="30097" xr:uid="{7006C972-B41A-424E-80BB-F4EEE77E68DA}"/>
    <cellStyle name="Cálculo 3 4 4 2 4" xfId="20862" xr:uid="{42A2E8A8-9979-434D-9EF2-E3952460EF14}"/>
    <cellStyle name="Cálculo 3 4 4 3" xfId="9499" xr:uid="{53C1DECA-B8FD-43F1-8ED8-05FD6A418D61}"/>
    <cellStyle name="Cálculo 3 4 4 3 2" xfId="24607" xr:uid="{E4A26C2E-68B0-4645-B71E-D946EDCA5B9E}"/>
    <cellStyle name="Cálculo 3 4 4 4" xfId="13436" xr:uid="{21EB5200-04B7-4287-807F-B5ADBFDF4EED}"/>
    <cellStyle name="Cálculo 3 4 4 4 2" xfId="28544" xr:uid="{17BC03DF-0995-4EF4-8E20-7FA6B0ED4504}"/>
    <cellStyle name="Cálculo 3 4 4 5" xfId="18225" xr:uid="{7F892C96-0988-4742-A330-121F0EF7E4D0}"/>
    <cellStyle name="Cálculo 3 4 5" xfId="3443" xr:uid="{AC2B611C-1BD3-4B41-9E33-D0AAB8EFECE3}"/>
    <cellStyle name="Cálculo 3 4 5 2" xfId="6080" xr:uid="{ED1FF738-21BB-412A-82D7-4564E98BBBFD}"/>
    <cellStyle name="Cálculo 3 4 5 2 2" xfId="12391" xr:uid="{325D2E22-CF8C-4913-80D9-4069EFFC8BCC}"/>
    <cellStyle name="Cálculo 3 4 5 2 2 2" xfId="27499" xr:uid="{5AE5C6D6-FF0F-49ED-9A48-7DFD3DC8ECFA}"/>
    <cellStyle name="Cálculo 3 4 5 2 3" xfId="16005" xr:uid="{50263767-C7E2-4624-B7F3-7F220445F99A}"/>
    <cellStyle name="Cálculo 3 4 5 2 3 2" xfId="31113" xr:uid="{4F516E71-FD0B-4BCC-BFD6-AEF45A0BD5B1}"/>
    <cellStyle name="Cálculo 3 4 5 2 4" xfId="21188" xr:uid="{2892D872-294D-41BF-9C3C-5CAB969ECADC}"/>
    <cellStyle name="Cálculo 3 4 5 3" xfId="9825" xr:uid="{EAB268A8-8B7F-4E39-A01F-20E2BDC2D5C2}"/>
    <cellStyle name="Cálculo 3 4 5 3 2" xfId="24933" xr:uid="{D496C008-351C-42BC-A0FC-7DFA8DD030FB}"/>
    <cellStyle name="Cálculo 3 4 5 4" xfId="7957" xr:uid="{BDF765B5-20B7-4CF5-9D48-762FF1792166}"/>
    <cellStyle name="Cálculo 3 4 5 4 2" xfId="23065" xr:uid="{EC1F8D90-0013-4295-846B-18C32C28B665}"/>
    <cellStyle name="Cálculo 3 4 5 5" xfId="18551" xr:uid="{695E0B36-E24F-48D0-9615-87BFB59DA929}"/>
    <cellStyle name="Cálculo 3 4 6" xfId="3749" xr:uid="{23592377-98A4-48E2-84E9-74C89BB597C8}"/>
    <cellStyle name="Cálculo 3 4 6 2" xfId="6386" xr:uid="{63BC7FA6-5D62-48B9-B6A4-B2D9D560EF9A}"/>
    <cellStyle name="Cálculo 3 4 6 2 2" xfId="12697" xr:uid="{507840A4-5F36-45D0-BBF7-238E91BCF6F3}"/>
    <cellStyle name="Cálculo 3 4 6 2 2 2" xfId="27805" xr:uid="{6F0E7B1A-6FEB-4AC9-B804-03166250D855}"/>
    <cellStyle name="Cálculo 3 4 6 2 3" xfId="13935" xr:uid="{284BE5FC-607F-42A3-A6DF-1308F20A5668}"/>
    <cellStyle name="Cálculo 3 4 6 2 3 2" xfId="29043" xr:uid="{BD5ECC83-68C2-40C7-9058-7B2B98E081F1}"/>
    <cellStyle name="Cálculo 3 4 6 2 4" xfId="21494" xr:uid="{C84FD493-346D-495B-9D60-79A57DBC77B6}"/>
    <cellStyle name="Cálculo 3 4 6 3" xfId="10131" xr:uid="{C5B0E9A2-1A12-44BB-8D70-8013FD50EC93}"/>
    <cellStyle name="Cálculo 3 4 6 3 2" xfId="25239" xr:uid="{B50FA292-0D5A-48D5-80FC-ABE81641EDD0}"/>
    <cellStyle name="Cálculo 3 4 6 4" xfId="7154" xr:uid="{09644B2C-A598-4ADF-AE9C-C2FF66A15D78}"/>
    <cellStyle name="Cálculo 3 4 6 4 2" xfId="22262" xr:uid="{2D3A0C10-A90B-46C3-A152-2241E8062782}"/>
    <cellStyle name="Cálculo 3 4 6 5" xfId="18857" xr:uid="{C7DCE51F-2AB2-40A5-B6FB-7BA180491898}"/>
    <cellStyle name="Cálculo 3 4 7" xfId="4126" xr:uid="{7EE693D4-3C14-4143-98A7-C1BEE264D5BD}"/>
    <cellStyle name="Cálculo 3 4 7 2" xfId="6763" xr:uid="{5A641027-082C-47F3-BB18-D3EB28C90C91}"/>
    <cellStyle name="Cálculo 3 4 7 2 2" xfId="13074" xr:uid="{DBCD51CD-45B0-49C1-8BC8-13879AAEC82B}"/>
    <cellStyle name="Cálculo 3 4 7 2 2 2" xfId="28182" xr:uid="{64366ADF-3464-445C-9E84-B254E95BBE86}"/>
    <cellStyle name="Cálculo 3 4 7 2 3" xfId="16748" xr:uid="{556F86F4-9D05-43B5-BAD1-159D797E05F0}"/>
    <cellStyle name="Cálculo 3 4 7 2 3 2" xfId="31856" xr:uid="{CA65C045-0A5A-49D2-A51A-0E2D2235661B}"/>
    <cellStyle name="Cálculo 3 4 7 2 4" xfId="21871" xr:uid="{78C8A106-DE61-43F4-9014-D68F1428C915}"/>
    <cellStyle name="Cálculo 3 4 7 3" xfId="10508" xr:uid="{AF9A41EB-091B-4D35-A8FC-2037A2E7A424}"/>
    <cellStyle name="Cálculo 3 4 7 3 2" xfId="25616" xr:uid="{6366B27F-1448-4A25-B7B4-2F5D41C7C48B}"/>
    <cellStyle name="Cálculo 3 4 7 4" xfId="15841" xr:uid="{D330172F-3390-4F46-AB82-F2409FE2D2EB}"/>
    <cellStyle name="Cálculo 3 4 7 4 2" xfId="30949" xr:uid="{4F3070AE-438E-451C-9E61-29185C71FCC2}"/>
    <cellStyle name="Cálculo 3 4 7 5" xfId="19234" xr:uid="{920FA7CA-F4B7-410F-8CB2-CB2D97912E9A}"/>
    <cellStyle name="Cálculo 3 4 8" xfId="4691" xr:uid="{E04D230F-3D0C-487D-A1B7-599D40EA2996}"/>
    <cellStyle name="Cálculo 3 4 8 2" xfId="11073" xr:uid="{07FDE1C8-B7D2-4B0A-8866-7F03060D56BD}"/>
    <cellStyle name="Cálculo 3 4 8 2 2" xfId="26181" xr:uid="{BF855DEC-CB3C-4BE7-86FC-982FFC23BAE1}"/>
    <cellStyle name="Cálculo 3 4 8 3" xfId="14013" xr:uid="{307AEA36-CE07-4B82-8DC3-21483FCB362E}"/>
    <cellStyle name="Cálculo 3 4 8 3 2" xfId="29121" xr:uid="{96C6E394-7DDD-4B50-B518-F98F0970D422}"/>
    <cellStyle name="Cálculo 3 4 8 4" xfId="19799" xr:uid="{5CF0DA8B-BC63-4E73-A378-D9F84183DF44}"/>
    <cellStyle name="Cálculo 3 4 9" xfId="8552" xr:uid="{71E09936-D56E-4BD5-B3FA-05CB5B388F59}"/>
    <cellStyle name="Cálculo 3 4 9 2" xfId="23660" xr:uid="{A47A3576-28DB-431F-BB64-8D0CD0A252F2}"/>
    <cellStyle name="Cálculo 3 5" xfId="2067" xr:uid="{EE41100F-C96A-4ECF-8B95-D62E1CE4749B}"/>
    <cellStyle name="Cálculo 3 5 10" xfId="14078" xr:uid="{DDA19876-FC53-4E74-BFAE-2795CA90F19B}"/>
    <cellStyle name="Cálculo 3 5 10 2" xfId="29186" xr:uid="{209DFB3B-180F-4EEC-9A1C-3519BCCCBF87}"/>
    <cellStyle name="Cálculo 3 5 11" xfId="17292" xr:uid="{EED08538-2D62-45E1-B7CE-A3DBAE0DF952}"/>
    <cellStyle name="Cálculo 3 5 2" xfId="2827" xr:uid="{17C99A4F-D1D3-49FE-ADE7-37E9EEEDD204}"/>
    <cellStyle name="Cálculo 3 5 2 2" xfId="5464" xr:uid="{C13007C4-8D6A-4B19-8251-C565F004A8DC}"/>
    <cellStyle name="Cálculo 3 5 2 2 2" xfId="14187" xr:uid="{09D199D4-B778-421D-A8D5-8B58DC4C8474}"/>
    <cellStyle name="Cálculo 3 5 2 2 2 2" xfId="29295" xr:uid="{79CCB4B3-020A-4C28-AE32-45EDEB40588A}"/>
    <cellStyle name="Cálculo 3 5 2 2 3" xfId="20572" xr:uid="{258BE49F-C0CE-42D1-99C8-D7DA53AC89BE}"/>
    <cellStyle name="Cálculo 3 5 2 3" xfId="9241" xr:uid="{6D3872F3-B5C6-4772-8080-6F105703942E}"/>
    <cellStyle name="Cálculo 3 5 2 3 2" xfId="24349" xr:uid="{648EC83A-FF98-40FB-8DA1-191713EE3C41}"/>
    <cellStyle name="Cálculo 3 5 2 4" xfId="17935" xr:uid="{64584286-8247-407E-8D39-91104AA30DD6}"/>
    <cellStyle name="Cálculo 3 5 3" xfId="3130" xr:uid="{7D862857-78C5-433C-B686-1D9D8553ABAC}"/>
    <cellStyle name="Cálculo 3 5 3 2" xfId="5767" xr:uid="{74ED0FF3-76CE-4451-B060-76A49D79A160}"/>
    <cellStyle name="Cálculo 3 5 3 2 2" xfId="12078" xr:uid="{0B75AB95-A9B4-413F-8CA8-4D48588B40D1}"/>
    <cellStyle name="Cálculo 3 5 3 2 2 2" xfId="27186" xr:uid="{16D76572-AC92-46F2-B90B-C7F699DA8514}"/>
    <cellStyle name="Cálculo 3 5 3 2 3" xfId="14565" xr:uid="{31DC5CAA-055D-4B42-A700-872D7C30BD6E}"/>
    <cellStyle name="Cálculo 3 5 3 2 3 2" xfId="29673" xr:uid="{6D1BC248-97CA-4EA3-8E81-B0C91AEAD446}"/>
    <cellStyle name="Cálculo 3 5 3 2 4" xfId="20875" xr:uid="{0026C233-7A12-43A2-9692-8873B885D1D4}"/>
    <cellStyle name="Cálculo 3 5 3 3" xfId="9512" xr:uid="{BC698173-A466-48B8-A372-E79A69DBC94F}"/>
    <cellStyle name="Cálculo 3 5 3 3 2" xfId="24620" xr:uid="{7B6E501F-1FC1-436C-A2F1-35098E2908FC}"/>
    <cellStyle name="Cálculo 3 5 3 4" xfId="8468" xr:uid="{D514FBED-E9EF-4B82-87D9-9A303CA518F1}"/>
    <cellStyle name="Cálculo 3 5 3 4 2" xfId="23576" xr:uid="{C8B86322-6786-44F5-B6CC-6F5D3D5786A1}"/>
    <cellStyle name="Cálculo 3 5 3 5" xfId="18238" xr:uid="{E414EB54-4C83-4925-A52D-5D4B1FEF2F07}"/>
    <cellStyle name="Cálculo 3 5 4" xfId="3456" xr:uid="{E0D0E6AE-E39A-4119-A9D8-768B7D570B4D}"/>
    <cellStyle name="Cálculo 3 5 4 2" xfId="6093" xr:uid="{C7445467-149F-4F24-A9C2-DB5018D512C7}"/>
    <cellStyle name="Cálculo 3 5 4 2 2" xfId="12404" xr:uid="{416DEF9A-ECBA-4F6B-BE4C-0BB0D4338A0B}"/>
    <cellStyle name="Cálculo 3 5 4 2 2 2" xfId="27512" xr:uid="{2A99C613-73B9-4A11-A5E3-A97DC7E69F39}"/>
    <cellStyle name="Cálculo 3 5 4 2 3" xfId="14765" xr:uid="{8738870E-7B7B-4C68-BBE7-90346FFBEFBD}"/>
    <cellStyle name="Cálculo 3 5 4 2 3 2" xfId="29873" xr:uid="{D74F91AF-CC46-496B-91F3-45CB89AC112A}"/>
    <cellStyle name="Cálculo 3 5 4 2 4" xfId="21201" xr:uid="{2254D4C6-02BF-4060-878E-E6A980D38D0F}"/>
    <cellStyle name="Cálculo 3 5 4 3" xfId="9838" xr:uid="{21D78013-2525-4580-A534-2CB406D11232}"/>
    <cellStyle name="Cálculo 3 5 4 3 2" xfId="24946" xr:uid="{EC95A7D8-9F9D-4A41-819F-6ED3B627C2FB}"/>
    <cellStyle name="Cálculo 3 5 4 4" xfId="9266" xr:uid="{40F35026-39CC-4357-8020-8C5B754797FC}"/>
    <cellStyle name="Cálculo 3 5 4 4 2" xfId="24374" xr:uid="{572ABB01-97F1-4141-A103-8E667DD8D907}"/>
    <cellStyle name="Cálculo 3 5 4 5" xfId="18564" xr:uid="{51A4D1EB-D5E0-42C8-8614-AB6F0D56D100}"/>
    <cellStyle name="Cálculo 3 5 5" xfId="3762" xr:uid="{500BE372-9276-45AE-AF10-8CEFFEBFAAE2}"/>
    <cellStyle name="Cálculo 3 5 5 2" xfId="6399" xr:uid="{A19C0D7A-5A01-4C89-9FB4-958B11770090}"/>
    <cellStyle name="Cálculo 3 5 5 2 2" xfId="12710" xr:uid="{94BAB750-8754-4AFD-9063-E6ABB56C5424}"/>
    <cellStyle name="Cálculo 3 5 5 2 2 2" xfId="27818" xr:uid="{A0CED3D8-9A80-458A-904B-7E8D2CF7E132}"/>
    <cellStyle name="Cálculo 3 5 5 2 3" xfId="8288" xr:uid="{2CB6D136-CBDF-4F5C-B32D-40DEAD524988}"/>
    <cellStyle name="Cálculo 3 5 5 2 3 2" xfId="23396" xr:uid="{9BADC90A-D2C9-4023-98D1-A7EAB51632E7}"/>
    <cellStyle name="Cálculo 3 5 5 2 4" xfId="21507" xr:uid="{28AD44B0-7469-44B2-8485-26781BECFF0E}"/>
    <cellStyle name="Cálculo 3 5 5 3" xfId="10144" xr:uid="{01F93502-3FBF-4650-9C23-E50813A00F76}"/>
    <cellStyle name="Cálculo 3 5 5 3 2" xfId="25252" xr:uid="{D1B2B288-258F-4C70-966D-FA4024335624}"/>
    <cellStyle name="Cálculo 3 5 5 4" xfId="15771" xr:uid="{FB98873F-2037-4A5C-A735-230DB06FC1F3}"/>
    <cellStyle name="Cálculo 3 5 5 4 2" xfId="30879" xr:uid="{FD1D67A2-4401-4621-B355-6E9EB991216D}"/>
    <cellStyle name="Cálculo 3 5 5 5" xfId="18870" xr:uid="{16F9BBD8-6799-45C7-8996-B89FB18FD914}"/>
    <cellStyle name="Cálculo 3 5 6" xfId="4139" xr:uid="{B4B017C2-1308-4D5D-BD51-9BE91E1333B7}"/>
    <cellStyle name="Cálculo 3 5 6 2" xfId="6776" xr:uid="{4692FDCE-350E-486B-8F54-8D20D8DE6855}"/>
    <cellStyle name="Cálculo 3 5 6 2 2" xfId="13087" xr:uid="{69193D6F-8C47-4B08-A242-AFA5D136CE6A}"/>
    <cellStyle name="Cálculo 3 5 6 2 2 2" xfId="28195" xr:uid="{D6AE0720-B590-429B-BA6B-A837A2BDAD5C}"/>
    <cellStyle name="Cálculo 3 5 6 2 3" xfId="16761" xr:uid="{0D7543D6-0DE9-46B3-A5FC-4FF6BE890686}"/>
    <cellStyle name="Cálculo 3 5 6 2 3 2" xfId="31869" xr:uid="{2AC1404F-57CB-459A-956D-78B5B30695D0}"/>
    <cellStyle name="Cálculo 3 5 6 2 4" xfId="21884" xr:uid="{7F599FAB-2E0D-46C5-A21B-1FD3463574BE}"/>
    <cellStyle name="Cálculo 3 5 6 3" xfId="10521" xr:uid="{D755AB75-3863-4E19-8ABA-DAD627290B95}"/>
    <cellStyle name="Cálculo 3 5 6 3 2" xfId="25629" xr:uid="{876FBEF6-366C-422C-A89A-AB6A512DB197}"/>
    <cellStyle name="Cálculo 3 5 6 4" xfId="8133" xr:uid="{5C8800AB-BF87-421D-B9E1-2338D9E16206}"/>
    <cellStyle name="Cálculo 3 5 6 4 2" xfId="23241" xr:uid="{5790535E-1D13-4791-AC39-74122BF948A8}"/>
    <cellStyle name="Cálculo 3 5 6 5" xfId="19247" xr:uid="{90D33E71-E1B2-4B1D-AFD9-A4840B3968B9}"/>
    <cellStyle name="Cálculo 3 5 7" xfId="4704" xr:uid="{30088220-1FC8-4B39-8DEF-023FD25455A9}"/>
    <cellStyle name="Cálculo 3 5 7 2" xfId="11086" xr:uid="{9D74A3E1-D22A-4B51-8A97-6BAD3F832343}"/>
    <cellStyle name="Cálculo 3 5 7 2 2" xfId="26194" xr:uid="{DF53A11F-1491-49FF-8C24-45419B4ED521}"/>
    <cellStyle name="Cálculo 3 5 7 3" xfId="14126" xr:uid="{00FE2A9A-AF08-4BD4-8592-2E2EAD25017F}"/>
    <cellStyle name="Cálculo 3 5 7 3 2" xfId="29234" xr:uid="{E7A619F5-C9FC-4E87-A3B4-379A1D711B46}"/>
    <cellStyle name="Cálculo 3 5 7 4" xfId="19812" xr:uid="{B922054B-F1B8-4DD1-8FBB-E74E34A8EDBF}"/>
    <cellStyle name="Cálculo 3 5 8" xfId="8565" xr:uid="{E1531CB3-1FEC-4FE5-A3AF-E155A88878A8}"/>
    <cellStyle name="Cálculo 3 5 8 2" xfId="23673" xr:uid="{17A69625-659E-401E-91F8-EBBCEE5EFE38}"/>
    <cellStyle name="Cálculo 3 5 9" xfId="15809" xr:uid="{5350D905-FF02-42FD-9E63-F04073E8AA47}"/>
    <cellStyle name="Cálculo 3 5 9 2" xfId="30917" xr:uid="{E94CAC27-F23D-46F5-A433-8BA7DCC8479A}"/>
    <cellStyle name="Cálculo 4" xfId="761" xr:uid="{00000000-0005-0000-0000-0000F9020000}"/>
    <cellStyle name="Cálculo 4 2" xfId="1835" xr:uid="{89382473-F070-4ACB-8ADD-AAA8D1A80917}"/>
    <cellStyle name="Cálculo 4 2 10" xfId="8336" xr:uid="{F954F944-09C5-4431-96B2-2CB240EE0589}"/>
    <cellStyle name="Cálculo 4 2 10 2" xfId="23444" xr:uid="{4D9A0387-C3A5-48E8-BAF6-1F4425355F23}"/>
    <cellStyle name="Cálculo 4 2 11" xfId="7498" xr:uid="{7C79A934-A204-4792-930D-E60DB243409A}"/>
    <cellStyle name="Cálculo 4 2 11 2" xfId="22606" xr:uid="{522547F1-54F7-48C7-8D10-CF052BB12C06}"/>
    <cellStyle name="Cálculo 4 2 12" xfId="14883" xr:uid="{69D5CEEF-9660-4B98-990E-C54820C9F7E2}"/>
    <cellStyle name="Cálculo 4 2 12 2" xfId="29991" xr:uid="{4875CD1B-2B97-439D-B63B-D030CD6953CA}"/>
    <cellStyle name="Cálculo 4 2 13" xfId="17060" xr:uid="{B7BA127F-E8DC-4A2B-911F-611C9D6C548E}"/>
    <cellStyle name="Cálculo 4 2 2" xfId="2395" xr:uid="{DC404FF3-A942-4858-939F-E8FB6FD9EC80}"/>
    <cellStyle name="Cálculo 4 2 2 2" xfId="5032" xr:uid="{C0F91DB2-06A3-4479-B066-35213947A31B}"/>
    <cellStyle name="Cálculo 4 2 2 2 2" xfId="11396" xr:uid="{78E6488E-BF09-4AA7-8798-646139E225AC}"/>
    <cellStyle name="Cálculo 4 2 2 2 2 2" xfId="26504" xr:uid="{E05D14CA-49D7-4542-A06A-27CD5449F4B2}"/>
    <cellStyle name="Cálculo 4 2 2 2 3" xfId="8015" xr:uid="{3B38AFF8-00DF-48EA-B7D3-B1DC54119042}"/>
    <cellStyle name="Cálculo 4 2 2 2 3 2" xfId="23123" xr:uid="{F1EC91A2-2296-442D-A190-2979FAB237C1}"/>
    <cellStyle name="Cálculo 4 2 2 2 4" xfId="20140" xr:uid="{099D0A45-63D8-4CF5-9FD6-1735BE627FEB}"/>
    <cellStyle name="Cálculo 4 2 2 3" xfId="8862" xr:uid="{81A8D9AD-8CA9-4440-90D0-6DFD7DF3A7B6}"/>
    <cellStyle name="Cálculo 4 2 2 3 2" xfId="23970" xr:uid="{C6F07FB7-5774-4400-9C8C-CA1E9147CCA4}"/>
    <cellStyle name="Cálculo 4 2 3" xfId="2225" xr:uid="{A0DF3B73-5BCF-4EB9-8F4E-1D67A31674A6}"/>
    <cellStyle name="Cálculo 4 2 3 2" xfId="4862" xr:uid="{BE093E26-5C75-49FB-9476-597EBF8D6CBB}"/>
    <cellStyle name="Cálculo 4 2 3 2 2" xfId="14535" xr:uid="{406D1C9C-0241-4634-BA6B-5E5B47FABA7D}"/>
    <cellStyle name="Cálculo 4 2 3 2 2 2" xfId="29643" xr:uid="{F913EC85-8D09-4337-920E-0E4289FFC89B}"/>
    <cellStyle name="Cálculo 4 2 3 2 3" xfId="19970" xr:uid="{AA159BAA-1A04-4EF2-9CD9-AF239C16168C}"/>
    <cellStyle name="Cálculo 4 2 3 3" xfId="13566" xr:uid="{5709B04F-94E3-48B7-BA8A-FABC7DBC1AE9}"/>
    <cellStyle name="Cálculo 4 2 3 3 2" xfId="28674" xr:uid="{23DAD467-3F4D-4411-8B8C-EA207F0C2CE0}"/>
    <cellStyle name="Cálculo 4 2 3 4" xfId="17450" xr:uid="{A0F2176F-41CD-448A-AF98-BAFDA2B76430}"/>
    <cellStyle name="Cálculo 4 2 4" xfId="2929" xr:uid="{82C1E4D1-8BEC-46C2-9978-B1F2460701F7}"/>
    <cellStyle name="Cálculo 4 2 4 2" xfId="5566" xr:uid="{17F6F653-F896-4858-ADB5-5B84A727F7D4}"/>
    <cellStyle name="Cálculo 4 2 4 2 2" xfId="11877" xr:uid="{5CBD6133-27E8-42B1-BCF3-11225E817BE6}"/>
    <cellStyle name="Cálculo 4 2 4 2 2 2" xfId="26985" xr:uid="{C5901CF1-6E53-4A85-8862-384BFD5A69EE}"/>
    <cellStyle name="Cálculo 4 2 4 2 3" xfId="7319" xr:uid="{BC9C4009-73AF-4A70-B775-583BBB1FCAE0}"/>
    <cellStyle name="Cálculo 4 2 4 2 3 2" xfId="22427" xr:uid="{C2064675-AF87-4CB8-8BD1-8143EE484297}"/>
    <cellStyle name="Cálculo 4 2 4 2 4" xfId="20674" xr:uid="{453069E1-43AF-4680-AAE1-6213FBA2FBE1}"/>
    <cellStyle name="Cálculo 4 2 4 3" xfId="9311" xr:uid="{96E23403-82AA-4F9B-82B4-BD54685C70FB}"/>
    <cellStyle name="Cálculo 4 2 4 3 2" xfId="24419" xr:uid="{8ACD75DA-F36A-45AA-A749-CCE031D5C210}"/>
    <cellStyle name="Cálculo 4 2 4 4" xfId="14938" xr:uid="{D12904E1-006C-4928-A4A2-24E96A1ABFBF}"/>
    <cellStyle name="Cálculo 4 2 4 4 2" xfId="30046" xr:uid="{59192004-1062-4600-A3D1-B268FF53F9AF}"/>
    <cellStyle name="Cálculo 4 2 4 5" xfId="18037" xr:uid="{9F48A5C3-268A-42B0-AE80-890F359AF712}"/>
    <cellStyle name="Cálculo 4 2 5" xfId="3255" xr:uid="{8EBC6A02-FA32-4C21-893A-C79B9FCCD17B}"/>
    <cellStyle name="Cálculo 4 2 5 2" xfId="5892" xr:uid="{AEE932D8-6920-473B-BB8C-DD0FE24C8821}"/>
    <cellStyle name="Cálculo 4 2 5 2 2" xfId="12203" xr:uid="{6A4084DF-C6BB-4965-98D0-349E93343E70}"/>
    <cellStyle name="Cálculo 4 2 5 2 2 2" xfId="27311" xr:uid="{56D3ADE5-DE12-490F-93A3-BCC38CE1E264}"/>
    <cellStyle name="Cálculo 4 2 5 2 3" xfId="14307" xr:uid="{D4D19C03-73CA-48E5-AF73-6C68DF206AF4}"/>
    <cellStyle name="Cálculo 4 2 5 2 3 2" xfId="29415" xr:uid="{6458D559-6BF5-4725-817E-043D3BACEC54}"/>
    <cellStyle name="Cálculo 4 2 5 2 4" xfId="21000" xr:uid="{FB3DFC64-D0B1-4DFB-95F9-9040F9853AFD}"/>
    <cellStyle name="Cálculo 4 2 5 3" xfId="9637" xr:uid="{63D69CA0-DDCF-420A-A7B8-6A8DE23A6C7A}"/>
    <cellStyle name="Cálculo 4 2 5 3 2" xfId="24745" xr:uid="{F8FFFBCE-AFED-4701-82FD-6E908361EF77}"/>
    <cellStyle name="Cálculo 4 2 5 4" xfId="8212" xr:uid="{F924651F-F762-4C26-B15B-11D4755C53F1}"/>
    <cellStyle name="Cálculo 4 2 5 4 2" xfId="23320" xr:uid="{2F94E4E3-DCE3-4B8C-B3FB-EA58BF7790C6}"/>
    <cellStyle name="Cálculo 4 2 5 5" xfId="18363" xr:uid="{77E643D1-8FAD-4DD7-B7AE-18254745B9C8}"/>
    <cellStyle name="Cálculo 4 2 6" xfId="3561" xr:uid="{56C5EC6F-8363-40BE-B86E-3087AD6BD423}"/>
    <cellStyle name="Cálculo 4 2 6 2" xfId="6198" xr:uid="{BCFC50A6-2B84-447B-802D-0EC3182D000A}"/>
    <cellStyle name="Cálculo 4 2 6 2 2" xfId="12509" xr:uid="{B80BF28B-1DED-43C8-AD06-787D1C14D00E}"/>
    <cellStyle name="Cálculo 4 2 6 2 2 2" xfId="27617" xr:uid="{8B876BDC-1946-427A-B3DD-95414819B689}"/>
    <cellStyle name="Cálculo 4 2 6 2 3" xfId="13786" xr:uid="{5DBBC711-43F1-47F5-BE6A-B8992BB726E9}"/>
    <cellStyle name="Cálculo 4 2 6 2 3 2" xfId="28894" xr:uid="{11E8E625-5F6C-4624-A03A-AB591CD722C7}"/>
    <cellStyle name="Cálculo 4 2 6 2 4" xfId="21306" xr:uid="{E159A5BE-019D-494D-B56A-4C57784CC9CB}"/>
    <cellStyle name="Cálculo 4 2 6 3" xfId="9943" xr:uid="{5A157683-C50A-4020-942D-B65A8AFA7D7D}"/>
    <cellStyle name="Cálculo 4 2 6 3 2" xfId="25051" xr:uid="{297AAE79-C24D-4D43-9B88-517C653C505F}"/>
    <cellStyle name="Cálculo 4 2 6 4" xfId="13384" xr:uid="{04D6D215-6943-4357-BBF9-9C7095053329}"/>
    <cellStyle name="Cálculo 4 2 6 4 2" xfId="28492" xr:uid="{E7E08948-A4E5-4543-A61B-7DD03F0CBC0A}"/>
    <cellStyle name="Cálculo 4 2 6 5" xfId="18669" xr:uid="{01D067B0-72DD-4EDE-8176-BF20BD5ED269}"/>
    <cellStyle name="Cálculo 4 2 7" xfId="3907" xr:uid="{676EBE4D-91AF-425E-89FA-5AD7C1B154E0}"/>
    <cellStyle name="Cálculo 4 2 7 2" xfId="6544" xr:uid="{DB9324E1-A667-4E5D-9A3F-85532C8E3070}"/>
    <cellStyle name="Cálculo 4 2 7 2 2" xfId="12855" xr:uid="{5447C212-3863-48C3-9838-C14306B50581}"/>
    <cellStyle name="Cálculo 4 2 7 2 2 2" xfId="27963" xr:uid="{A8932159-0C7E-46D9-B1B8-607D3770D918}"/>
    <cellStyle name="Cálculo 4 2 7 2 3" xfId="15052" xr:uid="{EFA87BAA-AA6F-4081-9531-044912D4ADF5}"/>
    <cellStyle name="Cálculo 4 2 7 2 3 2" xfId="30160" xr:uid="{81588AC4-611E-4079-B570-4BF036EF8F87}"/>
    <cellStyle name="Cálculo 4 2 7 2 4" xfId="21652" xr:uid="{DF4E3540-58F1-422B-91A0-CF8C25547717}"/>
    <cellStyle name="Cálculo 4 2 7 3" xfId="10289" xr:uid="{0D961EF1-9EB2-402A-ACA1-0F24A1C37F10}"/>
    <cellStyle name="Cálculo 4 2 7 3 2" xfId="25397" xr:uid="{367046E8-513B-4CF0-9C8C-D61898C71308}"/>
    <cellStyle name="Cálculo 4 2 7 4" xfId="13622" xr:uid="{F65190CD-5254-43D5-9FF1-A66B1627417B}"/>
    <cellStyle name="Cálculo 4 2 7 4 2" xfId="28730" xr:uid="{99756D30-3AB8-4E76-93EE-331FB59BE6FF}"/>
    <cellStyle name="Cálculo 4 2 7 5" xfId="19015" xr:uid="{243B45C9-254D-44CF-960D-9D97F52151BD}"/>
    <cellStyle name="Cálculo 4 2 8" xfId="4271" xr:uid="{A5B36B4F-0FD0-48E3-A10D-BA56AFE51D39}"/>
    <cellStyle name="Cálculo 4 2 8 2" xfId="6908" xr:uid="{225DDBD5-F8A7-452D-990F-EAB5C8841872}"/>
    <cellStyle name="Cálculo 4 2 8 2 2" xfId="13219" xr:uid="{6B57BB35-FEF5-45AA-BC74-5B0F499FA4CB}"/>
    <cellStyle name="Cálculo 4 2 8 2 2 2" xfId="28327" xr:uid="{2FA7B5C2-FD99-4F6A-8D99-AEB8EE053A61}"/>
    <cellStyle name="Cálculo 4 2 8 2 3" xfId="16883" xr:uid="{BE4D6D6D-E7CF-455C-8BC6-1A3AAB45BCF4}"/>
    <cellStyle name="Cálculo 4 2 8 2 3 2" xfId="31991" xr:uid="{2DCD29A7-3E68-441E-9A20-0BA06DACE0B9}"/>
    <cellStyle name="Cálculo 4 2 8 2 4" xfId="22016" xr:uid="{445C5608-13AB-4676-89D0-C04426CF5411}"/>
    <cellStyle name="Cálculo 4 2 8 3" xfId="10653" xr:uid="{75D4CA8D-250B-4E8F-BE14-A9AC070F0271}"/>
    <cellStyle name="Cálculo 4 2 8 3 2" xfId="25761" xr:uid="{E832D0AB-ED8B-4D0E-B3B1-0780D4A39420}"/>
    <cellStyle name="Cálculo 4 2 8 4" xfId="15808" xr:uid="{7309977A-F078-472D-B0B6-F36594A65482}"/>
    <cellStyle name="Cálculo 4 2 8 4 2" xfId="30916" xr:uid="{1D77641B-33E0-4D06-B7E1-01E45AA4DD0C}"/>
    <cellStyle name="Cálculo 4 2 8 5" xfId="19379" xr:uid="{64A64F3F-1A0B-4359-9296-7F007B5775CD}"/>
    <cellStyle name="Cálculo 4 2 9" xfId="4472" xr:uid="{DFAC9E6A-BB7C-497C-ADC1-B95171331361}"/>
    <cellStyle name="Cálculo 4 2 9 2" xfId="10854" xr:uid="{396174A9-E3EF-480B-8E5E-56F577A1A444}"/>
    <cellStyle name="Cálculo 4 2 9 2 2" xfId="25962" xr:uid="{D60245A6-5694-46E0-AF5A-B6B0F299966A}"/>
    <cellStyle name="Cálculo 4 2 9 3" xfId="7787" xr:uid="{2214BE33-6B66-4A68-9F6B-25F8A9B72FD0}"/>
    <cellStyle name="Cálculo 4 2 9 3 2" xfId="22895" xr:uid="{9BCAF2B8-28F0-4D95-B4D2-1436A002CD58}"/>
    <cellStyle name="Cálculo 4 2 9 4" xfId="19580" xr:uid="{332951D8-8714-4327-8BAD-93A2FB12C70B}"/>
    <cellStyle name="Cálculo 4 3" xfId="1818" xr:uid="{8074DF8D-DC11-4599-B368-325EE7743A79}"/>
    <cellStyle name="Cálculo 4 3 10" xfId="11661" xr:uid="{3EB6205F-9238-472F-82DF-80EFD20A92C1}"/>
    <cellStyle name="Cálculo 4 3 10 2" xfId="26769" xr:uid="{BECE6EF1-49F6-47A9-A511-173B22757440}"/>
    <cellStyle name="Cálculo 4 3 11" xfId="14442" xr:uid="{1EEE542D-0E87-4469-9739-66218F22AECC}"/>
    <cellStyle name="Cálculo 4 3 11 2" xfId="29550" xr:uid="{9CF17335-05A7-4A5C-A2A3-5F6DC5A031F3}"/>
    <cellStyle name="Cálculo 4 3 12" xfId="17043" xr:uid="{13B717F2-0375-4409-BE9C-BE010D7056E9}"/>
    <cellStyle name="Cálculo 4 3 2" xfId="2378" xr:uid="{2E9CBB5B-ED28-48C2-930C-85196F681A4E}"/>
    <cellStyle name="Cálculo 4 3 2 2" xfId="5015" xr:uid="{3AE8E691-78F5-4A57-8D0A-7BD11F9D1079}"/>
    <cellStyle name="Cálculo 4 3 2 2 2" xfId="11379" xr:uid="{0D164161-5525-43C9-8666-C43A2A3FD142}"/>
    <cellStyle name="Cálculo 4 3 2 2 2 2" xfId="26487" xr:uid="{D5A51980-FD3E-4480-8A72-69BD10981A46}"/>
    <cellStyle name="Cálculo 4 3 2 2 3" xfId="14853" xr:uid="{40051B70-4F91-4F60-8035-C230158E78E8}"/>
    <cellStyle name="Cálculo 4 3 2 2 3 2" xfId="29961" xr:uid="{15E6CE8C-30E9-44D8-8F35-0EE2C28DC74D}"/>
    <cellStyle name="Cálculo 4 3 2 2 4" xfId="20123" xr:uid="{9FCF8444-426E-44B4-95F0-5DE649627A16}"/>
    <cellStyle name="Cálculo 4 3 2 3" xfId="8845" xr:uid="{3965F921-E91C-4E86-A53E-9A15FDECCBFF}"/>
    <cellStyle name="Cálculo 4 3 2 3 2" xfId="23953" xr:uid="{15E9DB67-DE6F-4EB1-9A3C-01CE7F3767CB}"/>
    <cellStyle name="Cálculo 4 3 2 4" xfId="15289" xr:uid="{04DF625C-FB16-458A-82CA-422D64F3D10B}"/>
    <cellStyle name="Cálculo 4 3 2 4 2" xfId="30397" xr:uid="{F50D2E43-3F71-4613-983D-0A1CBD82F0A4}"/>
    <cellStyle name="Cálculo 4 3 2 5" xfId="15297" xr:uid="{25F8D49C-B1BD-49B9-B559-06CD62BCD9AB}"/>
    <cellStyle name="Cálculo 4 3 2 5 2" xfId="30405" xr:uid="{B494CAD4-EBF0-42CE-AF05-4E1B456818EF}"/>
    <cellStyle name="Cálculo 4 3 2 6" xfId="17586" xr:uid="{0E3F17D1-2F32-43FA-9339-184BA68F5EA2}"/>
    <cellStyle name="Cálculo 4 3 3" xfId="2242" xr:uid="{523FC6CF-53D5-440C-AB9F-EB367A4B6248}"/>
    <cellStyle name="Cálculo 4 3 3 2" xfId="4879" xr:uid="{FA9934C8-0CC2-436D-90C7-4A71969658A8}"/>
    <cellStyle name="Cálculo 4 3 3 2 2" xfId="15946" xr:uid="{1C2F24C6-B3DE-4062-A1D6-7C7060D0C0C7}"/>
    <cellStyle name="Cálculo 4 3 3 2 2 2" xfId="31054" xr:uid="{EE30A580-57C3-4216-9693-326F242784B1}"/>
    <cellStyle name="Cálculo 4 3 3 2 3" xfId="19987" xr:uid="{50A0131C-1B46-4416-8FA3-E7435DF66550}"/>
    <cellStyle name="Cálculo 4 3 3 3" xfId="14289" xr:uid="{45FF6208-4171-4346-931A-EA315311448F}"/>
    <cellStyle name="Cálculo 4 3 3 3 2" xfId="29397" xr:uid="{E86480A8-196B-4203-8BEC-2BB0DF2BE8B9}"/>
    <cellStyle name="Cálculo 4 3 3 4" xfId="17467" xr:uid="{F6F0921A-1F58-47AB-8D73-6121ECD64C9E}"/>
    <cellStyle name="Cálculo 4 3 4" xfId="2344" xr:uid="{D757B77D-9607-463F-AEF5-187CBFC29DC3}"/>
    <cellStyle name="Cálculo 4 3 4 2" xfId="4981" xr:uid="{7A58FB5C-F787-4B89-A61F-7C09937597EB}"/>
    <cellStyle name="Cálculo 4 3 4 2 2" xfId="11345" xr:uid="{CC59865B-2091-40D9-B496-D7865D076884}"/>
    <cellStyle name="Cálculo 4 3 4 2 2 2" xfId="26453" xr:uid="{D9ADCF17-9337-495C-B55A-A6A9117E2CA9}"/>
    <cellStyle name="Cálculo 4 3 4 2 3" xfId="15860" xr:uid="{15B49C80-105F-42E2-8B75-119ED2E25830}"/>
    <cellStyle name="Cálculo 4 3 4 2 3 2" xfId="30968" xr:uid="{5FB88063-5B7A-4281-8CD7-E38395498194}"/>
    <cellStyle name="Cálculo 4 3 4 2 4" xfId="20089" xr:uid="{EBFFC118-819B-4963-8944-FE8DA14737DE}"/>
    <cellStyle name="Cálculo 4 3 4 3" xfId="8811" xr:uid="{AD890ADB-DAF9-4E8D-9804-F2D0E9C4B5AD}"/>
    <cellStyle name="Cálculo 4 3 4 3 2" xfId="23919" xr:uid="{5E225EB6-0EE7-465C-B6C1-B459BD4A933E}"/>
    <cellStyle name="Cálculo 4 3 4 4" xfId="13829" xr:uid="{7ECAC0EA-2A90-4CDB-9492-E23EED6D7BBD}"/>
    <cellStyle name="Cálculo 4 3 4 4 2" xfId="28937" xr:uid="{C5784DAF-E301-4404-9E3F-6A2831CD291A}"/>
    <cellStyle name="Cálculo 4 3 4 5" xfId="17569" xr:uid="{469877BD-7698-4888-9F91-D9028AAAF5DD}"/>
    <cellStyle name="Cálculo 4 3 5" xfId="3238" xr:uid="{06F6E49E-582F-451F-BEF0-3CB75D2DBD09}"/>
    <cellStyle name="Cálculo 4 3 5 2" xfId="5875" xr:uid="{92C63116-AE1A-4362-9E6B-9D35EF40DFFF}"/>
    <cellStyle name="Cálculo 4 3 5 2 2" xfId="12186" xr:uid="{894391AF-D716-41B0-ADAA-BCA4B3A5E531}"/>
    <cellStyle name="Cálculo 4 3 5 2 2 2" xfId="27294" xr:uid="{7F918792-1B14-4E34-A048-57D7ACF38105}"/>
    <cellStyle name="Cálculo 4 3 5 2 3" xfId="7463" xr:uid="{29682F0B-06E3-4802-B9E3-1CB1D5282D49}"/>
    <cellStyle name="Cálculo 4 3 5 2 3 2" xfId="22571" xr:uid="{F5628027-9C6C-43E2-A0AD-E0D8532D717E}"/>
    <cellStyle name="Cálculo 4 3 5 2 4" xfId="20983" xr:uid="{0E69D6B5-FD0E-4AD4-9A4C-B36BA78466D5}"/>
    <cellStyle name="Cálculo 4 3 5 3" xfId="9620" xr:uid="{B3C42110-563D-45E7-867F-F6BB9AF8097B}"/>
    <cellStyle name="Cálculo 4 3 5 3 2" xfId="24728" xr:uid="{6A4F8D1F-6DFA-4C6A-B23C-01202CB78E6E}"/>
    <cellStyle name="Cálculo 4 3 5 4" xfId="13934" xr:uid="{7842366B-FE7A-4890-970F-08298260D30D}"/>
    <cellStyle name="Cálculo 4 3 5 4 2" xfId="29042" xr:uid="{2975A7CB-6D46-4CF8-AB14-4CDF805A30D4}"/>
    <cellStyle name="Cálculo 4 3 5 5" xfId="18346" xr:uid="{A5D8F188-C2FB-4A08-8748-E0DAFD2BA027}"/>
    <cellStyle name="Cálculo 4 3 6" xfId="2320" xr:uid="{859ECCF4-82DA-4841-A064-BA9C0E5875D2}"/>
    <cellStyle name="Cálculo 4 3 6 2" xfId="4957" xr:uid="{48261BB5-3AF8-45A7-A123-79D7DBFFC25C}"/>
    <cellStyle name="Cálculo 4 3 6 2 2" xfId="11321" xr:uid="{10B8CC1B-C82E-42E2-8DD0-E4D5275ABBAB}"/>
    <cellStyle name="Cálculo 4 3 6 2 2 2" xfId="26429" xr:uid="{6DC5B882-0F70-48DF-ABCA-1EBFE57CF2E2}"/>
    <cellStyle name="Cálculo 4 3 6 2 3" xfId="14653" xr:uid="{C4D74F2B-920B-44B6-B617-04D5A56DB6A7}"/>
    <cellStyle name="Cálculo 4 3 6 2 3 2" xfId="29761" xr:uid="{88C5D92F-18BC-4637-92CF-6ABB33580149}"/>
    <cellStyle name="Cálculo 4 3 6 2 4" xfId="20065" xr:uid="{5E7A48D4-2AAC-4F55-B5E0-C3663C91404A}"/>
    <cellStyle name="Cálculo 4 3 6 3" xfId="8787" xr:uid="{1304003C-DA8E-471C-A34E-67F2ADF5BFE2}"/>
    <cellStyle name="Cálculo 4 3 6 3 2" xfId="23895" xr:uid="{A9209FE6-E6DA-44D8-AB48-D30C84A022CA}"/>
    <cellStyle name="Cálculo 4 3 6 4" xfId="16376" xr:uid="{1CA16402-C228-4A4F-9A69-6F2E0BFAC0A2}"/>
    <cellStyle name="Cálculo 4 3 6 4 2" xfId="31484" xr:uid="{C49094B5-EE33-4447-B30F-DF846BF04EA7}"/>
    <cellStyle name="Cálculo 4 3 6 5" xfId="17545" xr:uid="{0624A534-1A62-46C4-912F-8EFFF34928A3}"/>
    <cellStyle name="Cálculo 4 3 7" xfId="3890" xr:uid="{17A37833-FEBB-4EB4-ADF3-2B526C7A330F}"/>
    <cellStyle name="Cálculo 4 3 7 2" xfId="6527" xr:uid="{F392E9FB-5791-4D02-9CAC-AFFA90F091F4}"/>
    <cellStyle name="Cálculo 4 3 7 2 2" xfId="12838" xr:uid="{18E8DA4E-4B41-497D-BFC4-D0ED39412D7D}"/>
    <cellStyle name="Cálculo 4 3 7 2 2 2" xfId="27946" xr:uid="{94C31F4F-58F1-4AF9-A639-6A797DAB7A09}"/>
    <cellStyle name="Cálculo 4 3 7 2 3" xfId="14953" xr:uid="{285BA1A0-C5A3-4471-A7AD-75D992349521}"/>
    <cellStyle name="Cálculo 4 3 7 2 3 2" xfId="30061" xr:uid="{D7533332-8EDC-4DF7-B042-C31CE4112E1D}"/>
    <cellStyle name="Cálculo 4 3 7 2 4" xfId="21635" xr:uid="{C94BD3EB-12F0-48A9-9310-623DAAC8D0F9}"/>
    <cellStyle name="Cálculo 4 3 7 3" xfId="10272" xr:uid="{175E713B-27CA-46C3-8795-964D5E921737}"/>
    <cellStyle name="Cálculo 4 3 7 3 2" xfId="25380" xr:uid="{6FE8B694-EA57-44C2-B496-ECB4417F5B93}"/>
    <cellStyle name="Cálculo 4 3 7 4" xfId="7385" xr:uid="{5CAD9F01-2CA5-4B41-9F34-276740CCA6D7}"/>
    <cellStyle name="Cálculo 4 3 7 4 2" xfId="22493" xr:uid="{90B158FE-B8F7-4353-9915-602E68572F9A}"/>
    <cellStyle name="Cálculo 4 3 7 5" xfId="18998" xr:uid="{1DFADB3C-2249-42B7-A163-98024748A36D}"/>
    <cellStyle name="Cálculo 4 3 8" xfId="4455" xr:uid="{DBC2DA73-7B4D-4B65-9855-63BCC19CA01B}"/>
    <cellStyle name="Cálculo 4 3 8 2" xfId="10837" xr:uid="{92731C98-154E-4163-A664-B814B3E5CD27}"/>
    <cellStyle name="Cálculo 4 3 8 2 2" xfId="25945" xr:uid="{B734C478-9214-449A-A86E-56392305F624}"/>
    <cellStyle name="Cálculo 4 3 8 3" xfId="16035" xr:uid="{5F29C6EF-3EBC-44E2-8949-E5C4750EFF34}"/>
    <cellStyle name="Cálculo 4 3 8 3 2" xfId="31143" xr:uid="{351561EE-7E87-4694-B052-8BEC3907E672}"/>
    <cellStyle name="Cálculo 4 3 8 4" xfId="19563" xr:uid="{5C5818A1-B085-4AA9-82D7-4787FAAF3680}"/>
    <cellStyle name="Cálculo 4 3 9" xfId="8319" xr:uid="{B5BCEF62-E50C-46B3-909A-910C70FD0FCE}"/>
    <cellStyle name="Cálculo 4 3 9 2" xfId="23427" xr:uid="{9A5E89B2-B7AE-4C5D-B627-5020BD76587C}"/>
    <cellStyle name="Cálculo 4 4" xfId="2055" xr:uid="{A25E5D88-20FA-4777-8F80-37F1CD8EF489}"/>
    <cellStyle name="Cálculo 4 4 10" xfId="9245" xr:uid="{FFE1F726-2236-4320-93CF-455A9EA34C32}"/>
    <cellStyle name="Cálculo 4 4 10 2" xfId="24353" xr:uid="{5777B5E6-580B-4321-AA49-C5570AA367BD}"/>
    <cellStyle name="Cálculo 4 4 11" xfId="15227" xr:uid="{49CF1882-4DDD-4D1D-8B10-E4E03EF56105}"/>
    <cellStyle name="Cálculo 4 4 11 2" xfId="30335" xr:uid="{2044886A-43FA-421A-9114-73DC277B29A1}"/>
    <cellStyle name="Cálculo 4 4 12" xfId="17280" xr:uid="{46B3F604-6013-40B1-BB5A-47AD5B537F91}"/>
    <cellStyle name="Cálculo 4 4 2" xfId="2562" xr:uid="{24C43F8B-9782-4250-901B-1521E93FFFD8}"/>
    <cellStyle name="Cálculo 4 4 2 2" xfId="5199" xr:uid="{BEC42FC0-7EEE-4275-BF0D-C98377D21538}"/>
    <cellStyle name="Cálculo 4 4 2 2 2" xfId="11563" xr:uid="{785292BC-FC5C-426B-A445-4DE4F8812F0E}"/>
    <cellStyle name="Cálculo 4 4 2 2 2 2" xfId="26671" xr:uid="{49EDB165-CF78-4976-97A3-A66A756FCB56}"/>
    <cellStyle name="Cálculo 4 4 2 2 3" xfId="7972" xr:uid="{1D08292A-E597-4B2C-AA83-A05AAEF6D567}"/>
    <cellStyle name="Cálculo 4 4 2 2 3 2" xfId="23080" xr:uid="{C4BC4A34-BE9A-47A0-96C6-E7512DC7E866}"/>
    <cellStyle name="Cálculo 4 4 2 2 4" xfId="20307" xr:uid="{131AF78D-6B50-41A8-A323-228D34DE0D9D}"/>
    <cellStyle name="Cálculo 4 4 2 3" xfId="9029" xr:uid="{5630BB01-2488-4941-8FBF-2C19F4EE76EA}"/>
    <cellStyle name="Cálculo 4 4 2 3 2" xfId="24137" xr:uid="{11BF4CC7-580F-49B5-9116-C90D2E321D43}"/>
    <cellStyle name="Cálculo 4 4 2 4" xfId="15704" xr:uid="{206191D0-E704-4A92-B0A8-58089ECBFFE2}"/>
    <cellStyle name="Cálculo 4 4 2 4 2" xfId="30812" xr:uid="{284FF823-FBAD-48BE-A020-A780EEE99571}"/>
    <cellStyle name="Cálculo 4 4 2 5" xfId="15761" xr:uid="{9D9267DF-FF40-4EFF-B625-331549DD83D8}"/>
    <cellStyle name="Cálculo 4 4 2 5 2" xfId="30869" xr:uid="{83BA6F3D-2C57-464D-8E7A-5A6641F09737}"/>
    <cellStyle name="Cálculo 4 4 2 6" xfId="17670" xr:uid="{D2BF59CC-EC51-4C64-8C70-67F6D057A228}"/>
    <cellStyle name="Cálculo 4 4 3" xfId="2815" xr:uid="{2563D19B-540B-4E5A-A5CA-7B6DBA8B98AB}"/>
    <cellStyle name="Cálculo 4 4 3 2" xfId="5452" xr:uid="{D4F2E5AB-F351-46D7-ACAC-D408F1DB853F}"/>
    <cellStyle name="Cálculo 4 4 3 2 2" xfId="15971" xr:uid="{DAF1CEFC-902F-414B-AB75-BD000628A237}"/>
    <cellStyle name="Cálculo 4 4 3 2 2 2" xfId="31079" xr:uid="{860B4ABD-DCB4-4A3F-B614-73E585CACD2A}"/>
    <cellStyle name="Cálculo 4 4 3 2 3" xfId="20560" xr:uid="{ECCB2782-6752-42D9-9608-97B2A573DD00}"/>
    <cellStyle name="Cálculo 4 4 3 3" xfId="15258" xr:uid="{0894F65F-EB74-4C50-B399-C2D71AB3AE61}"/>
    <cellStyle name="Cálculo 4 4 3 3 2" xfId="30366" xr:uid="{48CD7754-692D-402F-93E7-C25E27CB9E9A}"/>
    <cellStyle name="Cálculo 4 4 3 4" xfId="17923" xr:uid="{7BDC5075-2460-40E4-B907-E522654BBFE1}"/>
    <cellStyle name="Cálculo 4 4 4" xfId="3118" xr:uid="{7170CB2D-1EE3-459A-8B79-5FF577FC5315}"/>
    <cellStyle name="Cálculo 4 4 4 2" xfId="5755" xr:uid="{61038C72-8E2F-41F1-921F-61530D81B12C}"/>
    <cellStyle name="Cálculo 4 4 4 2 2" xfId="12066" xr:uid="{7580FCB1-C8D0-433C-B62A-C7C73AE72E6D}"/>
    <cellStyle name="Cálculo 4 4 4 2 2 2" xfId="27174" xr:uid="{1231D550-37EC-4F82-8627-E5E7540F5ABB}"/>
    <cellStyle name="Cálculo 4 4 4 2 3" xfId="15445" xr:uid="{0D7F7302-380D-4B9A-AC9B-2BF4FD7B3AF7}"/>
    <cellStyle name="Cálculo 4 4 4 2 3 2" xfId="30553" xr:uid="{B551C262-9A5E-4B81-A284-F482B0242DCC}"/>
    <cellStyle name="Cálculo 4 4 4 2 4" xfId="20863" xr:uid="{3DAB7FC3-B0A9-4812-9DFB-C52B1A332211}"/>
    <cellStyle name="Cálculo 4 4 4 3" xfId="9500" xr:uid="{CDCA12DF-1993-4306-9566-82EBCA9B2440}"/>
    <cellStyle name="Cálculo 4 4 4 3 2" xfId="24608" xr:uid="{2053715D-28E8-4DCB-A173-D1846AB63607}"/>
    <cellStyle name="Cálculo 4 4 4 4" xfId="13679" xr:uid="{240BE08B-8311-4B37-87A6-DD509C5CA147}"/>
    <cellStyle name="Cálculo 4 4 4 4 2" xfId="28787" xr:uid="{35EEBD2E-815D-499F-B5ED-519ADBB5389E}"/>
    <cellStyle name="Cálculo 4 4 4 5" xfId="18226" xr:uid="{042310F3-63EA-4285-B102-BC6E323E8F31}"/>
    <cellStyle name="Cálculo 4 4 5" xfId="3444" xr:uid="{9D7CBDF5-12B3-4975-8C04-8CFAFA22BB7F}"/>
    <cellStyle name="Cálculo 4 4 5 2" xfId="6081" xr:uid="{505E1C07-0AB5-4DDA-9BA1-D65B67527786}"/>
    <cellStyle name="Cálculo 4 4 5 2 2" xfId="12392" xr:uid="{825BCF4D-5027-4CAB-A6CC-919FA20DC412}"/>
    <cellStyle name="Cálculo 4 4 5 2 2 2" xfId="27500" xr:uid="{1FEB4EAA-3DE3-4F80-9CF8-B31BA22B5027}"/>
    <cellStyle name="Cálculo 4 4 5 2 3" xfId="16356" xr:uid="{712C3B7D-7339-43A5-9400-9A9FFDC53E00}"/>
    <cellStyle name="Cálculo 4 4 5 2 3 2" xfId="31464" xr:uid="{E94B1056-56F7-4179-8459-228EC5A42193}"/>
    <cellStyle name="Cálculo 4 4 5 2 4" xfId="21189" xr:uid="{1032434E-6A3B-4585-8B2B-F7D35CC16D37}"/>
    <cellStyle name="Cálculo 4 4 5 3" xfId="9826" xr:uid="{9104993F-16B4-4486-98EA-C5420E3F7850}"/>
    <cellStyle name="Cálculo 4 4 5 3 2" xfId="24934" xr:uid="{6B73715A-FE47-4426-93D2-E4FF41B6E64B}"/>
    <cellStyle name="Cálculo 4 4 5 4" xfId="15136" xr:uid="{68E7CC4F-257C-432B-8ACB-FBB323059129}"/>
    <cellStyle name="Cálculo 4 4 5 4 2" xfId="30244" xr:uid="{3BD6F523-6672-4BD3-BFDA-6865DB6450E6}"/>
    <cellStyle name="Cálculo 4 4 5 5" xfId="18552" xr:uid="{9E8891B4-7C5C-45F7-95B9-7B20CBC02E49}"/>
    <cellStyle name="Cálculo 4 4 6" xfId="3750" xr:uid="{B7237EDA-2156-4724-AE40-03EEA8FBEBE0}"/>
    <cellStyle name="Cálculo 4 4 6 2" xfId="6387" xr:uid="{D4C04783-58DB-49E8-95EB-4F75B2E2767F}"/>
    <cellStyle name="Cálculo 4 4 6 2 2" xfId="12698" xr:uid="{0DE07056-665C-45CE-8064-EE248CB3E3C9}"/>
    <cellStyle name="Cálculo 4 4 6 2 2 2" xfId="27806" xr:uid="{BA9B31E9-92E9-464D-B4A3-601D30979B4F}"/>
    <cellStyle name="Cálculo 4 4 6 2 3" xfId="13805" xr:uid="{D332E869-AFF3-4D65-BC15-A4874EB6686F}"/>
    <cellStyle name="Cálculo 4 4 6 2 3 2" xfId="28913" xr:uid="{473E405B-FED2-43B9-8E93-37D7F13E1078}"/>
    <cellStyle name="Cálculo 4 4 6 2 4" xfId="21495" xr:uid="{850BF494-BC96-4942-88D5-30329934F90C}"/>
    <cellStyle name="Cálculo 4 4 6 3" xfId="10132" xr:uid="{71643C1B-7D38-4653-A7BD-CED0F7E81C62}"/>
    <cellStyle name="Cálculo 4 4 6 3 2" xfId="25240" xr:uid="{0CBDFD35-0872-4464-BB88-9F0ECB29F3BA}"/>
    <cellStyle name="Cálculo 4 4 6 4" xfId="14011" xr:uid="{76A3373E-668A-4239-AD21-4B4177744C19}"/>
    <cellStyle name="Cálculo 4 4 6 4 2" xfId="29119" xr:uid="{1AB43174-B880-4CDC-9D1D-A453A02882E0}"/>
    <cellStyle name="Cálculo 4 4 6 5" xfId="18858" xr:uid="{364021E5-01FB-4FAA-A374-B158048CECF9}"/>
    <cellStyle name="Cálculo 4 4 7" xfId="4127" xr:uid="{45170056-15BE-4736-871F-D04FEC72FDF1}"/>
    <cellStyle name="Cálculo 4 4 7 2" xfId="6764" xr:uid="{E5588584-83B5-482D-BB2F-80A18CAAC263}"/>
    <cellStyle name="Cálculo 4 4 7 2 2" xfId="13075" xr:uid="{EF25A829-0790-4A28-85CA-C309718CBD64}"/>
    <cellStyle name="Cálculo 4 4 7 2 2 2" xfId="28183" xr:uid="{6C6443FA-1961-4909-97AE-4EE3B830E520}"/>
    <cellStyle name="Cálculo 4 4 7 2 3" xfId="16749" xr:uid="{C123244C-6C12-4374-A913-C7A71CC0F450}"/>
    <cellStyle name="Cálculo 4 4 7 2 3 2" xfId="31857" xr:uid="{EA977BDB-CD98-40D1-8CD4-DEAE6085C48E}"/>
    <cellStyle name="Cálculo 4 4 7 2 4" xfId="21872" xr:uid="{2DE29561-4E48-4D97-AE8B-FB2CC7D8B131}"/>
    <cellStyle name="Cálculo 4 4 7 3" xfId="10509" xr:uid="{E5865302-AA9D-4452-96F5-BDF78AA9E15B}"/>
    <cellStyle name="Cálculo 4 4 7 3 2" xfId="25617" xr:uid="{92DF84A0-B9E7-4BA8-A71F-4756E2639E1A}"/>
    <cellStyle name="Cálculo 4 4 7 4" xfId="15610" xr:uid="{E7150DCF-36A2-4AA9-982C-359D6F7CA664}"/>
    <cellStyle name="Cálculo 4 4 7 4 2" xfId="30718" xr:uid="{613880CE-92CE-4B9A-A3EE-8919E84E981C}"/>
    <cellStyle name="Cálculo 4 4 7 5" xfId="19235" xr:uid="{36A6E0B4-57AD-4D76-8290-70F40114FBE7}"/>
    <cellStyle name="Cálculo 4 4 8" xfId="4692" xr:uid="{CA4D4A38-A6B3-404E-9F4A-8FE95A0ACEA5}"/>
    <cellStyle name="Cálculo 4 4 8 2" xfId="11074" xr:uid="{1BFABB12-150C-4A5F-B253-7E4097B328E2}"/>
    <cellStyle name="Cálculo 4 4 8 2 2" xfId="26182" xr:uid="{17F30A2F-8C1F-4552-B740-159E20ABA7FC}"/>
    <cellStyle name="Cálculo 4 4 8 3" xfId="9240" xr:uid="{5E0A8576-0C9C-4750-995A-19780CB3B3BD}"/>
    <cellStyle name="Cálculo 4 4 8 3 2" xfId="24348" xr:uid="{50109C08-8804-4D51-AB16-24B0080003EF}"/>
    <cellStyle name="Cálculo 4 4 8 4" xfId="19800" xr:uid="{2CDE8171-C125-4375-9570-A4E15998E0C8}"/>
    <cellStyle name="Cálculo 4 4 9" xfId="8553" xr:uid="{DF58A968-CEC9-4356-A439-2F0341E54110}"/>
    <cellStyle name="Cálculo 4 4 9 2" xfId="23661" xr:uid="{B533B3D1-F45B-4A3F-9DA7-28657D9ADBA8}"/>
    <cellStyle name="Cálculo 4 5" xfId="2066" xr:uid="{FF5ED480-8019-495B-807F-BE58C872174D}"/>
    <cellStyle name="Cálculo 4 5 10" xfId="7548" xr:uid="{148E104C-4119-493E-90C1-9B9ABF73C2DE}"/>
    <cellStyle name="Cálculo 4 5 10 2" xfId="22656" xr:uid="{BAEA918E-BA8A-4EE9-AD9D-FA7DF5FD653F}"/>
    <cellStyle name="Cálculo 4 5 11" xfId="17291" xr:uid="{9E11E83D-F912-40A6-B2EC-5405A161329C}"/>
    <cellStyle name="Cálculo 4 5 2" xfId="2826" xr:uid="{90B831D9-0111-41AE-BCB9-389E3FD50413}"/>
    <cellStyle name="Cálculo 4 5 2 2" xfId="5463" xr:uid="{1EDC48FE-75C2-41F2-8267-A3CDD128E4C6}"/>
    <cellStyle name="Cálculo 4 5 2 2 2" xfId="7343" xr:uid="{8F692DE3-EA70-44CD-937B-88597F632AB7}"/>
    <cellStyle name="Cálculo 4 5 2 2 2 2" xfId="22451" xr:uid="{F265B501-57C5-41AC-A4A8-F8C557F2FA04}"/>
    <cellStyle name="Cálculo 4 5 2 2 3" xfId="20571" xr:uid="{E4159791-77C0-4BB2-A6A1-E77B3B6657AB}"/>
    <cellStyle name="Cálculo 4 5 2 3" xfId="13663" xr:uid="{2CB6727B-1D22-464C-AD81-5F4D4627051D}"/>
    <cellStyle name="Cálculo 4 5 2 3 2" xfId="28771" xr:uid="{6F615799-34C3-496B-8216-19153F55634B}"/>
    <cellStyle name="Cálculo 4 5 2 4" xfId="17934" xr:uid="{6CFFC138-12FF-4CA8-A463-991A4F704FD2}"/>
    <cellStyle name="Cálculo 4 5 3" xfId="3129" xr:uid="{A015BFA1-D009-4DB6-805F-CD565F0473E0}"/>
    <cellStyle name="Cálculo 4 5 3 2" xfId="5766" xr:uid="{17D2125E-6399-4EFC-849A-26063EE8CDE5}"/>
    <cellStyle name="Cálculo 4 5 3 2 2" xfId="12077" xr:uid="{9F934DCB-E0A0-4BFB-8F63-A93B5B148A96}"/>
    <cellStyle name="Cálculo 4 5 3 2 2 2" xfId="27185" xr:uid="{2E9882CC-C31F-4236-A9A5-9B05A3DAC121}"/>
    <cellStyle name="Cálculo 4 5 3 2 3" xfId="16338" xr:uid="{C5BE45C2-C808-4244-8C91-1EFB7F745906}"/>
    <cellStyle name="Cálculo 4 5 3 2 3 2" xfId="31446" xr:uid="{D35597D0-1B87-4F3E-A177-3FF03B8C3C3E}"/>
    <cellStyle name="Cálculo 4 5 3 2 4" xfId="20874" xr:uid="{7181EDAD-A776-477C-AF69-A2138135D0AD}"/>
    <cellStyle name="Cálculo 4 5 3 3" xfId="9511" xr:uid="{7B60F9EA-CA63-41B3-9EE3-447587023D7C}"/>
    <cellStyle name="Cálculo 4 5 3 3 2" xfId="24619" xr:uid="{2AF2BA7A-5700-4828-8458-9EA5DDBA347E}"/>
    <cellStyle name="Cálculo 4 5 3 4" xfId="14924" xr:uid="{688CA396-E908-405E-95A1-354B3786954C}"/>
    <cellStyle name="Cálculo 4 5 3 4 2" xfId="30032" xr:uid="{3B362B06-AD66-41AC-9AC0-A079E27061CE}"/>
    <cellStyle name="Cálculo 4 5 3 5" xfId="18237" xr:uid="{06B648F0-F4C9-4BAA-9E2F-D20BD5D7F907}"/>
    <cellStyle name="Cálculo 4 5 4" xfId="3455" xr:uid="{65946DBA-9D94-4606-8469-8B3107D54C6C}"/>
    <cellStyle name="Cálculo 4 5 4 2" xfId="6092" xr:uid="{9B495167-97AE-4745-BB50-A296A03A7DE1}"/>
    <cellStyle name="Cálculo 4 5 4 2 2" xfId="12403" xr:uid="{92B9E720-247A-4EBD-B381-450D3C4A5F50}"/>
    <cellStyle name="Cálculo 4 5 4 2 2 2" xfId="27511" xr:uid="{A7983062-1BF7-42C2-96DA-FE2C89B40B2C}"/>
    <cellStyle name="Cálculo 4 5 4 2 3" xfId="7105" xr:uid="{01EA2583-196B-4BD8-B78F-7FA8D97B4AB6}"/>
    <cellStyle name="Cálculo 4 5 4 2 3 2" xfId="22213" xr:uid="{E9D8988D-579F-4DC5-B4EA-BFBE77DBBD7F}"/>
    <cellStyle name="Cálculo 4 5 4 2 4" xfId="21200" xr:uid="{C45420F9-1E43-4D96-8294-B47AF051E620}"/>
    <cellStyle name="Cálculo 4 5 4 3" xfId="9837" xr:uid="{749AAEFE-1F1F-4302-9B04-6D5B21F18979}"/>
    <cellStyle name="Cálculo 4 5 4 3 2" xfId="24945" xr:uid="{B259A011-0CD2-46A3-A161-CDB7B16AA9F0}"/>
    <cellStyle name="Cálculo 4 5 4 4" xfId="7569" xr:uid="{F05B863F-B0ED-473E-8F92-5A9DAF3A1ABD}"/>
    <cellStyle name="Cálculo 4 5 4 4 2" xfId="22677" xr:uid="{35CE56FD-94BD-48B2-AD1A-DC383054C0C0}"/>
    <cellStyle name="Cálculo 4 5 4 5" xfId="18563" xr:uid="{9EF438FA-CCEC-47A0-BF4D-A469C8E108C6}"/>
    <cellStyle name="Cálculo 4 5 5" xfId="3761" xr:uid="{57EFEFCC-5608-4460-B562-97458982135D}"/>
    <cellStyle name="Cálculo 4 5 5 2" xfId="6398" xr:uid="{EB090380-6D95-492C-BCC8-2FD999790122}"/>
    <cellStyle name="Cálculo 4 5 5 2 2" xfId="12709" xr:uid="{C7607ED5-4DA8-4237-96C6-9A3622E370A1}"/>
    <cellStyle name="Cálculo 4 5 5 2 2 2" xfId="27817" xr:uid="{6B15DBCE-77DE-4021-9953-9CE552E0BB06}"/>
    <cellStyle name="Cálculo 4 5 5 2 3" xfId="16071" xr:uid="{36B9919E-A627-4946-946D-562F612A651F}"/>
    <cellStyle name="Cálculo 4 5 5 2 3 2" xfId="31179" xr:uid="{5080DF55-35EA-4079-983D-21FB097552CD}"/>
    <cellStyle name="Cálculo 4 5 5 2 4" xfId="21506" xr:uid="{DBC5499A-97C8-4078-A4E9-7705F7EB0B37}"/>
    <cellStyle name="Cálculo 4 5 5 3" xfId="10143" xr:uid="{74E6982D-4B59-4A3C-B3BE-555786D18CFE}"/>
    <cellStyle name="Cálculo 4 5 5 3 2" xfId="25251" xr:uid="{CEF407AF-72E9-42B4-BB28-DA0D1B4C9EFF}"/>
    <cellStyle name="Cálculo 4 5 5 4" xfId="13485" xr:uid="{D428F553-ED13-4314-96CB-58485F5DC3A0}"/>
    <cellStyle name="Cálculo 4 5 5 4 2" xfId="28593" xr:uid="{A8C44A31-F3D5-483C-8080-7E1955F04773}"/>
    <cellStyle name="Cálculo 4 5 5 5" xfId="18869" xr:uid="{A4BA1FAE-09EF-47CB-87BF-9B26EAC92DD2}"/>
    <cellStyle name="Cálculo 4 5 6" xfId="4138" xr:uid="{5057F39C-DFBB-47DA-A322-7BB7C242B23C}"/>
    <cellStyle name="Cálculo 4 5 6 2" xfId="6775" xr:uid="{9344C2CC-3D4A-4225-BBE4-84CEB84DC524}"/>
    <cellStyle name="Cálculo 4 5 6 2 2" xfId="13086" xr:uid="{AB3B8E57-12C4-4BF0-ACB4-2FEFFF1BCCA5}"/>
    <cellStyle name="Cálculo 4 5 6 2 2 2" xfId="28194" xr:uid="{7D7C81A0-5FF8-48F3-B9C1-23DC39162FA0}"/>
    <cellStyle name="Cálculo 4 5 6 2 3" xfId="16760" xr:uid="{077DF5E4-B377-4EAB-B6F2-D7F62F6E0AB8}"/>
    <cellStyle name="Cálculo 4 5 6 2 3 2" xfId="31868" xr:uid="{11D5AD2B-F7F9-4F12-8CDB-61DEA2286D10}"/>
    <cellStyle name="Cálculo 4 5 6 2 4" xfId="21883" xr:uid="{C93CFCCF-C343-4C63-AF17-4ED3C84D7E05}"/>
    <cellStyle name="Cálculo 4 5 6 3" xfId="10520" xr:uid="{B0801B5D-1B34-4C11-8E41-1A491EC86A46}"/>
    <cellStyle name="Cálculo 4 5 6 3 2" xfId="25628" xr:uid="{DF69A096-F77E-4F9C-BE60-D3BAD146D0E8}"/>
    <cellStyle name="Cálculo 4 5 6 4" xfId="16087" xr:uid="{069A1328-733E-493C-9D3A-8ECBE99B470A}"/>
    <cellStyle name="Cálculo 4 5 6 4 2" xfId="31195" xr:uid="{7D53F0A8-F973-4B66-BEC8-70EA0B4B5CC7}"/>
    <cellStyle name="Cálculo 4 5 6 5" xfId="19246" xr:uid="{0F9E812E-7AEA-403E-932D-2D380C10FBC6}"/>
    <cellStyle name="Cálculo 4 5 7" xfId="4703" xr:uid="{A48CED30-4D0D-40A0-B4FD-14D08AD8FBBC}"/>
    <cellStyle name="Cálculo 4 5 7 2" xfId="11085" xr:uid="{6EBD2286-662B-4CB2-A374-99C84143A984}"/>
    <cellStyle name="Cálculo 4 5 7 2 2" xfId="26193" xr:uid="{5229E404-8605-46ED-B0C7-B463A9EF8ED9}"/>
    <cellStyle name="Cálculo 4 5 7 3" xfId="14734" xr:uid="{EEC8F89E-7838-489B-897A-EE5ACC2ABC37}"/>
    <cellStyle name="Cálculo 4 5 7 3 2" xfId="29842" xr:uid="{7A06205D-A8E3-41C6-A2BB-EE7E7D64EC54}"/>
    <cellStyle name="Cálculo 4 5 7 4" xfId="19811" xr:uid="{255B5FFD-EE86-4601-A757-38E2E4574687}"/>
    <cellStyle name="Cálculo 4 5 8" xfId="8564" xr:uid="{372974DD-2F19-4017-81B6-77F2FD95A01D}"/>
    <cellStyle name="Cálculo 4 5 8 2" xfId="23672" xr:uid="{770D9952-8378-4470-819B-3287EB104A70}"/>
    <cellStyle name="Cálculo 4 5 9" xfId="16085" xr:uid="{EEE98D12-AE83-44B9-8B35-B7B5874FACB6}"/>
    <cellStyle name="Cálculo 4 5 9 2" xfId="31193" xr:uid="{ADEC277C-7DB1-41F2-8DDC-9D727B75BBD9}"/>
    <cellStyle name="Cálculo 5" xfId="762" xr:uid="{00000000-0005-0000-0000-0000FA020000}"/>
    <cellStyle name="Cálculo 5 2" xfId="1836" xr:uid="{6C4456E4-A316-4034-ABF3-04BA50AAA17E}"/>
    <cellStyle name="Cálculo 5 2 10" xfId="8337" xr:uid="{D4CDC6CC-1304-4875-9AD4-16306AC489B3}"/>
    <cellStyle name="Cálculo 5 2 10 2" xfId="23445" xr:uid="{D0E8D6EA-0010-460E-AEC9-117396996950}"/>
    <cellStyle name="Cálculo 5 2 11" xfId="9159" xr:uid="{692BD2FA-5AF7-4489-9298-C493ADB4B46E}"/>
    <cellStyle name="Cálculo 5 2 11 2" xfId="24267" xr:uid="{096B2C66-80F7-440A-8ADF-12C732DDD4C1}"/>
    <cellStyle name="Cálculo 5 2 12" xfId="15612" xr:uid="{D6A48FC5-DEB7-4354-9AF8-9D0597542F45}"/>
    <cellStyle name="Cálculo 5 2 12 2" xfId="30720" xr:uid="{199303AB-6AD7-41C2-9946-13BF3BE377DE}"/>
    <cellStyle name="Cálculo 5 2 13" xfId="17061" xr:uid="{92FEF9D0-3FB3-45EF-8B60-8203AB508D8C}"/>
    <cellStyle name="Cálculo 5 2 2" xfId="2396" xr:uid="{A94B60C5-9D43-42D4-BBC1-454FF211BBC7}"/>
    <cellStyle name="Cálculo 5 2 2 2" xfId="5033" xr:uid="{9159ED46-94F0-445B-B392-C1719589BA9B}"/>
    <cellStyle name="Cálculo 5 2 2 2 2" xfId="11397" xr:uid="{D732ED5E-3F13-4AF3-A374-1BA5C691C5D2}"/>
    <cellStyle name="Cálculo 5 2 2 2 2 2" xfId="26505" xr:uid="{108A20DD-8888-4857-941E-BC01637FF847}"/>
    <cellStyle name="Cálculo 5 2 2 2 3" xfId="16524" xr:uid="{37A80917-366C-4379-8E11-BDC0FADCBC9E}"/>
    <cellStyle name="Cálculo 5 2 2 2 3 2" xfId="31632" xr:uid="{0F1A274E-606C-45AD-9091-35FDE5281A4B}"/>
    <cellStyle name="Cálculo 5 2 2 2 4" xfId="20141" xr:uid="{A85947F3-64F6-40D8-B6B9-07E094EDE349}"/>
    <cellStyle name="Cálculo 5 2 2 3" xfId="8863" xr:uid="{A3C220E9-14A1-40C7-B10D-8F8B99CADD01}"/>
    <cellStyle name="Cálculo 5 2 2 3 2" xfId="23971" xr:uid="{44480D47-B68C-453E-A097-354C2DC65D1D}"/>
    <cellStyle name="Cálculo 5 2 3" xfId="2224" xr:uid="{05C0EA85-1935-4E30-B4FC-D8CF5498E66C}"/>
    <cellStyle name="Cálculo 5 2 3 2" xfId="4861" xr:uid="{9856F8D5-87B5-4A69-99A2-E33A7634CFC5}"/>
    <cellStyle name="Cálculo 5 2 3 2 2" xfId="14686" xr:uid="{13168FB5-D9A4-44DF-A3DA-02878B143342}"/>
    <cellStyle name="Cálculo 5 2 3 2 2 2" xfId="29794" xr:uid="{31F44C90-94CE-4FB3-8C78-A1A4EBB72D17}"/>
    <cellStyle name="Cálculo 5 2 3 2 3" xfId="19969" xr:uid="{0FE6056D-EFB9-4328-BD73-91E204ED9244}"/>
    <cellStyle name="Cálculo 5 2 3 3" xfId="14159" xr:uid="{4BAB4167-F934-461D-9217-8AE9D2814C66}"/>
    <cellStyle name="Cálculo 5 2 3 3 2" xfId="29267" xr:uid="{C42F885C-518C-4EBA-AFA1-3A4E931B0902}"/>
    <cellStyle name="Cálculo 5 2 3 4" xfId="17449" xr:uid="{8BCE0CE2-526C-442C-8359-EC71F9422196}"/>
    <cellStyle name="Cálculo 5 2 4" xfId="2930" xr:uid="{2A3D755B-8984-4F15-AAF1-F8DE2CA596A3}"/>
    <cellStyle name="Cálculo 5 2 4 2" xfId="5567" xr:uid="{F6F4C281-8792-4E12-B7D0-499BEF779DBF}"/>
    <cellStyle name="Cálculo 5 2 4 2 2" xfId="11878" xr:uid="{773703F4-55B7-4675-AE71-C51DD65F8947}"/>
    <cellStyle name="Cálculo 5 2 4 2 2 2" xfId="26986" xr:uid="{6642286D-21C3-4D17-9758-FECE03090963}"/>
    <cellStyle name="Cálculo 5 2 4 2 3" xfId="14804" xr:uid="{C0931182-835A-4A05-8FB4-1A0B4407482D}"/>
    <cellStyle name="Cálculo 5 2 4 2 3 2" xfId="29912" xr:uid="{2A41320D-E753-4B1C-9022-CB2521334666}"/>
    <cellStyle name="Cálculo 5 2 4 2 4" xfId="20675" xr:uid="{90F3202E-C7CF-4D86-A431-9417D19750A6}"/>
    <cellStyle name="Cálculo 5 2 4 3" xfId="9312" xr:uid="{1D0ED3C7-5742-4EFE-9D24-AFA781D7A473}"/>
    <cellStyle name="Cálculo 5 2 4 3 2" xfId="24420" xr:uid="{5BFDF675-81CC-420D-8A0A-C89634D72163}"/>
    <cellStyle name="Cálculo 5 2 4 4" xfId="8462" xr:uid="{92E3380B-2664-4827-804E-87ADB788AC02}"/>
    <cellStyle name="Cálculo 5 2 4 4 2" xfId="23570" xr:uid="{45F8D9F5-6CBB-4791-8E74-1DD51C3A1CF8}"/>
    <cellStyle name="Cálculo 5 2 4 5" xfId="18038" xr:uid="{17D2DAE3-1A8E-43E7-A007-0E2F00579841}"/>
    <cellStyle name="Cálculo 5 2 5" xfId="3256" xr:uid="{03652A6B-BD2A-4A17-8341-F4911C694451}"/>
    <cellStyle name="Cálculo 5 2 5 2" xfId="5893" xr:uid="{02BF4207-8EEB-4513-97AC-3E4D722FFAAF}"/>
    <cellStyle name="Cálculo 5 2 5 2 2" xfId="12204" xr:uid="{15D53433-695E-4E66-927E-2A545DA8AA36}"/>
    <cellStyle name="Cálculo 5 2 5 2 2 2" xfId="27312" xr:uid="{4B757883-4272-4840-A3C9-9728BBFE599B}"/>
    <cellStyle name="Cálculo 5 2 5 2 3" xfId="15586" xr:uid="{CE479EC7-3BFC-408A-B6F9-26732C90E95E}"/>
    <cellStyle name="Cálculo 5 2 5 2 3 2" xfId="30694" xr:uid="{24FF6142-8C52-421B-A56C-CE708C4B4547}"/>
    <cellStyle name="Cálculo 5 2 5 2 4" xfId="21001" xr:uid="{CB6D9B09-13A7-44D0-B906-120F5CFF3D22}"/>
    <cellStyle name="Cálculo 5 2 5 3" xfId="9638" xr:uid="{0C0A1C05-83D9-4B9B-BAF8-D898CED8D3B1}"/>
    <cellStyle name="Cálculo 5 2 5 3 2" xfId="24746" xr:uid="{AA3A3481-5369-477D-956F-FAB37D3E11CE}"/>
    <cellStyle name="Cálculo 5 2 5 4" xfId="16315" xr:uid="{3A3B0942-5104-4580-8B39-3FF5DDF081CC}"/>
    <cellStyle name="Cálculo 5 2 5 4 2" xfId="31423" xr:uid="{9F6DDBC0-EF44-4F02-AAED-05567F7BD10D}"/>
    <cellStyle name="Cálculo 5 2 5 5" xfId="18364" xr:uid="{5F964F1E-470D-4C35-86F4-4AF2F94F0BF5}"/>
    <cellStyle name="Cálculo 5 2 6" xfId="3562" xr:uid="{5ED6C2CB-7DBD-408F-95C5-068BD883BEDE}"/>
    <cellStyle name="Cálculo 5 2 6 2" xfId="6199" xr:uid="{4FB24871-BFE0-4553-897D-A1ADA9301CA5}"/>
    <cellStyle name="Cálculo 5 2 6 2 2" xfId="12510" xr:uid="{C0B3A145-01C5-43F9-894C-78A875E60CC8}"/>
    <cellStyle name="Cálculo 5 2 6 2 2 2" xfId="27618" xr:uid="{2339C632-1EB6-472F-93AF-82C067774DA2}"/>
    <cellStyle name="Cálculo 5 2 6 2 3" xfId="15222" xr:uid="{78FDCAB0-58B4-402F-9E19-73FD18EC4C05}"/>
    <cellStyle name="Cálculo 5 2 6 2 3 2" xfId="30330" xr:uid="{62919CBF-EBDB-49F6-8586-EFC710EE04C7}"/>
    <cellStyle name="Cálculo 5 2 6 2 4" xfId="21307" xr:uid="{97C1CD35-4734-414C-A7F2-F63965A2CA82}"/>
    <cellStyle name="Cálculo 5 2 6 3" xfId="9944" xr:uid="{C16785E1-AA60-44E2-B4AB-DA08CBC85329}"/>
    <cellStyle name="Cálculo 5 2 6 3 2" xfId="25052" xr:uid="{082305D2-BBAE-41FC-B59B-D7D3F93B42D0}"/>
    <cellStyle name="Cálculo 5 2 6 4" xfId="15096" xr:uid="{187D2A4B-1877-41C3-ACB6-48240934197F}"/>
    <cellStyle name="Cálculo 5 2 6 4 2" xfId="30204" xr:uid="{7B8E2554-AE1B-4DC6-A779-B27ED7AF3E61}"/>
    <cellStyle name="Cálculo 5 2 6 5" xfId="18670" xr:uid="{68A10669-FB93-4B9F-AD1A-8F26D76BD909}"/>
    <cellStyle name="Cálculo 5 2 7" xfId="3908" xr:uid="{F310302F-554F-4442-A871-4139645DB843}"/>
    <cellStyle name="Cálculo 5 2 7 2" xfId="6545" xr:uid="{30FED83F-E6D2-4D0E-9672-5F5E7BA93376}"/>
    <cellStyle name="Cálculo 5 2 7 2 2" xfId="12856" xr:uid="{10DC4C75-2599-42F2-9616-82028FB758EB}"/>
    <cellStyle name="Cálculo 5 2 7 2 2 2" xfId="27964" xr:uid="{94FB6A81-439C-4071-A484-2CF33398EA3C}"/>
    <cellStyle name="Cálculo 5 2 7 2 3" xfId="16339" xr:uid="{46E50E3E-4C3B-40CE-AE47-EF3B95C876D5}"/>
    <cellStyle name="Cálculo 5 2 7 2 3 2" xfId="31447" xr:uid="{4C452278-8BCB-4767-A06F-3E9A49914BFA}"/>
    <cellStyle name="Cálculo 5 2 7 2 4" xfId="21653" xr:uid="{41F3FF40-4D10-4E68-B74D-23B7E7EBFE41}"/>
    <cellStyle name="Cálculo 5 2 7 3" xfId="10290" xr:uid="{69DBD20F-19E3-4BE0-A9CB-56AA7C088BE7}"/>
    <cellStyle name="Cálculo 5 2 7 3 2" xfId="25398" xr:uid="{830D764F-8DDA-4ABB-BC20-C086CBB15296}"/>
    <cellStyle name="Cálculo 5 2 7 4" xfId="13764" xr:uid="{53F977B9-68EE-4C41-BF42-E29AFF6B41E0}"/>
    <cellStyle name="Cálculo 5 2 7 4 2" xfId="28872" xr:uid="{765AA658-04B7-47EA-8D1C-0CC7BE6A16F1}"/>
    <cellStyle name="Cálculo 5 2 7 5" xfId="19016" xr:uid="{DF795CD5-E396-49C6-A4E6-BE0D7A30BD4F}"/>
    <cellStyle name="Cálculo 5 2 8" xfId="4272" xr:uid="{479959A9-7860-4C42-9DC7-76F280D90704}"/>
    <cellStyle name="Cálculo 5 2 8 2" xfId="6909" xr:uid="{81493305-722B-441D-B812-D3A87F620884}"/>
    <cellStyle name="Cálculo 5 2 8 2 2" xfId="13220" xr:uid="{6AD5C5A3-304E-4EFF-B9C8-202CF6084F27}"/>
    <cellStyle name="Cálculo 5 2 8 2 2 2" xfId="28328" xr:uid="{82813408-1094-498E-81A1-0FA3D02D099D}"/>
    <cellStyle name="Cálculo 5 2 8 2 3" xfId="16884" xr:uid="{9F586ABD-3B3F-4154-BDBF-FA8FF26F886A}"/>
    <cellStyle name="Cálculo 5 2 8 2 3 2" xfId="31992" xr:uid="{EA21DECF-CA81-40AF-B9CE-DCBBCBA34DFE}"/>
    <cellStyle name="Cálculo 5 2 8 2 4" xfId="22017" xr:uid="{8DF0070F-F13F-4A0B-B3AD-91A10A96EFC2}"/>
    <cellStyle name="Cálculo 5 2 8 3" xfId="10654" xr:uid="{6B5687EC-4E4E-4FA2-BFC1-955854D73BC3}"/>
    <cellStyle name="Cálculo 5 2 8 3 2" xfId="25762" xr:uid="{29F5AB40-333F-41EA-A4B7-4567286FE392}"/>
    <cellStyle name="Cálculo 5 2 8 4" xfId="13760" xr:uid="{8ED1789E-9ADC-4D72-89C1-C35651183D2A}"/>
    <cellStyle name="Cálculo 5 2 8 4 2" xfId="28868" xr:uid="{1DDF8D3B-AD67-4A2C-8BC1-D3D4F43320AB}"/>
    <cellStyle name="Cálculo 5 2 8 5" xfId="19380" xr:uid="{B5380647-CCAF-4EA7-B79C-0D169066BB9F}"/>
    <cellStyle name="Cálculo 5 2 9" xfId="4473" xr:uid="{C725D3FC-2152-4A17-AA9C-A77A2EA6DA67}"/>
    <cellStyle name="Cálculo 5 2 9 2" xfId="10855" xr:uid="{E8031841-4F5B-4291-842A-2707215D74C4}"/>
    <cellStyle name="Cálculo 5 2 9 2 2" xfId="25963" xr:uid="{78DA7707-1215-4A89-B55F-25DBCB0F443C}"/>
    <cellStyle name="Cálculo 5 2 9 3" xfId="7918" xr:uid="{255543E2-1B6E-42DF-8AFC-579F7D30B40A}"/>
    <cellStyle name="Cálculo 5 2 9 3 2" xfId="23026" xr:uid="{4CAB0B1A-CD42-4EC3-BAB7-2505F033AE33}"/>
    <cellStyle name="Cálculo 5 2 9 4" xfId="19581" xr:uid="{BEE85398-8188-4818-94EC-2B22EA5DD251}"/>
    <cellStyle name="Cálculo 5 3" xfId="1819" xr:uid="{5653B08F-57AB-4847-B2A7-15A2FBFD1C03}"/>
    <cellStyle name="Cálculo 5 3 10" xfId="11238" xr:uid="{598C15E0-5987-47E7-A47C-522DE5AEB13D}"/>
    <cellStyle name="Cálculo 5 3 10 2" xfId="26346" xr:uid="{558E17C7-08B3-43DF-A1A1-B72268F73F69}"/>
    <cellStyle name="Cálculo 5 3 11" xfId="13508" xr:uid="{AEC31384-4D21-44ED-8810-7C36C9B018D7}"/>
    <cellStyle name="Cálculo 5 3 11 2" xfId="28616" xr:uid="{274FCE02-087D-4234-A325-C2EA045C3819}"/>
    <cellStyle name="Cálculo 5 3 12" xfId="17044" xr:uid="{BEA1A6D5-A5D3-4D17-86BF-EA54622E9E2A}"/>
    <cellStyle name="Cálculo 5 3 2" xfId="2379" xr:uid="{38C72231-581F-4319-B7BE-8F1E2F03C2FF}"/>
    <cellStyle name="Cálculo 5 3 2 2" xfId="5016" xr:uid="{C6313802-4C8B-462F-9838-5444AD91AAA3}"/>
    <cellStyle name="Cálculo 5 3 2 2 2" xfId="11380" xr:uid="{242AE8E7-A6D0-4256-A71D-105AD18EDD14}"/>
    <cellStyle name="Cálculo 5 3 2 2 2 2" xfId="26488" xr:uid="{43188B0F-2092-48B6-AF1E-58D4AFBB985D}"/>
    <cellStyle name="Cálculo 5 3 2 2 3" xfId="14621" xr:uid="{E3E27E58-FD4F-468D-A980-DEE1499E30AF}"/>
    <cellStyle name="Cálculo 5 3 2 2 3 2" xfId="29729" xr:uid="{15BFE32B-F89E-4EB0-9F23-247833FF5485}"/>
    <cellStyle name="Cálculo 5 3 2 2 4" xfId="20124" xr:uid="{3B146B1E-4540-4EAC-9B74-1F80E5C679A5}"/>
    <cellStyle name="Cálculo 5 3 2 3" xfId="8846" xr:uid="{8A57A496-D856-44FE-A07A-E52DD8C4BECB}"/>
    <cellStyle name="Cálculo 5 3 2 3 2" xfId="23954" xr:uid="{DBA9872A-D15D-4BAA-A113-FA9B9D8717B4}"/>
    <cellStyle name="Cálculo 5 3 2 4" xfId="15815" xr:uid="{5B95171B-F6B3-459A-9C6B-068D8461ED43}"/>
    <cellStyle name="Cálculo 5 3 2 4 2" xfId="30923" xr:uid="{81BDACA6-50EA-4587-AC2F-CDE4E9C36452}"/>
    <cellStyle name="Cálculo 5 3 2 5" xfId="7216" xr:uid="{EFCF62E4-5B26-4423-88B4-40815576E74E}"/>
    <cellStyle name="Cálculo 5 3 2 5 2" xfId="22324" xr:uid="{87B7F748-CB60-4D85-A6BD-0AC5F139E36C}"/>
    <cellStyle name="Cálculo 5 3 2 6" xfId="17587" xr:uid="{C8D15EE6-AAF3-4922-B531-938EDC3B8F62}"/>
    <cellStyle name="Cálculo 5 3 3" xfId="2241" xr:uid="{F3AA0B14-47CD-455C-A5A8-64B962809F02}"/>
    <cellStyle name="Cálculo 5 3 3 2" xfId="4878" xr:uid="{15536768-1E4A-425B-AE21-F6463EF08014}"/>
    <cellStyle name="Cálculo 5 3 3 2 2" xfId="7264" xr:uid="{922B9FF6-3FB4-45F4-9FBF-90DAFD8C93DF}"/>
    <cellStyle name="Cálculo 5 3 3 2 2 2" xfId="22372" xr:uid="{1424A7B5-E612-444E-8FAB-3A35CE42B4CB}"/>
    <cellStyle name="Cálculo 5 3 3 2 3" xfId="19986" xr:uid="{87C1CD6D-73F8-4C9C-8FC9-F7E99E60F762}"/>
    <cellStyle name="Cálculo 5 3 3 3" xfId="16137" xr:uid="{4B4E177D-1397-4AEF-8036-1EDEE12D71A2}"/>
    <cellStyle name="Cálculo 5 3 3 3 2" xfId="31245" xr:uid="{2E27853B-B080-46AF-B889-6BADBA72AFC1}"/>
    <cellStyle name="Cálculo 5 3 3 4" xfId="17466" xr:uid="{546223C6-3EC5-4E0A-A221-B1F4A66C248C}"/>
    <cellStyle name="Cálculo 5 3 4" xfId="2651" xr:uid="{6F52131A-9D8A-437A-BCEE-7C159FA2BC41}"/>
    <cellStyle name="Cálculo 5 3 4 2" xfId="5288" xr:uid="{AB2E388E-A2F2-4186-B194-3C45D80A595E}"/>
    <cellStyle name="Cálculo 5 3 4 2 2" xfId="11652" xr:uid="{22DD1B37-F40F-483E-A63C-E1031AA83927}"/>
    <cellStyle name="Cálculo 5 3 4 2 2 2" xfId="26760" xr:uid="{A019AA93-20EE-4935-AEE0-84BEFC81547D}"/>
    <cellStyle name="Cálculo 5 3 4 2 3" xfId="13512" xr:uid="{8428D74D-AD51-4CB2-B67E-6792E275D083}"/>
    <cellStyle name="Cálculo 5 3 4 2 3 2" xfId="28620" xr:uid="{287516DA-0249-4BB5-8F8B-B78FC66967A0}"/>
    <cellStyle name="Cálculo 5 3 4 2 4" xfId="20396" xr:uid="{35602FC1-0FA5-4BC0-8718-4F62318C2DFB}"/>
    <cellStyle name="Cálculo 5 3 4 3" xfId="9118" xr:uid="{D185E858-F8C9-45D3-9817-958BCAF8EBBF}"/>
    <cellStyle name="Cálculo 5 3 4 3 2" xfId="24226" xr:uid="{055F96BC-3BC2-463F-9C86-143B2F75D40F}"/>
    <cellStyle name="Cálculo 5 3 4 4" xfId="13516" xr:uid="{8A30DCD1-388D-47DB-BDC1-FDB4A652A901}"/>
    <cellStyle name="Cálculo 5 3 4 4 2" xfId="28624" xr:uid="{E1278203-C9A7-48BE-A4B6-D8E86FE3AE11}"/>
    <cellStyle name="Cálculo 5 3 4 5" xfId="17759" xr:uid="{C46CBABD-36B1-444B-8FEC-65C647B65EDA}"/>
    <cellStyle name="Cálculo 5 3 5" xfId="3239" xr:uid="{EFB20D03-55CB-487B-9DD3-C109199C6CE7}"/>
    <cellStyle name="Cálculo 5 3 5 2" xfId="5876" xr:uid="{29E4E8E1-1EEC-41C4-856A-69C4C9D152BD}"/>
    <cellStyle name="Cálculo 5 3 5 2 2" xfId="12187" xr:uid="{E3698E1C-AEDA-481C-B82F-02583CCFB4FE}"/>
    <cellStyle name="Cálculo 5 3 5 2 2 2" xfId="27295" xr:uid="{D6934EAB-2F3B-48EE-B684-7779B529FEA3}"/>
    <cellStyle name="Cálculo 5 3 5 2 3" xfId="15589" xr:uid="{C956CBC5-57E7-4967-8C7B-0F23364BAE59}"/>
    <cellStyle name="Cálculo 5 3 5 2 3 2" xfId="30697" xr:uid="{093C84C9-B06C-4616-9E5D-3986E2537437}"/>
    <cellStyle name="Cálculo 5 3 5 2 4" xfId="20984" xr:uid="{2E89F78E-5432-4A93-B5E5-BE2C2AFD87E2}"/>
    <cellStyle name="Cálculo 5 3 5 3" xfId="9621" xr:uid="{C6FB4CC2-3533-4B3A-9C6D-E1662159CE0E}"/>
    <cellStyle name="Cálculo 5 3 5 3 2" xfId="24729" xr:uid="{B37441DB-D003-4309-8FB9-10646B5CC6C5}"/>
    <cellStyle name="Cálculo 5 3 5 4" xfId="15636" xr:uid="{DB6CC46A-479F-422A-8196-E89FAABB6790}"/>
    <cellStyle name="Cálculo 5 3 5 4 2" xfId="30744" xr:uid="{8515D3E5-F7FE-4CA2-9C33-63C8C29D15B3}"/>
    <cellStyle name="Cálculo 5 3 5 5" xfId="18347" xr:uid="{6839174C-B5C3-4517-BDBC-A63E68D12231}"/>
    <cellStyle name="Cálculo 5 3 6" xfId="2321" xr:uid="{36B1A4BB-77EB-4B6C-8066-AC8F9CC1184B}"/>
    <cellStyle name="Cálculo 5 3 6 2" xfId="4958" xr:uid="{96DE3A6F-C39A-4B7E-ACFA-4E6E794C7136}"/>
    <cellStyle name="Cálculo 5 3 6 2 2" xfId="11322" xr:uid="{A2F1919D-8039-4DBC-B8B7-9202DFAA35A4}"/>
    <cellStyle name="Cálculo 5 3 6 2 2 2" xfId="26430" xr:uid="{B1002DBC-E564-4CF5-9059-6D8D3580DDBC}"/>
    <cellStyle name="Cálculo 5 3 6 2 3" xfId="13350" xr:uid="{C7FE4E5F-CF92-4A80-84D1-A2AF8160B2B5}"/>
    <cellStyle name="Cálculo 5 3 6 2 3 2" xfId="28458" xr:uid="{A78D4623-8660-4594-BE1B-5CC19BF959B6}"/>
    <cellStyle name="Cálculo 5 3 6 2 4" xfId="20066" xr:uid="{2917C7C3-C6E2-49AF-8B28-38D5E90D251E}"/>
    <cellStyle name="Cálculo 5 3 6 3" xfId="8788" xr:uid="{1BD60B94-F979-40E1-B8B5-C63D3185F13E}"/>
    <cellStyle name="Cálculo 5 3 6 3 2" xfId="23896" xr:uid="{A5245977-707A-4635-B3E8-4B881D72B618}"/>
    <cellStyle name="Cálculo 5 3 6 4" xfId="13736" xr:uid="{0E167801-BC22-4A4F-90A2-385D31832BA2}"/>
    <cellStyle name="Cálculo 5 3 6 4 2" xfId="28844" xr:uid="{0209F65D-BFEE-4B51-B3D8-3BE7171C5CDD}"/>
    <cellStyle name="Cálculo 5 3 6 5" xfId="17546" xr:uid="{7AAFA86B-FCF1-40E0-9ACF-F29DE8B4DECC}"/>
    <cellStyle name="Cálculo 5 3 7" xfId="3891" xr:uid="{948C543B-F1F1-4F3A-98E9-A7FEBF98F404}"/>
    <cellStyle name="Cálculo 5 3 7 2" xfId="6528" xr:uid="{56BE8FB6-B0A7-40B2-94F3-532D9E97521B}"/>
    <cellStyle name="Cálculo 5 3 7 2 2" xfId="12839" xr:uid="{12D0A074-B8FE-449F-B29F-405D0C00164E}"/>
    <cellStyle name="Cálculo 5 3 7 2 2 2" xfId="27947" xr:uid="{4186D11D-2BFA-41E7-AF4E-9643B23B5164}"/>
    <cellStyle name="Cálculo 5 3 7 2 3" xfId="7712" xr:uid="{99B0FB9A-4247-411F-8215-3CC651BBB7A2}"/>
    <cellStyle name="Cálculo 5 3 7 2 3 2" xfId="22820" xr:uid="{5F13C890-5442-45FB-BEA2-E85749F12DD8}"/>
    <cellStyle name="Cálculo 5 3 7 2 4" xfId="21636" xr:uid="{527B6061-697D-4613-AEEC-388129F11F51}"/>
    <cellStyle name="Cálculo 5 3 7 3" xfId="10273" xr:uid="{07477E9D-2CF3-4726-A609-6263DD968186}"/>
    <cellStyle name="Cálculo 5 3 7 3 2" xfId="25381" xr:uid="{3BA3D60D-E9FC-40EB-BEEC-7CCAABA121B1}"/>
    <cellStyle name="Cálculo 5 3 7 4" xfId="14627" xr:uid="{750765C2-EBC8-4DB8-A8FF-3F67674EB513}"/>
    <cellStyle name="Cálculo 5 3 7 4 2" xfId="29735" xr:uid="{31084443-4233-4C99-AA92-9FC76A5BA13E}"/>
    <cellStyle name="Cálculo 5 3 7 5" xfId="18999" xr:uid="{3C4A37F8-E570-40B9-89C5-A44E7F55CFDB}"/>
    <cellStyle name="Cálculo 5 3 8" xfId="4456" xr:uid="{EEC78B37-0469-4344-A2D3-2C9FD2679595}"/>
    <cellStyle name="Cálculo 5 3 8 2" xfId="10838" xr:uid="{ACDBF53A-71A0-4B70-BFEC-1AF34B791FFB}"/>
    <cellStyle name="Cálculo 5 3 8 2 2" xfId="25946" xr:uid="{7E1FBDCB-415B-4032-9015-8DB8BF8A772D}"/>
    <cellStyle name="Cálculo 5 3 8 3" xfId="13505" xr:uid="{AEC7366C-CFBD-4EC0-98B1-5193F2B55E53}"/>
    <cellStyle name="Cálculo 5 3 8 3 2" xfId="28613" xr:uid="{44B8EE0B-5E9D-48FB-9970-814A5F970564}"/>
    <cellStyle name="Cálculo 5 3 8 4" xfId="19564" xr:uid="{CA99B6EF-DD01-4742-BEAA-B3E9E04416CA}"/>
    <cellStyle name="Cálculo 5 3 9" xfId="8320" xr:uid="{BA3AB519-C14E-4412-BA62-E782D2D1D445}"/>
    <cellStyle name="Cálculo 5 3 9 2" xfId="23428" xr:uid="{2D8E6E0D-1E56-4C13-8E44-2277F85BE86A}"/>
    <cellStyle name="Cálculo 5 4" xfId="2056" xr:uid="{80B84301-8E21-4A0A-A553-2C0B10D43863}"/>
    <cellStyle name="Cálculo 5 4 10" xfId="7341" xr:uid="{AC0FB068-B0FE-4A5C-95D4-93969F2ECEDF}"/>
    <cellStyle name="Cálculo 5 4 10 2" xfId="22449" xr:uid="{91A6A9F9-EA40-4A0A-9C4F-C409BFBDBE60}"/>
    <cellStyle name="Cálculo 5 4 11" xfId="13824" xr:uid="{89D0FDFB-B427-448A-AF6A-EB736DD01B90}"/>
    <cellStyle name="Cálculo 5 4 11 2" xfId="28932" xr:uid="{AB0007C0-1E85-45D7-9515-A9ED0C38549D}"/>
    <cellStyle name="Cálculo 5 4 12" xfId="17281" xr:uid="{2CDDA375-05DB-4D21-AB9F-0F6339BDC66D}"/>
    <cellStyle name="Cálculo 5 4 2" xfId="2563" xr:uid="{9880BDBD-DE71-4E83-8271-E89138B14EDA}"/>
    <cellStyle name="Cálculo 5 4 2 2" xfId="5200" xr:uid="{DBAEA62C-2471-4EE9-B62A-A038B6CC23CA}"/>
    <cellStyle name="Cálculo 5 4 2 2 2" xfId="11564" xr:uid="{B1EB4B8A-BE3A-4FB7-8567-3A15DA2AA3DB}"/>
    <cellStyle name="Cálculo 5 4 2 2 2 2" xfId="26672" xr:uid="{1E461BAC-85AB-492F-875B-6A5AEBABE321}"/>
    <cellStyle name="Cálculo 5 4 2 2 3" xfId="9234" xr:uid="{B3DE5664-C48B-4110-A54E-CCBCC76B6F5E}"/>
    <cellStyle name="Cálculo 5 4 2 2 3 2" xfId="24342" xr:uid="{1FC82714-53CE-46F3-9E1E-113EE9023D85}"/>
    <cellStyle name="Cálculo 5 4 2 2 4" xfId="20308" xr:uid="{2FC9A74C-B45D-4C8E-939A-14A0C4805A2B}"/>
    <cellStyle name="Cálculo 5 4 2 3" xfId="9030" xr:uid="{A70D10A9-C40D-426B-A2F9-B56263FEA15B}"/>
    <cellStyle name="Cálculo 5 4 2 3 2" xfId="24138" xr:uid="{1093EED7-9179-4B85-958A-D93AE2315DB9}"/>
    <cellStyle name="Cálculo 5 4 2 4" xfId="13950" xr:uid="{360F1D7E-6479-4A38-9F2A-7A00E685624F}"/>
    <cellStyle name="Cálculo 5 4 2 4 2" xfId="29058" xr:uid="{0A2C24E7-E3CD-42E6-A4EA-5AC7EDDFF602}"/>
    <cellStyle name="Cálculo 5 4 2 5" xfId="16271" xr:uid="{B15A81E6-3709-4C0C-A2A9-C268A7181A16}"/>
    <cellStyle name="Cálculo 5 4 2 5 2" xfId="31379" xr:uid="{577DB40C-61D6-45B7-B5D7-748972E09A4D}"/>
    <cellStyle name="Cálculo 5 4 2 6" xfId="17671" xr:uid="{0B96C58E-BAB9-40AA-B00F-D57D5DC7871C}"/>
    <cellStyle name="Cálculo 5 4 3" xfId="2816" xr:uid="{B2E0596C-BEB3-4D26-A563-7CAFCFB8BD06}"/>
    <cellStyle name="Cálculo 5 4 3 2" xfId="5453" xr:uid="{F233914D-5275-4563-92D0-86A8A86523E5}"/>
    <cellStyle name="Cálculo 5 4 3 2 2" xfId="15412" xr:uid="{2B69939D-08D1-4A3A-8C88-2C88E77F0E99}"/>
    <cellStyle name="Cálculo 5 4 3 2 2 2" xfId="30520" xr:uid="{5A595EC4-830B-4AC8-A6F3-A184C6447D6F}"/>
    <cellStyle name="Cálculo 5 4 3 2 3" xfId="20561" xr:uid="{6E0F2F35-7B46-4288-BE51-97F0E6B7AE30}"/>
    <cellStyle name="Cálculo 5 4 3 3" xfId="9246" xr:uid="{6599DADF-0907-4305-8BB7-5497807AF23E}"/>
    <cellStyle name="Cálculo 5 4 3 3 2" xfId="24354" xr:uid="{9FD95027-7A78-4A21-935C-0B1043E9284C}"/>
    <cellStyle name="Cálculo 5 4 3 4" xfId="17924" xr:uid="{ADE33EB1-2916-49A3-A75F-9019B6C7CFE9}"/>
    <cellStyle name="Cálculo 5 4 4" xfId="3119" xr:uid="{F3139A61-8274-4AF1-BA9E-83AFABCF0FD2}"/>
    <cellStyle name="Cálculo 5 4 4 2" xfId="5756" xr:uid="{618C7194-39E2-4208-BAB6-F4E307BF3D91}"/>
    <cellStyle name="Cálculo 5 4 4 2 2" xfId="12067" xr:uid="{FA9C434E-6193-49DE-85F1-06F43D3DD298}"/>
    <cellStyle name="Cálculo 5 4 4 2 2 2" xfId="27175" xr:uid="{23700AA8-DCA2-4B47-BDAB-387C341CC36C}"/>
    <cellStyle name="Cálculo 5 4 4 2 3" xfId="14155" xr:uid="{C1315AAE-24FE-4FF9-ABB4-E34B0201C026}"/>
    <cellStyle name="Cálculo 5 4 4 2 3 2" xfId="29263" xr:uid="{664AD656-988C-41C0-B93D-80BF06FE57C8}"/>
    <cellStyle name="Cálculo 5 4 4 2 4" xfId="20864" xr:uid="{95CE2AC2-D04C-4268-821C-CB400385F4FA}"/>
    <cellStyle name="Cálculo 5 4 4 3" xfId="9501" xr:uid="{77604FC1-82B6-4E60-92F0-A0D8EE352BC6}"/>
    <cellStyle name="Cálculo 5 4 4 3 2" xfId="24609" xr:uid="{D27E00C3-6D29-4785-812C-D6161F94D729}"/>
    <cellStyle name="Cálculo 5 4 4 4" xfId="14353" xr:uid="{76DCCBF8-5A54-483F-9974-19A5C5EC57D2}"/>
    <cellStyle name="Cálculo 5 4 4 4 2" xfId="29461" xr:uid="{E8FA259C-0913-4A75-ADE1-62D593769920}"/>
    <cellStyle name="Cálculo 5 4 4 5" xfId="18227" xr:uid="{F5FD6259-78C5-44DA-AA69-B3DCF07CEF6F}"/>
    <cellStyle name="Cálculo 5 4 5" xfId="3445" xr:uid="{9961D04D-4901-495B-B994-2503ACB9A0AC}"/>
    <cellStyle name="Cálculo 5 4 5 2" xfId="6082" xr:uid="{5DB5D0B5-7C31-4CD2-B782-2BCACF40EB2F}"/>
    <cellStyle name="Cálculo 5 4 5 2 2" xfId="12393" xr:uid="{FC697AA3-BCB7-465B-B0D0-FD2531A2C64D}"/>
    <cellStyle name="Cálculo 5 4 5 2 2 2" xfId="27501" xr:uid="{651E872A-C2CD-4BD7-8786-2F8B6548C4BD}"/>
    <cellStyle name="Cálculo 5 4 5 2 3" xfId="8127" xr:uid="{B778E8AC-4D70-4125-8999-C324B73AFF84}"/>
    <cellStyle name="Cálculo 5 4 5 2 3 2" xfId="23235" xr:uid="{E8B24780-288D-4503-8A0F-0DA245DC3576}"/>
    <cellStyle name="Cálculo 5 4 5 2 4" xfId="21190" xr:uid="{3FB40D0C-FC2A-462D-9634-4B64944FA92D}"/>
    <cellStyle name="Cálculo 5 4 5 3" xfId="9827" xr:uid="{F19CF682-C06F-430A-847D-FFBE21D3604D}"/>
    <cellStyle name="Cálculo 5 4 5 3 2" xfId="24935" xr:uid="{A056387D-FCA4-4F7D-9A59-F8494A1BD7A8}"/>
    <cellStyle name="Cálculo 5 4 5 4" xfId="7062" xr:uid="{B72AD06D-AFF8-487C-8AF7-FCDF06DDD806}"/>
    <cellStyle name="Cálculo 5 4 5 4 2" xfId="22170" xr:uid="{CE20FA89-4683-4A77-AFBF-A4060B7C11AB}"/>
    <cellStyle name="Cálculo 5 4 5 5" xfId="18553" xr:uid="{9E23ED6E-F3D6-40DD-8A3C-75F67653E8B4}"/>
    <cellStyle name="Cálculo 5 4 6" xfId="3751" xr:uid="{5725AE40-4C00-4D83-A338-4F22D740B718}"/>
    <cellStyle name="Cálculo 5 4 6 2" xfId="6388" xr:uid="{BA7B2643-592B-43B8-A9D8-B015181F16F8}"/>
    <cellStyle name="Cálculo 5 4 6 2 2" xfId="12699" xr:uid="{488B1C7B-8FF4-40A5-AC45-DE61EA1AA35A}"/>
    <cellStyle name="Cálculo 5 4 6 2 2 2" xfId="27807" xr:uid="{9CDD7D99-1476-4244-81FC-60A5BA8515A1}"/>
    <cellStyle name="Cálculo 5 4 6 2 3" xfId="13976" xr:uid="{C37A466C-5BDF-4595-AAC1-7E1CAE96E9AA}"/>
    <cellStyle name="Cálculo 5 4 6 2 3 2" xfId="29084" xr:uid="{45DA2CE2-46C8-4FF0-A959-DE5E8F437BC0}"/>
    <cellStyle name="Cálculo 5 4 6 2 4" xfId="21496" xr:uid="{3639B2A7-2074-449E-98AA-3BD2DBDF6D01}"/>
    <cellStyle name="Cálculo 5 4 6 3" xfId="10133" xr:uid="{700B798E-264E-4815-8EA7-7FAB14985DC9}"/>
    <cellStyle name="Cálculo 5 4 6 3 2" xfId="25241" xr:uid="{AB6D21E1-61A7-4ECE-B3F1-B9860759DCC4}"/>
    <cellStyle name="Cálculo 5 4 6 4" xfId="7617" xr:uid="{35DA292E-1DFA-4263-AEF5-BE721CD0912A}"/>
    <cellStyle name="Cálculo 5 4 6 4 2" xfId="22725" xr:uid="{86C0AF0D-E0AB-41ED-94C5-70BE575FBEEA}"/>
    <cellStyle name="Cálculo 5 4 6 5" xfId="18859" xr:uid="{4E1D3C65-A82A-4970-B347-202DD45185ED}"/>
    <cellStyle name="Cálculo 5 4 7" xfId="4128" xr:uid="{0F1F2C50-1C49-46C1-B93E-469C1A74C716}"/>
    <cellStyle name="Cálculo 5 4 7 2" xfId="6765" xr:uid="{6421903D-0AE9-4428-8FE4-AD327753F571}"/>
    <cellStyle name="Cálculo 5 4 7 2 2" xfId="13076" xr:uid="{3089734B-0A76-47FA-B3DE-A086A503D96D}"/>
    <cellStyle name="Cálculo 5 4 7 2 2 2" xfId="28184" xr:uid="{2686714D-332D-4115-98CB-B712F432779A}"/>
    <cellStyle name="Cálculo 5 4 7 2 3" xfId="16750" xr:uid="{15FEDEBC-7431-42EC-B585-C4AA17B7E122}"/>
    <cellStyle name="Cálculo 5 4 7 2 3 2" xfId="31858" xr:uid="{8BC78B8F-7D04-4D57-87BC-5746C1271E96}"/>
    <cellStyle name="Cálculo 5 4 7 2 4" xfId="21873" xr:uid="{07080B1C-CEBB-439F-8879-51FC27DA854B}"/>
    <cellStyle name="Cálculo 5 4 7 3" xfId="10510" xr:uid="{E0C7ACDF-530B-4AF6-8928-2CA1D82CE892}"/>
    <cellStyle name="Cálculo 5 4 7 3 2" xfId="25618" xr:uid="{45F39059-1EDE-497B-9BF4-64A79C8D01B5}"/>
    <cellStyle name="Cálculo 5 4 7 4" xfId="7099" xr:uid="{B538BFCE-B198-49BF-8748-811F84FF375A}"/>
    <cellStyle name="Cálculo 5 4 7 4 2" xfId="22207" xr:uid="{DC8E3C08-6B07-4B52-98D0-4C3A3A9F48F8}"/>
    <cellStyle name="Cálculo 5 4 7 5" xfId="19236" xr:uid="{3B4D66A9-295A-410B-A368-A5828F2CD150}"/>
    <cellStyle name="Cálculo 5 4 8" xfId="4693" xr:uid="{8C82FE44-E700-4AA1-B384-5739319F1B96}"/>
    <cellStyle name="Cálculo 5 4 8 2" xfId="11075" xr:uid="{0C184DD1-69BA-4CD6-95DE-267DF61AFA82}"/>
    <cellStyle name="Cálculo 5 4 8 2 2" xfId="26183" xr:uid="{19AF28EE-21E2-464C-9116-59C9B046F1B7}"/>
    <cellStyle name="Cálculo 5 4 8 3" xfId="15469" xr:uid="{198D9611-90DC-410F-A04E-CEB6137FCF97}"/>
    <cellStyle name="Cálculo 5 4 8 3 2" xfId="30577" xr:uid="{015F7094-4887-46DD-98A4-F86B0278B22E}"/>
    <cellStyle name="Cálculo 5 4 8 4" xfId="19801" xr:uid="{507A83D7-AA44-4B3E-B33F-8BA322C7E757}"/>
    <cellStyle name="Cálculo 5 4 9" xfId="8554" xr:uid="{8AE4CA08-8BE0-4159-9434-25233E7CBDE2}"/>
    <cellStyle name="Cálculo 5 4 9 2" xfId="23662" xr:uid="{C39958E6-7E14-4F4D-900A-A28B0901235D}"/>
    <cellStyle name="Cálculo 5 5" xfId="2065" xr:uid="{D2D26F14-5F97-4440-855B-006D91C93931}"/>
    <cellStyle name="Cálculo 5 5 10" xfId="13790" xr:uid="{A9486757-EEF6-4035-AC23-6EDCE90927F2}"/>
    <cellStyle name="Cálculo 5 5 10 2" xfId="28898" xr:uid="{D0C526CA-CAB3-4C3D-9D1A-F1775B54FD2F}"/>
    <cellStyle name="Cálculo 5 5 11" xfId="17290" xr:uid="{6BC03729-9432-41D3-BD0F-30BD0142C72E}"/>
    <cellStyle name="Cálculo 5 5 2" xfId="2825" xr:uid="{40A30F11-9E34-42EE-8AB8-CA4A71F5FA75}"/>
    <cellStyle name="Cálculo 5 5 2 2" xfId="5462" xr:uid="{B3B7231B-2153-47BE-875B-0D5AEA0891D4}"/>
    <cellStyle name="Cálculo 5 5 2 2 2" xfId="13372" xr:uid="{3040E369-9113-4E7B-B43B-9EC4BBC19254}"/>
    <cellStyle name="Cálculo 5 5 2 2 2 2" xfId="28480" xr:uid="{21971B1F-213D-4F2B-BF2A-E27A20FF2ED5}"/>
    <cellStyle name="Cálculo 5 5 2 2 3" xfId="20570" xr:uid="{A3613E70-ADD1-4E80-875E-7F88F9883BCE}"/>
    <cellStyle name="Cálculo 5 5 2 3" xfId="9302" xr:uid="{EA935081-6D55-469D-85E2-5FD3F4C6CF15}"/>
    <cellStyle name="Cálculo 5 5 2 3 2" xfId="24410" xr:uid="{C8795E86-099F-4D56-959A-A2090B7F8AD5}"/>
    <cellStyle name="Cálculo 5 5 2 4" xfId="17933" xr:uid="{94DEB9BC-DD9E-4E09-B628-CA6C8B02E12E}"/>
    <cellStyle name="Cálculo 5 5 3" xfId="3128" xr:uid="{653CE675-01A9-4A64-8755-2C5434F3B196}"/>
    <cellStyle name="Cálculo 5 5 3 2" xfId="5765" xr:uid="{AA3B6C0B-F520-4A42-88A0-E08FA20C9326}"/>
    <cellStyle name="Cálculo 5 5 3 2 2" xfId="12076" xr:uid="{6324D17E-46A4-4673-B872-2BBFA92594C7}"/>
    <cellStyle name="Cálculo 5 5 3 2 2 2" xfId="27184" xr:uid="{7F94B0BB-0254-45F6-9869-F6925E60D704}"/>
    <cellStyle name="Cálculo 5 5 3 2 3" xfId="16010" xr:uid="{10120C8F-C85D-4E2F-9DC7-AFF2490A36FC}"/>
    <cellStyle name="Cálculo 5 5 3 2 3 2" xfId="31118" xr:uid="{A3936D05-CF4E-4C8E-8971-65DD88D8DB7D}"/>
    <cellStyle name="Cálculo 5 5 3 2 4" xfId="20873" xr:uid="{78439E0E-D847-4887-9848-D1EB6F5F2F13}"/>
    <cellStyle name="Cálculo 5 5 3 3" xfId="9510" xr:uid="{AB032336-D8B3-4969-8B60-C82C40A3D506}"/>
    <cellStyle name="Cálculo 5 5 3 3 2" xfId="24618" xr:uid="{0A0FDC00-D26F-4992-912A-2FBF9F75734C}"/>
    <cellStyle name="Cálculo 5 5 3 4" xfId="8018" xr:uid="{603A9EFA-C6D1-4047-97FD-FFC1AC0D1B79}"/>
    <cellStyle name="Cálculo 5 5 3 4 2" xfId="23126" xr:uid="{01BD2C8D-74FF-4634-B23A-83A24720BF2F}"/>
    <cellStyle name="Cálculo 5 5 3 5" xfId="18236" xr:uid="{8D5CD8B7-64D0-48F8-A253-D707EB94BA96}"/>
    <cellStyle name="Cálculo 5 5 4" xfId="3454" xr:uid="{53CFB895-8307-4688-BB86-2B894E186688}"/>
    <cellStyle name="Cálculo 5 5 4 2" xfId="6091" xr:uid="{3CA2FB11-6D1D-4B2C-904C-93D1FCDE80B4}"/>
    <cellStyle name="Cálculo 5 5 4 2 2" xfId="12402" xr:uid="{F4A4BF19-3B05-4687-998F-92CA8001C993}"/>
    <cellStyle name="Cálculo 5 5 4 2 2 2" xfId="27510" xr:uid="{E7A860AA-7574-4FF3-9848-3201CD944F38}"/>
    <cellStyle name="Cálculo 5 5 4 2 3" xfId="7250" xr:uid="{317E52A3-B06C-4737-866D-175366DC20CF}"/>
    <cellStyle name="Cálculo 5 5 4 2 3 2" xfId="22358" xr:uid="{D8B88999-862C-49F4-99A5-0B5568DF431D}"/>
    <cellStyle name="Cálculo 5 5 4 2 4" xfId="21199" xr:uid="{B9870326-F374-4259-9C16-0E41DE848BF6}"/>
    <cellStyle name="Cálculo 5 5 4 3" xfId="9836" xr:uid="{8C9B33CE-A0E8-4994-BB31-A98519B9E3C9}"/>
    <cellStyle name="Cálculo 5 5 4 3 2" xfId="24944" xr:uid="{AFEA89A1-9569-4295-8291-C753AF13641D}"/>
    <cellStyle name="Cálculo 5 5 4 4" xfId="15796" xr:uid="{F3BB363C-EC13-4CAA-ABFA-FFA45073E525}"/>
    <cellStyle name="Cálculo 5 5 4 4 2" xfId="30904" xr:uid="{A28D4E11-6790-4EC9-AB44-3C32748B186E}"/>
    <cellStyle name="Cálculo 5 5 4 5" xfId="18562" xr:uid="{E8599D08-5AFB-4DFE-A219-2803239A1010}"/>
    <cellStyle name="Cálculo 5 5 5" xfId="3760" xr:uid="{23D1A225-C28C-494F-B415-E6DB8B9E98BA}"/>
    <cellStyle name="Cálculo 5 5 5 2" xfId="6397" xr:uid="{8F97E41C-F105-4030-807F-E990D88AF883}"/>
    <cellStyle name="Cálculo 5 5 5 2 2" xfId="12708" xr:uid="{784FCB60-F721-4D22-AA81-2774E42521B1}"/>
    <cellStyle name="Cálculo 5 5 5 2 2 2" xfId="27816" xr:uid="{3CFA4923-4DBC-4241-AC86-0DAB32801710}"/>
    <cellStyle name="Cálculo 5 5 5 2 3" xfId="15662" xr:uid="{A906AFF0-E7A0-435A-8A5B-6184755B1A28}"/>
    <cellStyle name="Cálculo 5 5 5 2 3 2" xfId="30770" xr:uid="{328BB2BC-A08B-4409-A305-B7CCBE3D8CFB}"/>
    <cellStyle name="Cálculo 5 5 5 2 4" xfId="21505" xr:uid="{EDC9F17D-C09D-45BF-9B95-754D5191A39D}"/>
    <cellStyle name="Cálculo 5 5 5 3" xfId="10142" xr:uid="{C52F15F6-3974-4C47-9270-1B89A8430C02}"/>
    <cellStyle name="Cálculo 5 5 5 3 2" xfId="25250" xr:uid="{C274915B-543E-47A7-B0BB-2975DC817CE8}"/>
    <cellStyle name="Cálculo 5 5 5 4" xfId="16278" xr:uid="{36ED2A00-0F22-467B-8FE0-D1A2513FBAE9}"/>
    <cellStyle name="Cálculo 5 5 5 4 2" xfId="31386" xr:uid="{257022E7-5EE8-449C-A1BA-2DB842C0E256}"/>
    <cellStyle name="Cálculo 5 5 5 5" xfId="18868" xr:uid="{7CFDBC77-F28D-4AA9-97A8-8284C1F6712E}"/>
    <cellStyle name="Cálculo 5 5 6" xfId="4137" xr:uid="{13A1B9F7-4D52-40C1-9117-A7C1F7E9A127}"/>
    <cellStyle name="Cálculo 5 5 6 2" xfId="6774" xr:uid="{90F76DBF-8CC5-4743-ABDC-95590D90AECA}"/>
    <cellStyle name="Cálculo 5 5 6 2 2" xfId="13085" xr:uid="{6ECA213F-D384-49F5-B1AD-C2EC2E8C1D3D}"/>
    <cellStyle name="Cálculo 5 5 6 2 2 2" xfId="28193" xr:uid="{996632F1-BAA4-4C2C-827B-A3470D737FE9}"/>
    <cellStyle name="Cálculo 5 5 6 2 3" xfId="16759" xr:uid="{464B5655-72F2-4ABB-B5D2-BBC7E56DC3C1}"/>
    <cellStyle name="Cálculo 5 5 6 2 3 2" xfId="31867" xr:uid="{29AED36B-9197-4862-A621-55D7BEDC0D15}"/>
    <cellStyle name="Cálculo 5 5 6 2 4" xfId="21882" xr:uid="{08AB328C-C394-4AB0-A4E3-D3EEB29D4E68}"/>
    <cellStyle name="Cálculo 5 5 6 3" xfId="10519" xr:uid="{A691B53C-06A5-45E0-B0B0-871084D14408}"/>
    <cellStyle name="Cálculo 5 5 6 3 2" xfId="25627" xr:uid="{97E0D607-7C99-4CCC-B351-F0816E089812}"/>
    <cellStyle name="Cálculo 5 5 6 4" xfId="16475" xr:uid="{864C0F1E-9EC3-41FB-BB01-77B029E68CF2}"/>
    <cellStyle name="Cálculo 5 5 6 4 2" xfId="31583" xr:uid="{761E97D3-C504-412C-9F89-67E50CAF0F9C}"/>
    <cellStyle name="Cálculo 5 5 6 5" xfId="19245" xr:uid="{327F15BF-77B5-4B2A-86B4-D2F8856BC27F}"/>
    <cellStyle name="Cálculo 5 5 7" xfId="4702" xr:uid="{842A9B3D-37DD-4038-A3C0-740B6C78A30E}"/>
    <cellStyle name="Cálculo 5 5 7 2" xfId="11084" xr:uid="{151EEE8F-D7B1-464B-B627-A1055BFE366C}"/>
    <cellStyle name="Cálculo 5 5 7 2 2" xfId="26192" xr:uid="{F86C97AB-9892-4E95-883C-BF095780F936}"/>
    <cellStyle name="Cálculo 5 5 7 3" xfId="7804" xr:uid="{27B8116E-DA56-4C66-9343-A607F0652A52}"/>
    <cellStyle name="Cálculo 5 5 7 3 2" xfId="22912" xr:uid="{7AF8F407-6818-48FB-99DF-6CB13C73796C}"/>
    <cellStyle name="Cálculo 5 5 7 4" xfId="19810" xr:uid="{FC162A26-26C9-480D-8D02-C1E3F523A8C3}"/>
    <cellStyle name="Cálculo 5 5 8" xfId="8563" xr:uid="{02507CAE-20A0-41D1-85A7-FDE201B900D5}"/>
    <cellStyle name="Cálculo 5 5 8 2" xfId="23671" xr:uid="{36978FFE-4F64-49EF-BC50-49F1D80B9B12}"/>
    <cellStyle name="Cálculo 5 5 9" xfId="15375" xr:uid="{C953392D-2ADE-4E99-A979-D76FAB72E0EA}"/>
    <cellStyle name="Cálculo 5 5 9 2" xfId="30483" xr:uid="{1F5F4B61-8AC3-41A1-AFE9-34F5CCA200F1}"/>
    <cellStyle name="Cálculo 6" xfId="763" xr:uid="{00000000-0005-0000-0000-0000FB020000}"/>
    <cellStyle name="Cálculo 6 2" xfId="1837" xr:uid="{497CE8AA-A0F4-4CB1-A968-E9D3A6E81D7C}"/>
    <cellStyle name="Cálculo 6 2 10" xfId="8338" xr:uid="{D5C0AE4C-06B0-4797-8276-C36469480FE0}"/>
    <cellStyle name="Cálculo 6 2 10 2" xfId="23446" xr:uid="{BCF54528-BE64-4E90-B815-DEA8350EA7B6}"/>
    <cellStyle name="Cálculo 6 2 11" xfId="15904" xr:uid="{926CB1C0-B88C-4C9E-AB81-9834130AC33F}"/>
    <cellStyle name="Cálculo 6 2 11 2" xfId="31012" xr:uid="{2F17B5BA-98A7-4CC9-88F4-CA2751EE96E4}"/>
    <cellStyle name="Cálculo 6 2 12" xfId="14428" xr:uid="{764B407F-837B-4A89-88ED-E88E2B0DCE43}"/>
    <cellStyle name="Cálculo 6 2 12 2" xfId="29536" xr:uid="{C5818CF5-793F-46A0-8027-FF447098738E}"/>
    <cellStyle name="Cálculo 6 2 13" xfId="17062" xr:uid="{36FA8251-AB62-4E7E-B523-FE70F9BB17A2}"/>
    <cellStyle name="Cálculo 6 2 2" xfId="2397" xr:uid="{B672D3B0-6426-4EE9-9D04-EA1F29D702B7}"/>
    <cellStyle name="Cálculo 6 2 2 2" xfId="5034" xr:uid="{F99373EE-E9B9-446E-971D-1CB0D714B6B6}"/>
    <cellStyle name="Cálculo 6 2 2 2 2" xfId="11398" xr:uid="{BF4D61A0-44BB-4A8D-ACBE-6D9EBC79CA8A}"/>
    <cellStyle name="Cálculo 6 2 2 2 2 2" xfId="26506" xr:uid="{6D733201-7983-4A9F-81BA-C8FF3FB100EF}"/>
    <cellStyle name="Cálculo 6 2 2 2 3" xfId="14658" xr:uid="{4C68958B-83C5-43DF-BEB7-382692BCFB49}"/>
    <cellStyle name="Cálculo 6 2 2 2 3 2" xfId="29766" xr:uid="{2EBFC330-4A6C-4898-8B5F-8B99509C0BF6}"/>
    <cellStyle name="Cálculo 6 2 2 2 4" xfId="20142" xr:uid="{AE981D75-955D-4275-886A-149F7D983CA1}"/>
    <cellStyle name="Cálculo 6 2 2 3" xfId="8864" xr:uid="{9C721562-6196-41DD-AE41-FAE93E75E845}"/>
    <cellStyle name="Cálculo 6 2 2 3 2" xfId="23972" xr:uid="{14DF89BD-10CA-4189-8606-B4967628EC64}"/>
    <cellStyle name="Cálculo 6 2 3" xfId="2223" xr:uid="{D4B20696-75D2-4F2D-A401-67C3058C02AF}"/>
    <cellStyle name="Cálculo 6 2 3 2" xfId="4860" xr:uid="{741A368C-51C3-42FF-9D74-5F1477D1586A}"/>
    <cellStyle name="Cálculo 6 2 3 2 2" xfId="16194" xr:uid="{EF7AF49F-9785-48E2-B21D-D4117987FDF5}"/>
    <cellStyle name="Cálculo 6 2 3 2 2 2" xfId="31302" xr:uid="{1698EC06-027A-4940-9D5B-4BB533588763}"/>
    <cellStyle name="Cálculo 6 2 3 2 3" xfId="19968" xr:uid="{AE4AFEFE-C1F1-4756-B18F-16D40320272D}"/>
    <cellStyle name="Cálculo 6 2 3 3" xfId="7125" xr:uid="{6C53EB9F-EEB3-427F-8606-0CCE1C0E00AA}"/>
    <cellStyle name="Cálculo 6 2 3 3 2" xfId="22233" xr:uid="{8A2C99AF-97F3-4ACC-BE5B-0CDE6C7E029E}"/>
    <cellStyle name="Cálculo 6 2 3 4" xfId="17448" xr:uid="{38DB3801-0BD3-4B3E-86A7-59C5D0827527}"/>
    <cellStyle name="Cálculo 6 2 4" xfId="2931" xr:uid="{07A3E621-13D5-473C-9C65-9BE3F6DD0D22}"/>
    <cellStyle name="Cálculo 6 2 4 2" xfId="5568" xr:uid="{315EC6B2-A37F-4484-8BDC-2B55E06D3580}"/>
    <cellStyle name="Cálculo 6 2 4 2 2" xfId="11879" xr:uid="{80B9463E-6AE2-4C05-BEA2-445BC6B3CC0A}"/>
    <cellStyle name="Cálculo 6 2 4 2 2 2" xfId="26987" xr:uid="{0676F08F-A928-4295-B4AC-AF4A404B8C1F}"/>
    <cellStyle name="Cálculo 6 2 4 2 3" xfId="15693" xr:uid="{412C037A-E2C4-4642-BD15-6C0E3B72E85B}"/>
    <cellStyle name="Cálculo 6 2 4 2 3 2" xfId="30801" xr:uid="{1048AAE4-6465-446A-AA40-343FAA0E3E19}"/>
    <cellStyle name="Cálculo 6 2 4 2 4" xfId="20676" xr:uid="{CC078203-8703-4254-BBF0-631E714C52F3}"/>
    <cellStyle name="Cálculo 6 2 4 3" xfId="9313" xr:uid="{494B6059-A5AC-4858-A44A-5A607D73F170}"/>
    <cellStyle name="Cálculo 6 2 4 3 2" xfId="24421" xr:uid="{E91CFC86-90CE-4652-980B-952476B62FD0}"/>
    <cellStyle name="Cálculo 6 2 4 4" xfId="15060" xr:uid="{D28EFEFA-61EA-4AC8-BBC5-8080ED844D79}"/>
    <cellStyle name="Cálculo 6 2 4 4 2" xfId="30168" xr:uid="{CB4C909C-449B-4030-9F17-CF73F7F0FF3E}"/>
    <cellStyle name="Cálculo 6 2 4 5" xfId="18039" xr:uid="{D472AF6E-8F01-4F2D-8ACE-A4FF25F1A38C}"/>
    <cellStyle name="Cálculo 6 2 5" xfId="3257" xr:uid="{A370A0FA-BC2D-4176-BF70-F361A2EC8EB2}"/>
    <cellStyle name="Cálculo 6 2 5 2" xfId="5894" xr:uid="{536EDD04-ABF6-4984-B047-75D74F346E1A}"/>
    <cellStyle name="Cálculo 6 2 5 2 2" xfId="12205" xr:uid="{EFB983CB-C4DA-41F8-9C15-3472C634C4EE}"/>
    <cellStyle name="Cálculo 6 2 5 2 2 2" xfId="27313" xr:uid="{2386558B-7412-4A85-B086-60C7BB8A75A4}"/>
    <cellStyle name="Cálculo 6 2 5 2 3" xfId="15676" xr:uid="{EDD64C93-0F2C-410F-A84C-0A34F8226923}"/>
    <cellStyle name="Cálculo 6 2 5 2 3 2" xfId="30784" xr:uid="{EA7BE4D6-4499-45E1-9A6D-5B5F9658C490}"/>
    <cellStyle name="Cálculo 6 2 5 2 4" xfId="21002" xr:uid="{FE619C96-3A48-4565-A8B9-00BD5CB02C15}"/>
    <cellStyle name="Cálculo 6 2 5 3" xfId="9639" xr:uid="{2A0CEACC-D2FF-4483-B978-1B6230C72EF5}"/>
    <cellStyle name="Cálculo 6 2 5 3 2" xfId="24747" xr:uid="{7CD308DE-D27B-421D-8DC7-31F6C5E8880F}"/>
    <cellStyle name="Cálculo 6 2 5 4" xfId="8691" xr:uid="{F040019F-EAEE-45AB-BD42-4EEA83B99E85}"/>
    <cellStyle name="Cálculo 6 2 5 4 2" xfId="23799" xr:uid="{96084402-A991-48E7-A321-49FCBEEDC5B8}"/>
    <cellStyle name="Cálculo 6 2 5 5" xfId="18365" xr:uid="{80700894-4B01-4259-B734-CE5877E161FF}"/>
    <cellStyle name="Cálculo 6 2 6" xfId="3563" xr:uid="{6AB84C2F-425F-44A4-95AE-D89A27E89B10}"/>
    <cellStyle name="Cálculo 6 2 6 2" xfId="6200" xr:uid="{137A4300-5372-4D5C-8993-7EA18B396C82}"/>
    <cellStyle name="Cálculo 6 2 6 2 2" xfId="12511" xr:uid="{F49407B3-6FBC-4F24-9DCA-5FD5DDAB41F6}"/>
    <cellStyle name="Cálculo 6 2 6 2 2 2" xfId="27619" xr:uid="{7BE723B6-BE01-4D46-80D4-12433273111C}"/>
    <cellStyle name="Cálculo 6 2 6 2 3" xfId="8022" xr:uid="{A57F789A-421E-472A-9570-042093ECCABF}"/>
    <cellStyle name="Cálculo 6 2 6 2 3 2" xfId="23130" xr:uid="{2E6B1323-1686-433B-8B01-BDEA95661A19}"/>
    <cellStyle name="Cálculo 6 2 6 2 4" xfId="21308" xr:uid="{657C3ECC-984C-4CB6-97A3-55D2384F95A3}"/>
    <cellStyle name="Cálculo 6 2 6 3" xfId="9945" xr:uid="{5D6C6408-0907-4D00-85EB-EAE1F7BE81D6}"/>
    <cellStyle name="Cálculo 6 2 6 3 2" xfId="25053" xr:uid="{128A6749-2535-4E58-8C59-1DBA9AAB7A2B}"/>
    <cellStyle name="Cálculo 6 2 6 4" xfId="14399" xr:uid="{AA99F7A7-DBD7-4FA3-A85A-AB28C64357D8}"/>
    <cellStyle name="Cálculo 6 2 6 4 2" xfId="29507" xr:uid="{F4544E5B-B1B7-499F-AEB9-DED5906CA175}"/>
    <cellStyle name="Cálculo 6 2 6 5" xfId="18671" xr:uid="{B677BDBB-180F-43F0-BE8E-99C6F8235704}"/>
    <cellStyle name="Cálculo 6 2 7" xfId="3909" xr:uid="{1FBC0196-ED95-47CF-A94A-A04CD27B6EC2}"/>
    <cellStyle name="Cálculo 6 2 7 2" xfId="6546" xr:uid="{C00ABC6B-3DD1-4CCC-842A-5EFA849D591E}"/>
    <cellStyle name="Cálculo 6 2 7 2 2" xfId="12857" xr:uid="{B0968B9C-6515-4C11-859E-050C90130FE1}"/>
    <cellStyle name="Cálculo 6 2 7 2 2 2" xfId="27965" xr:uid="{8F2EE7B4-777C-43A3-99B5-1ABF4507586A}"/>
    <cellStyle name="Cálculo 6 2 7 2 3" xfId="11778" xr:uid="{FA1DD3BF-3034-4437-B212-58E164D261D3}"/>
    <cellStyle name="Cálculo 6 2 7 2 3 2" xfId="26886" xr:uid="{BE62543B-2C7A-49C2-BFAE-CEE81FB3CDFD}"/>
    <cellStyle name="Cálculo 6 2 7 2 4" xfId="21654" xr:uid="{F76FF0E0-1CD5-4975-AE96-48B8E8B9AD2C}"/>
    <cellStyle name="Cálculo 6 2 7 3" xfId="10291" xr:uid="{4C03FE1D-36D1-4902-BA31-44E53B25BAE7}"/>
    <cellStyle name="Cálculo 6 2 7 3 2" xfId="25399" xr:uid="{A7AADCEE-6CC8-473E-A521-240CF2FB6706}"/>
    <cellStyle name="Cálculo 6 2 7 4" xfId="15506" xr:uid="{E0FC1B77-361A-4CEE-BE9F-3AEACE79E052}"/>
    <cellStyle name="Cálculo 6 2 7 4 2" xfId="30614" xr:uid="{A917C08A-34AE-4059-A1C5-5F7DDF632162}"/>
    <cellStyle name="Cálculo 6 2 7 5" xfId="19017" xr:uid="{59D223F9-9CF5-4684-963E-A3025D72D4C5}"/>
    <cellStyle name="Cálculo 6 2 8" xfId="4273" xr:uid="{3FAED06F-55FF-4A08-BBDD-8870CAC247F1}"/>
    <cellStyle name="Cálculo 6 2 8 2" xfId="6910" xr:uid="{FAD3A9E4-898C-4DE4-B4C9-168512FB41F7}"/>
    <cellStyle name="Cálculo 6 2 8 2 2" xfId="13221" xr:uid="{C347D175-AE0E-48B6-8CA3-ACCE98C0ADD6}"/>
    <cellStyle name="Cálculo 6 2 8 2 2 2" xfId="28329" xr:uid="{0C11A6F4-B176-4F38-9BBC-D804DB21584B}"/>
    <cellStyle name="Cálculo 6 2 8 2 3" xfId="16885" xr:uid="{B06EA695-4351-4DC0-9CC7-F8C1392A55EC}"/>
    <cellStyle name="Cálculo 6 2 8 2 3 2" xfId="31993" xr:uid="{3295E291-49BF-4AC7-AA92-FAD177D2F86D}"/>
    <cellStyle name="Cálculo 6 2 8 2 4" xfId="22018" xr:uid="{F6DFC82C-FBA6-4C9C-A799-484CABE4F14E}"/>
    <cellStyle name="Cálculo 6 2 8 3" xfId="10655" xr:uid="{D091B466-C086-4044-979D-5BF003314E3E}"/>
    <cellStyle name="Cálculo 6 2 8 3 2" xfId="25763" xr:uid="{8FE81899-4D14-411A-ABA5-31289CD94347}"/>
    <cellStyle name="Cálculo 6 2 8 4" xfId="7822" xr:uid="{80667C77-8455-4CF9-B704-72F2C4996F37}"/>
    <cellStyle name="Cálculo 6 2 8 4 2" xfId="22930" xr:uid="{467451D0-00E0-41B2-BBE0-F6A78C71BEAD}"/>
    <cellStyle name="Cálculo 6 2 8 5" xfId="19381" xr:uid="{8613B084-B8C0-4D21-9F87-E973DDFB224D}"/>
    <cellStyle name="Cálculo 6 2 9" xfId="4474" xr:uid="{3656957E-649E-45F9-A37E-C58D9751B5FD}"/>
    <cellStyle name="Cálculo 6 2 9 2" xfId="10856" xr:uid="{A012DD36-A9C1-4856-B2A1-AB03A70332AE}"/>
    <cellStyle name="Cálculo 6 2 9 2 2" xfId="25964" xr:uid="{2CE01442-33BD-4B1F-9E09-C5874AF74C1C}"/>
    <cellStyle name="Cálculo 6 2 9 3" xfId="15504" xr:uid="{C30E09F5-9B73-4DB8-9379-6805BDEB4AE7}"/>
    <cellStyle name="Cálculo 6 2 9 3 2" xfId="30612" xr:uid="{0B770E03-0425-4ADC-ADC4-44A3A23516BA}"/>
    <cellStyle name="Cálculo 6 2 9 4" xfId="19582" xr:uid="{112FF457-D323-4ABB-9162-462E431BFA13}"/>
    <cellStyle name="Cálculo 6 3" xfId="1820" xr:uid="{50AD44B3-8FF8-41F0-928C-4289D3C473F5}"/>
    <cellStyle name="Cálculo 6 3 10" xfId="13489" xr:uid="{9099F316-1BE7-4BD8-85AE-388257D05DB7}"/>
    <cellStyle name="Cálculo 6 3 10 2" xfId="28597" xr:uid="{E9E23A35-C9E8-4941-B0C9-26AC53EE2C53}"/>
    <cellStyle name="Cálculo 6 3 11" xfId="14165" xr:uid="{8BAFFD37-7B01-4A0F-8A6A-2CE906F73550}"/>
    <cellStyle name="Cálculo 6 3 11 2" xfId="29273" xr:uid="{7DDF6710-2E82-486B-829C-F6AA46BA7CBF}"/>
    <cellStyle name="Cálculo 6 3 12" xfId="17045" xr:uid="{1F7CAC2E-6BE2-407D-9F3C-33D1D305E0C4}"/>
    <cellStyle name="Cálculo 6 3 2" xfId="2380" xr:uid="{4C092EE8-716B-4464-917E-415DAD7526F7}"/>
    <cellStyle name="Cálculo 6 3 2 2" xfId="5017" xr:uid="{AF0948DD-2707-4FC4-A90F-5776765FB623}"/>
    <cellStyle name="Cálculo 6 3 2 2 2" xfId="11381" xr:uid="{1A1AA046-FE08-430C-9B75-2FA57F926BB2}"/>
    <cellStyle name="Cálculo 6 3 2 2 2 2" xfId="26489" xr:uid="{B9B12EB9-E8D0-4B0D-8A35-BCA5545380BF}"/>
    <cellStyle name="Cálculo 6 3 2 2 3" xfId="11779" xr:uid="{2C577A9F-D3E0-4F3D-A57A-6E14E2795F57}"/>
    <cellStyle name="Cálculo 6 3 2 2 3 2" xfId="26887" xr:uid="{5B51FB9A-5335-4AE4-A302-89A173C0F361}"/>
    <cellStyle name="Cálculo 6 3 2 2 4" xfId="20125" xr:uid="{07B2AAC4-EC6A-43AA-A1C1-11EE7CFC2E70}"/>
    <cellStyle name="Cálculo 6 3 2 3" xfId="8847" xr:uid="{64EAFA95-F007-4B02-B24A-EE3EF0393708}"/>
    <cellStyle name="Cálculo 6 3 2 3 2" xfId="23955" xr:uid="{3C8C0EA6-6BB2-4EC5-A653-9F8FBF367162}"/>
    <cellStyle name="Cálculo 6 3 2 4" xfId="15980" xr:uid="{B024CC79-2442-4757-AF43-1FB4C350038D}"/>
    <cellStyle name="Cálculo 6 3 2 4 2" xfId="31088" xr:uid="{37D12F43-78A4-49D1-BA5E-F4C06B948259}"/>
    <cellStyle name="Cálculo 6 3 2 5" xfId="13997" xr:uid="{976CF239-C566-417B-B069-8492B79BEC65}"/>
    <cellStyle name="Cálculo 6 3 2 5 2" xfId="29105" xr:uid="{7CEBA2D6-2C54-4E7D-A57C-732623D47AA1}"/>
    <cellStyle name="Cálculo 6 3 2 6" xfId="17588" xr:uid="{9ED9EA82-ADED-4D47-8E93-B1A47DB6C73B}"/>
    <cellStyle name="Cálculo 6 3 3" xfId="2240" xr:uid="{9A531158-BFCE-45C5-B08F-F43D1E811C08}"/>
    <cellStyle name="Cálculo 6 3 3 2" xfId="4877" xr:uid="{F9E1FB61-12AE-473F-A684-E171EABEC542}"/>
    <cellStyle name="Cálculo 6 3 3 2 2" xfId="15568" xr:uid="{9B4B78B3-97C1-4749-9CE5-6CC8F44590F9}"/>
    <cellStyle name="Cálculo 6 3 3 2 2 2" xfId="30676" xr:uid="{3A0273D9-F9E8-45A2-87D1-AE7B00F99156}"/>
    <cellStyle name="Cálculo 6 3 3 2 3" xfId="19985" xr:uid="{DF02A5B7-5132-493A-A749-703AD806AE26}"/>
    <cellStyle name="Cálculo 6 3 3 3" xfId="9263" xr:uid="{018C9D37-D4DB-4FD8-A163-2DA3E1129B3A}"/>
    <cellStyle name="Cálculo 6 3 3 3 2" xfId="24371" xr:uid="{785A2CC2-7308-46BE-A898-82964ED120AB}"/>
    <cellStyle name="Cálculo 6 3 3 4" xfId="17465" xr:uid="{8C3A450C-500B-4436-90AA-56361549402E}"/>
    <cellStyle name="Cálculo 6 3 4" xfId="2345" xr:uid="{95089156-27B1-45D4-9611-04C2650766FA}"/>
    <cellStyle name="Cálculo 6 3 4 2" xfId="4982" xr:uid="{268F75A0-A743-451F-ABC7-2918007B4741}"/>
    <cellStyle name="Cálculo 6 3 4 2 2" xfId="11346" xr:uid="{BCF5E7D2-F2EF-48B7-AE90-4AABA39A08C9}"/>
    <cellStyle name="Cálculo 6 3 4 2 2 2" xfId="26454" xr:uid="{F0C7847F-6075-44EC-B908-D5EE5A7DBA5D}"/>
    <cellStyle name="Cálculo 6 3 4 2 3" xfId="16135" xr:uid="{B28DE52D-AF90-45F5-AE6F-83B1EF7E0930}"/>
    <cellStyle name="Cálculo 6 3 4 2 3 2" xfId="31243" xr:uid="{1810A83F-620B-474A-800E-195590E31143}"/>
    <cellStyle name="Cálculo 6 3 4 2 4" xfId="20090" xr:uid="{8E4873A4-32C1-424B-9273-FE77AAD23BF0}"/>
    <cellStyle name="Cálculo 6 3 4 3" xfId="8812" xr:uid="{D63EE321-4D8C-4D87-B715-DD5F003FD01C}"/>
    <cellStyle name="Cálculo 6 3 4 3 2" xfId="23920" xr:uid="{CCBCF68D-65D4-4BC9-9D48-5C93B636B403}"/>
    <cellStyle name="Cálculo 6 3 4 4" xfId="11806" xr:uid="{D5C81EB2-8248-4B0F-B089-20FA92797B69}"/>
    <cellStyle name="Cálculo 6 3 4 4 2" xfId="26914" xr:uid="{A90F045B-6A81-4B61-A39E-EEF21838BFDF}"/>
    <cellStyle name="Cálculo 6 3 4 5" xfId="17570" xr:uid="{11684B42-40BA-42F5-8575-F9F4CDF8E84D}"/>
    <cellStyle name="Cálculo 6 3 5" xfId="3240" xr:uid="{DD8E84B8-E148-460E-9DA4-D1994AC3177E}"/>
    <cellStyle name="Cálculo 6 3 5 2" xfId="5877" xr:uid="{1B5BF20F-2AF0-4C56-8692-66DAD95D3510}"/>
    <cellStyle name="Cálculo 6 3 5 2 2" xfId="12188" xr:uid="{8B4C5933-D6B5-4915-969E-1F2AB27B5E8D}"/>
    <cellStyle name="Cálculo 6 3 5 2 2 2" xfId="27296" xr:uid="{3149D76C-C388-4497-A394-15F7297F883A}"/>
    <cellStyle name="Cálculo 6 3 5 2 3" xfId="15977" xr:uid="{31E46AA7-7D31-453D-AD18-0E012AE6AA00}"/>
    <cellStyle name="Cálculo 6 3 5 2 3 2" xfId="31085" xr:uid="{7625540B-C326-4800-8744-C31B03619A56}"/>
    <cellStyle name="Cálculo 6 3 5 2 4" xfId="20985" xr:uid="{30A4CF8B-6D26-45CC-AC03-5318A33E3D96}"/>
    <cellStyle name="Cálculo 6 3 5 3" xfId="9622" xr:uid="{C6D8AE50-6793-4CCF-951F-A47B22AFFDAD}"/>
    <cellStyle name="Cálculo 6 3 5 3 2" xfId="24730" xr:uid="{DAFC9317-DCF5-4401-B6F7-F5D2981ABCC5}"/>
    <cellStyle name="Cálculo 6 3 5 4" xfId="15438" xr:uid="{F6C437D7-04B4-4B97-BF6F-888AFC6B4D13}"/>
    <cellStyle name="Cálculo 6 3 5 4 2" xfId="30546" xr:uid="{3374EBD3-7BDC-45C7-BBE1-DF64B028846B}"/>
    <cellStyle name="Cálculo 6 3 5 5" xfId="18348" xr:uid="{983812DD-9D1B-480F-897F-7D9E7FE930BB}"/>
    <cellStyle name="Cálculo 6 3 6" xfId="2322" xr:uid="{72E7CD46-0CB9-4373-95D1-4F46E7AE524D}"/>
    <cellStyle name="Cálculo 6 3 6 2" xfId="4959" xr:uid="{F310B921-9DB3-4CE4-84AB-6115A34AB473}"/>
    <cellStyle name="Cálculo 6 3 6 2 2" xfId="11323" xr:uid="{F67A7755-461C-4265-ABF0-E4F2864D4B8D}"/>
    <cellStyle name="Cálculo 6 3 6 2 2 2" xfId="26431" xr:uid="{1830B0A6-7660-4508-8E6F-A5B88413AE44}"/>
    <cellStyle name="Cálculo 6 3 6 2 3" xfId="14500" xr:uid="{93845D87-EC6B-46B2-B33B-4C363B5E9A04}"/>
    <cellStyle name="Cálculo 6 3 6 2 3 2" xfId="29608" xr:uid="{8FFC2CDA-7910-49AC-93F2-B6F9363899C3}"/>
    <cellStyle name="Cálculo 6 3 6 2 4" xfId="20067" xr:uid="{C98D5896-1C07-461D-ABD7-8014F7975E18}"/>
    <cellStyle name="Cálculo 6 3 6 3" xfId="8789" xr:uid="{E89BCC51-8595-4F35-8FAF-9654CCE60CC4}"/>
    <cellStyle name="Cálculo 6 3 6 3 2" xfId="23897" xr:uid="{0FBEA041-694C-4A80-BEA5-1AEDB9A11493}"/>
    <cellStyle name="Cálculo 6 3 6 4" xfId="15651" xr:uid="{59465FE3-5711-40E4-BE63-A7CCB4C0674A}"/>
    <cellStyle name="Cálculo 6 3 6 4 2" xfId="30759" xr:uid="{C609D81E-08CD-427A-A2C7-5BA097668954}"/>
    <cellStyle name="Cálculo 6 3 6 5" xfId="17547" xr:uid="{468DF918-A2B2-4C41-8155-5FC7C7662405}"/>
    <cellStyle name="Cálculo 6 3 7" xfId="3892" xr:uid="{6E4AC976-A12B-4241-8A94-63D9796C870C}"/>
    <cellStyle name="Cálculo 6 3 7 2" xfId="6529" xr:uid="{592E0737-C85D-4F0A-A6E4-542F54CE8B5F}"/>
    <cellStyle name="Cálculo 6 3 7 2 2" xfId="12840" xr:uid="{A4088C07-5A8A-4281-94ED-966789C1BEB1}"/>
    <cellStyle name="Cálculo 6 3 7 2 2 2" xfId="27948" xr:uid="{6ECE9C6E-6D9B-4431-8CE2-7D3CF6415FF0}"/>
    <cellStyle name="Cálculo 6 3 7 2 3" xfId="15960" xr:uid="{E61604C7-8ECC-4506-B7F0-B5F02B9C8938}"/>
    <cellStyle name="Cálculo 6 3 7 2 3 2" xfId="31068" xr:uid="{3413E9F1-3764-47D5-8753-A806E91D97F1}"/>
    <cellStyle name="Cálculo 6 3 7 2 4" xfId="21637" xr:uid="{8D5E5D30-F3AF-46F0-ABCC-FE315673F596}"/>
    <cellStyle name="Cálculo 6 3 7 3" xfId="10274" xr:uid="{D74360ED-C07B-4D9B-9DC9-00E269DA030A}"/>
    <cellStyle name="Cálculo 6 3 7 3 2" xfId="25382" xr:uid="{BD85848A-F3E6-4781-AB4E-51B533167063}"/>
    <cellStyle name="Cálculo 6 3 7 4" xfId="7428" xr:uid="{ACDAFAFC-49A7-488E-9345-7EAE9C882D77}"/>
    <cellStyle name="Cálculo 6 3 7 4 2" xfId="22536" xr:uid="{63D315D0-9E2B-4F64-B7AB-0FF0626EBB11}"/>
    <cellStyle name="Cálculo 6 3 7 5" xfId="19000" xr:uid="{E8A4CE03-B463-482B-9D57-F4BABBA7D275}"/>
    <cellStyle name="Cálculo 6 3 8" xfId="4457" xr:uid="{704BB215-0CB5-4F69-9FF5-5B3F136F05AF}"/>
    <cellStyle name="Cálculo 6 3 8 2" xfId="10839" xr:uid="{65C80F1E-5450-44AC-BA9A-F1358B6BBF33}"/>
    <cellStyle name="Cálculo 6 3 8 2 2" xfId="25947" xr:uid="{5227BA73-1E95-4426-AF33-60343F265868}"/>
    <cellStyle name="Cálculo 6 3 8 3" xfId="16126" xr:uid="{EE030F10-73B4-4E36-BBA8-2982C5D782AC}"/>
    <cellStyle name="Cálculo 6 3 8 3 2" xfId="31234" xr:uid="{8D2A5C3A-1136-43FC-9696-C9ED17FE5165}"/>
    <cellStyle name="Cálculo 6 3 8 4" xfId="19565" xr:uid="{CE21DB4F-E665-4686-9F5D-2357DBC7B485}"/>
    <cellStyle name="Cálculo 6 3 9" xfId="8321" xr:uid="{D585F316-FE38-4DF3-A086-DA65238D24F9}"/>
    <cellStyle name="Cálculo 6 3 9 2" xfId="23429" xr:uid="{0A868748-3867-45A0-B96E-C661E2DFB195}"/>
    <cellStyle name="Cálculo 6 4" xfId="2057" xr:uid="{BA7A8089-9B28-4D45-A809-D328A055F665}"/>
    <cellStyle name="Cálculo 6 4 10" xfId="15999" xr:uid="{3D46C710-5B8F-440C-A686-F0DA60B38ED7}"/>
    <cellStyle name="Cálculo 6 4 10 2" xfId="31107" xr:uid="{565551A8-FE8F-4E8A-A279-76BE049B5795}"/>
    <cellStyle name="Cálculo 6 4 11" xfId="15658" xr:uid="{F0B16E00-949C-4A02-819F-F403562C6B4C}"/>
    <cellStyle name="Cálculo 6 4 11 2" xfId="30766" xr:uid="{415B3096-A0A9-4F3A-BF9F-328090F3DA36}"/>
    <cellStyle name="Cálculo 6 4 12" xfId="17282" xr:uid="{BCFC941D-60B6-4CE4-B07E-588EFE7737E9}"/>
    <cellStyle name="Cálculo 6 4 2" xfId="2564" xr:uid="{74329F33-99B2-4E3A-9A83-6E5DFA3F38CE}"/>
    <cellStyle name="Cálculo 6 4 2 2" xfId="5201" xr:uid="{AF7EF92F-A8A4-431D-829A-0E6B320CE702}"/>
    <cellStyle name="Cálculo 6 4 2 2 2" xfId="11565" xr:uid="{9450D6DB-E3E6-4FAF-90EC-BFA681292FE8}"/>
    <cellStyle name="Cálculo 6 4 2 2 2 2" xfId="26673" xr:uid="{687DCDB5-446B-4341-8F96-3A07792C6B6A}"/>
    <cellStyle name="Cálculo 6 4 2 2 3" xfId="14892" xr:uid="{E598F3BB-BADE-4825-A7D0-0D372697A848}"/>
    <cellStyle name="Cálculo 6 4 2 2 3 2" xfId="30000" xr:uid="{48E98AEC-1BC4-4ED2-8F1C-2AEDCABB75ED}"/>
    <cellStyle name="Cálculo 6 4 2 2 4" xfId="20309" xr:uid="{E3D2BBE0-F957-4C63-95D1-229D202B4264}"/>
    <cellStyle name="Cálculo 6 4 2 3" xfId="9031" xr:uid="{2C27CA79-4C64-4316-BB4C-5E08DF7F47F2}"/>
    <cellStyle name="Cálculo 6 4 2 3 2" xfId="24139" xr:uid="{9F134988-B922-4BF2-89A3-98C8836608C3}"/>
    <cellStyle name="Cálculo 6 4 2 4" xfId="15500" xr:uid="{772152A0-19BC-4375-9EE8-2038DD7FB771}"/>
    <cellStyle name="Cálculo 6 4 2 4 2" xfId="30608" xr:uid="{D961607E-9618-40AF-A2B2-69D76293FBC4}"/>
    <cellStyle name="Cálculo 6 4 2 5" xfId="13624" xr:uid="{0EC3C528-8E7C-40D6-8808-6297D564FA3B}"/>
    <cellStyle name="Cálculo 6 4 2 5 2" xfId="28732" xr:uid="{BA42BF86-BC53-4B4E-A237-0DAE6E1BF7FE}"/>
    <cellStyle name="Cálculo 6 4 2 6" xfId="17672" xr:uid="{35CB2960-93D7-4A49-8B9E-EB11017962A7}"/>
    <cellStyle name="Cálculo 6 4 3" xfId="2817" xr:uid="{D0203103-4943-45F2-9609-BE0A508763EA}"/>
    <cellStyle name="Cálculo 6 4 3 2" xfId="5454" xr:uid="{516F48FD-A3EC-4A05-AC52-5067ACC91635}"/>
    <cellStyle name="Cálculo 6 4 3 2 2" xfId="14919" xr:uid="{38563120-034F-4130-826C-414DB6E8EDD4}"/>
    <cellStyle name="Cálculo 6 4 3 2 2 2" xfId="30027" xr:uid="{0F1CEB00-929B-48B1-9CF2-134E8114CD12}"/>
    <cellStyle name="Cálculo 6 4 3 2 3" xfId="20562" xr:uid="{3E43CE3B-B9BB-468A-8CF7-061BB5D695AD}"/>
    <cellStyle name="Cálculo 6 4 3 3" xfId="14671" xr:uid="{CDDA5C7A-CAC0-4414-A9CE-8FE44D8E9780}"/>
    <cellStyle name="Cálculo 6 4 3 3 2" xfId="29779" xr:uid="{BF27890F-E82A-469B-AA56-C55D1F58F873}"/>
    <cellStyle name="Cálculo 6 4 3 4" xfId="17925" xr:uid="{83A92996-E0B3-463B-B1D8-478A647430D6}"/>
    <cellStyle name="Cálculo 6 4 4" xfId="3120" xr:uid="{553A3896-0063-4EE3-A1D5-BB645C696500}"/>
    <cellStyle name="Cálculo 6 4 4 2" xfId="5757" xr:uid="{CD96942B-2359-4582-B7D7-541769C1F475}"/>
    <cellStyle name="Cálculo 6 4 4 2 2" xfId="12068" xr:uid="{FED8C72F-05A3-473B-A452-307825AA9C30}"/>
    <cellStyle name="Cálculo 6 4 4 2 2 2" xfId="27176" xr:uid="{B5D05591-0A46-4364-BDF5-A1B74D2DA07E}"/>
    <cellStyle name="Cálculo 6 4 4 2 3" xfId="15318" xr:uid="{AD67AC45-E9CC-421F-A50F-C902AC219617}"/>
    <cellStyle name="Cálculo 6 4 4 2 3 2" xfId="30426" xr:uid="{4689708E-7353-4F70-90E4-0A60E7053AEC}"/>
    <cellStyle name="Cálculo 6 4 4 2 4" xfId="20865" xr:uid="{EE563509-4F3C-487B-A749-43238B3E64C0}"/>
    <cellStyle name="Cálculo 6 4 4 3" xfId="9502" xr:uid="{3132B555-53B4-4E31-8FB8-6D578095794B}"/>
    <cellStyle name="Cálculo 6 4 4 3 2" xfId="24610" xr:uid="{770CE87A-0551-440A-9A71-AD6250E4E78E}"/>
    <cellStyle name="Cálculo 6 4 4 4" xfId="7925" xr:uid="{E5F0F8F6-99F6-4586-B35D-DAF33344CB67}"/>
    <cellStyle name="Cálculo 6 4 4 4 2" xfId="23033" xr:uid="{762D048D-3206-43A0-8E21-FF0F5A53982D}"/>
    <cellStyle name="Cálculo 6 4 4 5" xfId="18228" xr:uid="{F13E790A-D079-48AD-AB88-DC137B336471}"/>
    <cellStyle name="Cálculo 6 4 5" xfId="3446" xr:uid="{F304F143-EC61-42BA-8489-C9CA07FC1A76}"/>
    <cellStyle name="Cálculo 6 4 5 2" xfId="6083" xr:uid="{69A1A4BA-D8AE-43B5-8899-F2BA4E24D520}"/>
    <cellStyle name="Cálculo 6 4 5 2 2" xfId="12394" xr:uid="{3ED06180-E569-4163-8B29-A3DC8F234595}"/>
    <cellStyle name="Cálculo 6 4 5 2 2 2" xfId="27502" xr:uid="{C665E6E3-649C-461A-8C01-EC687D0CBA83}"/>
    <cellStyle name="Cálculo 6 4 5 2 3" xfId="15578" xr:uid="{EC134E4C-7A48-4F6B-9453-09568A891C3C}"/>
    <cellStyle name="Cálculo 6 4 5 2 3 2" xfId="30686" xr:uid="{899BF1BD-0363-4C99-84EA-EDAA7D81946B}"/>
    <cellStyle name="Cálculo 6 4 5 2 4" xfId="21191" xr:uid="{F9F3B9EC-B8FB-484F-9D20-647EF198B084}"/>
    <cellStyle name="Cálculo 6 4 5 3" xfId="9828" xr:uid="{F8DDED4C-8318-4252-B861-477E54BCE5FA}"/>
    <cellStyle name="Cálculo 6 4 5 3 2" xfId="24936" xr:uid="{25669A2A-C97A-434D-A6E0-E7B12F9C5DE8}"/>
    <cellStyle name="Cálculo 6 4 5 4" xfId="14890" xr:uid="{B93A0D99-5EC5-41F6-8A0C-427BE35857FA}"/>
    <cellStyle name="Cálculo 6 4 5 4 2" xfId="29998" xr:uid="{D4D6690E-0E17-495B-8AF6-902D1BC8D56E}"/>
    <cellStyle name="Cálculo 6 4 5 5" xfId="18554" xr:uid="{13ACFB43-CFA4-424D-9E04-6A9E875B4079}"/>
    <cellStyle name="Cálculo 6 4 6" xfId="3752" xr:uid="{4C3A3614-6D4E-495F-923F-EAC7B9425244}"/>
    <cellStyle name="Cálculo 6 4 6 2" xfId="6389" xr:uid="{607FED9B-94B4-46D8-9F0E-C177B1309AF3}"/>
    <cellStyle name="Cálculo 6 4 6 2 2" xfId="12700" xr:uid="{87273AA8-C80A-4C43-B52F-F0D8409A1FB5}"/>
    <cellStyle name="Cálculo 6 4 6 2 2 2" xfId="27808" xr:uid="{BCB08262-24B5-4BC6-9584-CBD70E62529E}"/>
    <cellStyle name="Cálculo 6 4 6 2 3" xfId="11221" xr:uid="{04610F08-3DF6-4B44-98BB-DF1E41343894}"/>
    <cellStyle name="Cálculo 6 4 6 2 3 2" xfId="26329" xr:uid="{6FE66A9B-68D2-4896-90CA-CA015DAD55B2}"/>
    <cellStyle name="Cálculo 6 4 6 2 4" xfId="21497" xr:uid="{DF4FC79A-3AF6-499D-8602-B5F84F0C15B5}"/>
    <cellStyle name="Cálculo 6 4 6 3" xfId="10134" xr:uid="{E3D0C317-81F0-4747-B1FD-7A50308B444F}"/>
    <cellStyle name="Cálculo 6 4 6 3 2" xfId="25242" xr:uid="{BEF76AD4-CD6A-4CAD-9ADE-A2A0B50479BA}"/>
    <cellStyle name="Cálculo 6 4 6 4" xfId="7164" xr:uid="{6A4A4DA4-94AC-4C12-9C4D-A406D9FE4560}"/>
    <cellStyle name="Cálculo 6 4 6 4 2" xfId="22272" xr:uid="{22139AF2-AAD4-4E1F-8C86-9052CBF1BBC7}"/>
    <cellStyle name="Cálculo 6 4 6 5" xfId="18860" xr:uid="{08FCCB5E-0DEB-492B-988B-1E60C11CD438}"/>
    <cellStyle name="Cálculo 6 4 7" xfId="4129" xr:uid="{CE411F63-BCED-45FE-A2DA-2C63C05BFCB5}"/>
    <cellStyle name="Cálculo 6 4 7 2" xfId="6766" xr:uid="{959E7A46-0C27-4F67-8AFA-5BB0FD096A27}"/>
    <cellStyle name="Cálculo 6 4 7 2 2" xfId="13077" xr:uid="{3E5981F0-713D-400A-87E3-C29E5BD3254D}"/>
    <cellStyle name="Cálculo 6 4 7 2 2 2" xfId="28185" xr:uid="{51B97C74-9739-4AE5-BE8D-4F882FD9E74C}"/>
    <cellStyle name="Cálculo 6 4 7 2 3" xfId="16751" xr:uid="{026C284B-9D0D-4B24-AACE-0CE576627999}"/>
    <cellStyle name="Cálculo 6 4 7 2 3 2" xfId="31859" xr:uid="{EC415B9E-F655-4924-99CB-42B1A927F13D}"/>
    <cellStyle name="Cálculo 6 4 7 2 4" xfId="21874" xr:uid="{97BBE69B-8CB9-4E2D-BA43-E9D4602F737C}"/>
    <cellStyle name="Cálculo 6 4 7 3" xfId="10511" xr:uid="{1D9E3DCE-18CB-4362-A841-E5EC25FDF900}"/>
    <cellStyle name="Cálculo 6 4 7 3 2" xfId="25619" xr:uid="{1FA1B2A2-1B33-4999-8F68-790F540BD906}"/>
    <cellStyle name="Cálculo 6 4 7 4" xfId="8465" xr:uid="{4D6C2A99-4142-413A-9753-2CA4DD30B567}"/>
    <cellStyle name="Cálculo 6 4 7 4 2" xfId="23573" xr:uid="{017430F4-836F-42D9-B3E4-2E2E4536CDA9}"/>
    <cellStyle name="Cálculo 6 4 7 5" xfId="19237" xr:uid="{BF24DC47-81A9-4A45-BA8B-4C808303FF08}"/>
    <cellStyle name="Cálculo 6 4 8" xfId="4694" xr:uid="{E931BF39-C1AD-49C9-994D-0497F2CC89FB}"/>
    <cellStyle name="Cálculo 6 4 8 2" xfId="11076" xr:uid="{6FA4CF7B-EBD0-4F84-95A1-DE3AD19989E1}"/>
    <cellStyle name="Cálculo 6 4 8 2 2" xfId="26184" xr:uid="{A4E72E1E-2FB4-43D3-B3EE-33411A61235D}"/>
    <cellStyle name="Cálculo 6 4 8 3" xfId="8207" xr:uid="{6335024B-D462-4859-94ED-960212E6591B}"/>
    <cellStyle name="Cálculo 6 4 8 3 2" xfId="23315" xr:uid="{12C1BF8E-3787-4E42-A6B9-FF96D1E11D6D}"/>
    <cellStyle name="Cálculo 6 4 8 4" xfId="19802" xr:uid="{F2429DC5-3C1B-4B63-9E0D-A9ED474351C7}"/>
    <cellStyle name="Cálculo 6 4 9" xfId="8555" xr:uid="{E8522C2A-B497-4753-A7C4-2186DD6C9222}"/>
    <cellStyle name="Cálculo 6 4 9 2" xfId="23663" xr:uid="{46C5EBD5-B62D-4E94-913A-7BBFECCD231D}"/>
    <cellStyle name="Cálculo 6 5" xfId="2064" xr:uid="{7A9B0BD7-5909-420F-B962-6C20E8808D80}"/>
    <cellStyle name="Cálculo 6 5 10" xfId="16215" xr:uid="{08BD599A-E778-4AE9-92B4-2ED2093F9A20}"/>
    <cellStyle name="Cálculo 6 5 10 2" xfId="31323" xr:uid="{EFBE6E62-76F8-4FEC-A7ED-6BFE5F82B358}"/>
    <cellStyle name="Cálculo 6 5 11" xfId="17289" xr:uid="{1210C57E-21C9-4138-B35E-BC9A2C6FB0EB}"/>
    <cellStyle name="Cálculo 6 5 2" xfId="2824" xr:uid="{FA83CD0D-CA03-446B-979E-8186CC65D426}"/>
    <cellStyle name="Cálculo 6 5 2 2" xfId="5461" xr:uid="{D49DEE8B-B427-4309-B8F4-6D3CB32C20DF}"/>
    <cellStyle name="Cálculo 6 5 2 2 2" xfId="16061" xr:uid="{29D9BC7F-82C6-4D41-B7BE-4EDF12958B50}"/>
    <cellStyle name="Cálculo 6 5 2 2 2 2" xfId="31169" xr:uid="{61B73364-2160-4D1B-9AED-11566DD120C5}"/>
    <cellStyle name="Cálculo 6 5 2 2 3" xfId="20569" xr:uid="{F17544C1-F3FB-463A-9732-7DA509B9D21D}"/>
    <cellStyle name="Cálculo 6 5 2 3" xfId="13428" xr:uid="{39AAB0A5-8089-4495-98B8-F5476BBA6B33}"/>
    <cellStyle name="Cálculo 6 5 2 3 2" xfId="28536" xr:uid="{AD10FD49-7C97-433C-B659-6AEA27D5B462}"/>
    <cellStyle name="Cálculo 6 5 2 4" xfId="17932" xr:uid="{12CFC5EF-FAEA-4CA3-9C0E-2D1D3F0554AB}"/>
    <cellStyle name="Cálculo 6 5 3" xfId="3127" xr:uid="{D325DF48-347A-4632-948B-C270EC95AD76}"/>
    <cellStyle name="Cálculo 6 5 3 2" xfId="5764" xr:uid="{0730FE35-270E-4023-B5C6-746D5FA20823}"/>
    <cellStyle name="Cálculo 6 5 3 2 2" xfId="12075" xr:uid="{1B1CB39E-D4A8-4A92-9938-D5E9564D940D}"/>
    <cellStyle name="Cálculo 6 5 3 2 2 2" xfId="27183" xr:uid="{B6BF8952-C40E-4D04-9789-50DE0626641F}"/>
    <cellStyle name="Cálculo 6 5 3 2 3" xfId="14806" xr:uid="{D8AF73D8-9867-4977-B957-9E1DE394FCA7}"/>
    <cellStyle name="Cálculo 6 5 3 2 3 2" xfId="29914" xr:uid="{C83E1E0D-B80F-402D-AA7E-E523D4D6FA60}"/>
    <cellStyle name="Cálculo 6 5 3 2 4" xfId="20872" xr:uid="{70F53405-FBC1-425E-AC3C-FAFB6B8E2549}"/>
    <cellStyle name="Cálculo 6 5 3 3" xfId="9509" xr:uid="{95B00604-EAB3-4A0B-8D51-83FEF7B14AC5}"/>
    <cellStyle name="Cálculo 6 5 3 3 2" xfId="24617" xr:uid="{A152F34B-0648-40FB-9F39-E2B3FB05E215}"/>
    <cellStyle name="Cálculo 6 5 3 4" xfId="15801" xr:uid="{31F7FBA7-2CAF-4D01-9CF6-A909443E6655}"/>
    <cellStyle name="Cálculo 6 5 3 4 2" xfId="30909" xr:uid="{12C5D6B3-79A9-4254-AF2B-F03FDB19B429}"/>
    <cellStyle name="Cálculo 6 5 3 5" xfId="18235" xr:uid="{9E93FD6C-9CA1-4745-9002-3B93E05F8451}"/>
    <cellStyle name="Cálculo 6 5 4" xfId="3453" xr:uid="{0463297D-A3BA-49E5-B9C9-21976F9A7165}"/>
    <cellStyle name="Cálculo 6 5 4 2" xfId="6090" xr:uid="{86241743-6253-49B7-9D55-7AD800A1413D}"/>
    <cellStyle name="Cálculo 6 5 4 2 2" xfId="12401" xr:uid="{36F8893A-52BA-4261-98D6-24CA6798D096}"/>
    <cellStyle name="Cálculo 6 5 4 2 2 2" xfId="27509" xr:uid="{7682F10B-FCB2-4E11-B834-CC229AD9DA10}"/>
    <cellStyle name="Cálculo 6 5 4 2 3" xfId="16453" xr:uid="{29938307-665C-481F-B7F5-BC6BC1C1ADE6}"/>
    <cellStyle name="Cálculo 6 5 4 2 3 2" xfId="31561" xr:uid="{3366BD87-78D6-4C90-A6E2-016C6F5A18A9}"/>
    <cellStyle name="Cálculo 6 5 4 2 4" xfId="21198" xr:uid="{2E177879-8AAD-4450-A83E-DAE698D15E1A}"/>
    <cellStyle name="Cálculo 6 5 4 3" xfId="9835" xr:uid="{A067E175-AD73-405D-85A9-344CC4A40BCB}"/>
    <cellStyle name="Cálculo 6 5 4 3 2" xfId="24943" xr:uid="{56EA1118-EA91-45D4-B0E6-4F5297A0DFFC}"/>
    <cellStyle name="Cálculo 6 5 4 4" xfId="16273" xr:uid="{9B86665D-C6B3-44D0-BDD8-75909C821E23}"/>
    <cellStyle name="Cálculo 6 5 4 4 2" xfId="31381" xr:uid="{7A0DC774-1A3B-4063-9670-87CA04C2B89B}"/>
    <cellStyle name="Cálculo 6 5 4 5" xfId="18561" xr:uid="{90BA3EAF-39BD-456C-BF6F-69211421373A}"/>
    <cellStyle name="Cálculo 6 5 5" xfId="3759" xr:uid="{E83995AB-2BEB-43B9-9F65-9B086A08C02E}"/>
    <cellStyle name="Cálculo 6 5 5 2" xfId="6396" xr:uid="{736CE28E-A879-46DF-8065-CF3A669B5963}"/>
    <cellStyle name="Cálculo 6 5 5 2 2" xfId="12707" xr:uid="{EBE38C7E-D708-4CE8-91F9-AFAF90C1D43B}"/>
    <cellStyle name="Cálculo 6 5 5 2 2 2" xfId="27815" xr:uid="{A2C7E7CB-31D7-4E57-A06E-061B574110F4}"/>
    <cellStyle name="Cálculo 6 5 5 2 3" xfId="15951" xr:uid="{93966675-B466-4585-8D1E-D503E1A80181}"/>
    <cellStyle name="Cálculo 6 5 5 2 3 2" xfId="31059" xr:uid="{AA803383-ACA8-4CC7-AE3D-15547892BBF0}"/>
    <cellStyle name="Cálculo 6 5 5 2 4" xfId="21504" xr:uid="{B859E2E5-BBBF-48AF-A539-C2BF3BE7C86E}"/>
    <cellStyle name="Cálculo 6 5 5 3" xfId="10141" xr:uid="{00151443-C80D-436B-9E61-9EAC66BE1F56}"/>
    <cellStyle name="Cálculo 6 5 5 3 2" xfId="25249" xr:uid="{BFE074FC-BDD8-4BE2-889C-B54F2C2B25AC}"/>
    <cellStyle name="Cálculo 6 5 5 4" xfId="14954" xr:uid="{DAE7A2C9-BBE3-4EF8-B739-8EB229F7BE1C}"/>
    <cellStyle name="Cálculo 6 5 5 4 2" xfId="30062" xr:uid="{5F08AB8F-5B74-4D3F-8EE7-0A757EC0B8A0}"/>
    <cellStyle name="Cálculo 6 5 5 5" xfId="18867" xr:uid="{4DA754D4-7DDB-4051-B847-DC00E49CCC93}"/>
    <cellStyle name="Cálculo 6 5 6" xfId="4136" xr:uid="{87FBF7C7-5808-463F-94A8-C533BCB55C39}"/>
    <cellStyle name="Cálculo 6 5 6 2" xfId="6773" xr:uid="{A95366F3-AF6A-4EEC-9B89-3DEB83A453F6}"/>
    <cellStyle name="Cálculo 6 5 6 2 2" xfId="13084" xr:uid="{CC3B5F8D-CB2B-49C0-8167-C2450CFF0282}"/>
    <cellStyle name="Cálculo 6 5 6 2 2 2" xfId="28192" xr:uid="{82386A28-6DC5-413A-BEB6-C8C6A18E27FA}"/>
    <cellStyle name="Cálculo 6 5 6 2 3" xfId="16758" xr:uid="{8E9DADC5-0835-419F-BA8F-649B85C9CD66}"/>
    <cellStyle name="Cálculo 6 5 6 2 3 2" xfId="31866" xr:uid="{8BEB4FC1-B7D3-4A12-8A76-BA98E7C6ADF5}"/>
    <cellStyle name="Cálculo 6 5 6 2 4" xfId="21881" xr:uid="{62D214E1-6896-42E8-9FE1-B089262D0D96}"/>
    <cellStyle name="Cálculo 6 5 6 3" xfId="10518" xr:uid="{316093E6-4AA4-459B-9193-4BA7A30E7382}"/>
    <cellStyle name="Cálculo 6 5 6 3 2" xfId="25626" xr:uid="{E0F1A57D-F477-43D8-BA6E-F95BDCDB3617}"/>
    <cellStyle name="Cálculo 6 5 6 4" xfId="13998" xr:uid="{FA004998-FB57-47FE-A9EE-AAEF23903ACC}"/>
    <cellStyle name="Cálculo 6 5 6 4 2" xfId="29106" xr:uid="{C61523A4-2557-454A-A2C2-4F0B8E086259}"/>
    <cellStyle name="Cálculo 6 5 6 5" xfId="19244" xr:uid="{FBEEB6DF-F788-4E52-A2D1-E1CD0BA5A4C2}"/>
    <cellStyle name="Cálculo 6 5 7" xfId="4701" xr:uid="{CBC59BE2-DE91-4CB5-AFCA-B0294E8192AD}"/>
    <cellStyle name="Cálculo 6 5 7 2" xfId="11083" xr:uid="{161648B6-8F53-4BB7-87A9-37DDFCAFE830}"/>
    <cellStyle name="Cálculo 6 5 7 2 2" xfId="26191" xr:uid="{6BCEC058-1A52-4E63-A33D-BA6CB6754934}"/>
    <cellStyle name="Cálculo 6 5 7 3" xfId="16094" xr:uid="{37172F4F-AB6B-46CC-BD6D-CFDC5F21CFFC}"/>
    <cellStyle name="Cálculo 6 5 7 3 2" xfId="31202" xr:uid="{D7E4A399-07B6-4CD2-9ED2-A528F7686533}"/>
    <cellStyle name="Cálculo 6 5 7 4" xfId="19809" xr:uid="{636ABD1F-6816-4531-8CC4-7930C9A9C382}"/>
    <cellStyle name="Cálculo 6 5 8" xfId="8562" xr:uid="{AC254582-8E06-4E92-A1A0-D631CE0CA4E8}"/>
    <cellStyle name="Cálculo 6 5 8 2" xfId="23670" xr:uid="{FCD9E920-5685-460A-912D-E1918463DBED}"/>
    <cellStyle name="Cálculo 6 5 9" xfId="14612" xr:uid="{E9D6974F-0AAA-4835-A836-39A03C994EB4}"/>
    <cellStyle name="Cálculo 6 5 9 2" xfId="29720" xr:uid="{22FDE946-2656-4674-BCEB-CAABBA24A78C}"/>
    <cellStyle name="Cálculo 7" xfId="764" xr:uid="{00000000-0005-0000-0000-0000FC020000}"/>
    <cellStyle name="Cálculo 7 2" xfId="1838" xr:uid="{7550798C-1BEA-4094-9F8E-0A7CF9202DD3}"/>
    <cellStyle name="Cálculo 7 2 10" xfId="8339" xr:uid="{5933AC3A-797C-420D-8B05-009C08CD72D4}"/>
    <cellStyle name="Cálculo 7 2 10 2" xfId="23447" xr:uid="{157F58E9-9FE6-47A2-9D2C-74FA1A4C3C82}"/>
    <cellStyle name="Cálculo 7 2 11" xfId="8176" xr:uid="{A3A0C97D-02F6-490A-8D4B-1EE0BF375BAB}"/>
    <cellStyle name="Cálculo 7 2 11 2" xfId="23284" xr:uid="{1335EFF4-8328-4B16-9BD8-FA9EA879B75B}"/>
    <cellStyle name="Cálculo 7 2 12" xfId="14920" xr:uid="{73760827-A24A-409A-9AAB-7D9EAF8F2920}"/>
    <cellStyle name="Cálculo 7 2 12 2" xfId="30028" xr:uid="{384F34CF-1447-4151-8CEF-9080A35D21A0}"/>
    <cellStyle name="Cálculo 7 2 13" xfId="17063" xr:uid="{7A51259F-EF37-445A-B9D4-D2B54922D769}"/>
    <cellStyle name="Cálculo 7 2 2" xfId="2398" xr:uid="{ECF14EC2-ACA1-4CE3-AE44-265A09DEB4F9}"/>
    <cellStyle name="Cálculo 7 2 2 2" xfId="5035" xr:uid="{B2F54746-CBA7-49DE-86C5-C1342592F666}"/>
    <cellStyle name="Cálculo 7 2 2 2 2" xfId="11399" xr:uid="{3232D281-5B9F-4DAB-9AAD-00362C2DF472}"/>
    <cellStyle name="Cálculo 7 2 2 2 2 2" xfId="26507" xr:uid="{C0BD05E3-309C-4F02-9343-AC367C47BAA6}"/>
    <cellStyle name="Cálculo 7 2 2 2 3" xfId="16059" xr:uid="{B69B2A50-1435-4561-A3A2-49681EB8BDCF}"/>
    <cellStyle name="Cálculo 7 2 2 2 3 2" xfId="31167" xr:uid="{7635D296-596F-4437-8691-2D76978AB1BB}"/>
    <cellStyle name="Cálculo 7 2 2 2 4" xfId="20143" xr:uid="{9B66DFF6-4F73-4AB7-8E78-2ED5002B30D6}"/>
    <cellStyle name="Cálculo 7 2 2 3" xfId="8865" xr:uid="{9BF89230-4BEE-4F7A-A727-FC6E4A2628B0}"/>
    <cellStyle name="Cálculo 7 2 2 3 2" xfId="23973" xr:uid="{DC3B35F2-9DE7-48B4-A83D-FF9594A9B6CE}"/>
    <cellStyle name="Cálculo 7 2 3" xfId="2222" xr:uid="{6C475E93-3A1D-4963-97C4-18E88F0783D8}"/>
    <cellStyle name="Cálculo 7 2 3 2" xfId="4859" xr:uid="{7946650A-FC6E-4697-9888-FF9208C484C4}"/>
    <cellStyle name="Cálculo 7 2 3 2 2" xfId="11818" xr:uid="{ECC0BAC5-EF36-430C-A0BA-61FCA2724CDB}"/>
    <cellStyle name="Cálculo 7 2 3 2 2 2" xfId="26926" xr:uid="{A64F2550-AD29-484E-9580-EA84F777EC3F}"/>
    <cellStyle name="Cálculo 7 2 3 2 3" xfId="19967" xr:uid="{093EEF13-F481-40C8-9F37-F68C94FA26EC}"/>
    <cellStyle name="Cálculo 7 2 3 3" xfId="7866" xr:uid="{0EA5F919-F6ED-4F69-B8BA-1E132C2C3D72}"/>
    <cellStyle name="Cálculo 7 2 3 3 2" xfId="22974" xr:uid="{AF8CDAB1-7DE8-4DFE-B488-0CD4077E993C}"/>
    <cellStyle name="Cálculo 7 2 3 4" xfId="17447" xr:uid="{4B6C1021-0768-4EFD-B7BC-E6CABDE28A36}"/>
    <cellStyle name="Cálculo 7 2 4" xfId="2932" xr:uid="{F1E90D1B-9C4C-46B5-AA56-DFBDD93E2D82}"/>
    <cellStyle name="Cálculo 7 2 4 2" xfId="5569" xr:uid="{00EDDA5C-E673-4924-A9F6-9B8088BCF03A}"/>
    <cellStyle name="Cálculo 7 2 4 2 2" xfId="11880" xr:uid="{AA55DA02-B218-444D-A485-5F68586135A6}"/>
    <cellStyle name="Cálculo 7 2 4 2 2 2" xfId="26988" xr:uid="{0633A112-1F95-446E-9E63-D2848EF1ED1F}"/>
    <cellStyle name="Cálculo 7 2 4 2 3" xfId="13835" xr:uid="{8E610065-CF58-4664-B492-1AE6B0C26376}"/>
    <cellStyle name="Cálculo 7 2 4 2 3 2" xfId="28943" xr:uid="{425E4D47-3B4A-4566-835A-BA6C326AB367}"/>
    <cellStyle name="Cálculo 7 2 4 2 4" xfId="20677" xr:uid="{23E60493-FCD9-4477-8856-571B41978FCF}"/>
    <cellStyle name="Cálculo 7 2 4 3" xfId="9314" xr:uid="{DC937526-843F-40C8-9D16-29BFEC75E50F}"/>
    <cellStyle name="Cálculo 7 2 4 3 2" xfId="24422" xr:uid="{083E4B09-EB61-4381-899D-4D9A2307A370}"/>
    <cellStyle name="Cálculo 7 2 4 4" xfId="14498" xr:uid="{8A5B3F75-E915-49DA-AED2-37E643C8C10A}"/>
    <cellStyle name="Cálculo 7 2 4 4 2" xfId="29606" xr:uid="{5914229E-04F7-4B33-A851-C7F87E521DC8}"/>
    <cellStyle name="Cálculo 7 2 4 5" xfId="18040" xr:uid="{ADB4C464-826E-4D68-8B3B-1AC738161764}"/>
    <cellStyle name="Cálculo 7 2 5" xfId="3258" xr:uid="{46012C95-7D18-4939-AA6D-81F5262FC735}"/>
    <cellStyle name="Cálculo 7 2 5 2" xfId="5895" xr:uid="{0E33E7FE-5E5F-48EE-BD1C-108C92CAF34F}"/>
    <cellStyle name="Cálculo 7 2 5 2 2" xfId="12206" xr:uid="{A3342855-A57E-42C0-80C1-EFDC11236619}"/>
    <cellStyle name="Cálculo 7 2 5 2 2 2" xfId="27314" xr:uid="{34711548-6EA0-47AF-8EE1-79D9F7729F59}"/>
    <cellStyle name="Cálculo 7 2 5 2 3" xfId="8129" xr:uid="{4FA9EAA3-24D1-4025-98C4-E96358DB1140}"/>
    <cellStyle name="Cálculo 7 2 5 2 3 2" xfId="23237" xr:uid="{85DCF92D-48C7-4987-9052-EEAA2E6EDD4B}"/>
    <cellStyle name="Cálculo 7 2 5 2 4" xfId="21003" xr:uid="{7B7C813B-1FEB-44DD-B5CF-8B028566C159}"/>
    <cellStyle name="Cálculo 7 2 5 3" xfId="9640" xr:uid="{ADED405D-6610-4F51-934C-0F5ABB9EEA49}"/>
    <cellStyle name="Cálculo 7 2 5 3 2" xfId="24748" xr:uid="{A13580F8-94FB-4110-9E75-CAA4A029067E}"/>
    <cellStyle name="Cálculo 7 2 5 4" xfId="13696" xr:uid="{86147521-8338-4A9B-9C9F-02C2502885B6}"/>
    <cellStyle name="Cálculo 7 2 5 4 2" xfId="28804" xr:uid="{03B48517-C6F0-47BF-86CD-7D0C6474B128}"/>
    <cellStyle name="Cálculo 7 2 5 5" xfId="18366" xr:uid="{C943A3F3-7300-4E37-9A4A-1577D385FA2C}"/>
    <cellStyle name="Cálculo 7 2 6" xfId="3564" xr:uid="{98FB62D3-FA18-4A9F-9A9C-18C02F2128F9}"/>
    <cellStyle name="Cálculo 7 2 6 2" xfId="6201" xr:uid="{3CCF4836-24AE-47ED-96FA-EBE9966077C8}"/>
    <cellStyle name="Cálculo 7 2 6 2 2" xfId="12512" xr:uid="{3B442918-3FC4-4CC1-98D7-2FCD044E7878}"/>
    <cellStyle name="Cálculo 7 2 6 2 2 2" xfId="27620" xr:uid="{04F4959A-52CB-4117-9885-571FE7BA22A7}"/>
    <cellStyle name="Cálculo 7 2 6 2 3" xfId="14648" xr:uid="{4F473838-F5C1-4A15-91EC-BA57783F96C1}"/>
    <cellStyle name="Cálculo 7 2 6 2 3 2" xfId="29756" xr:uid="{8A96828E-8016-451A-83C9-08920CF32262}"/>
    <cellStyle name="Cálculo 7 2 6 2 4" xfId="21309" xr:uid="{66C0F002-8CD8-4AA1-BF46-D10F96D69412}"/>
    <cellStyle name="Cálculo 7 2 6 3" xfId="9946" xr:uid="{621D44FC-6650-4DB4-B968-5EB3B697F52C}"/>
    <cellStyle name="Cálculo 7 2 6 3 2" xfId="25054" xr:uid="{BADF0B7E-1CC4-490F-B21C-1552FB41A695}"/>
    <cellStyle name="Cálculo 7 2 6 4" xfId="11810" xr:uid="{F1B02B2F-5F41-43B1-80AD-FCB9FAF3C90B}"/>
    <cellStyle name="Cálculo 7 2 6 4 2" xfId="26918" xr:uid="{B9FF8209-EE32-4B88-BC56-C72E7B3AE3DF}"/>
    <cellStyle name="Cálculo 7 2 6 5" xfId="18672" xr:uid="{69D4FB42-CFB2-440D-9AD3-8B921860AB01}"/>
    <cellStyle name="Cálculo 7 2 7" xfId="3910" xr:uid="{276D2750-FC79-4B48-86B2-74954F6D9599}"/>
    <cellStyle name="Cálculo 7 2 7 2" xfId="6547" xr:uid="{C1F74D75-F30C-45F8-BDFA-E2FDE496B0B8}"/>
    <cellStyle name="Cálculo 7 2 7 2 2" xfId="12858" xr:uid="{927D0B5A-B7FB-4EA3-BBAE-8FCCA9848112}"/>
    <cellStyle name="Cálculo 7 2 7 2 2 2" xfId="27966" xr:uid="{B5273FFD-AB6B-434A-8227-DDA5D54D97F9}"/>
    <cellStyle name="Cálculo 7 2 7 2 3" xfId="7752" xr:uid="{876CBAE0-58FE-40C3-A443-361C9FA04F03}"/>
    <cellStyle name="Cálculo 7 2 7 2 3 2" xfId="22860" xr:uid="{6E81864B-67A7-4D18-A128-48DC582D5477}"/>
    <cellStyle name="Cálculo 7 2 7 2 4" xfId="21655" xr:uid="{477CE4CD-6F96-460D-88D5-A997EAB20790}"/>
    <cellStyle name="Cálculo 7 2 7 3" xfId="10292" xr:uid="{69B2063B-A751-4818-8CEC-48E8264D6307}"/>
    <cellStyle name="Cálculo 7 2 7 3 2" xfId="25400" xr:uid="{69E77882-53F0-4B8E-A78B-997952D276D0}"/>
    <cellStyle name="Cálculo 7 2 7 4" xfId="7629" xr:uid="{8E8B0B17-7F62-40C8-A9EC-E3C26757AF75}"/>
    <cellStyle name="Cálculo 7 2 7 4 2" xfId="22737" xr:uid="{CC0DC3C8-5674-4B40-BFCF-46FFE2C6CCB5}"/>
    <cellStyle name="Cálculo 7 2 7 5" xfId="19018" xr:uid="{A3C12CF0-C985-4CA6-8F91-1E06A2468DEA}"/>
    <cellStyle name="Cálculo 7 2 8" xfId="4274" xr:uid="{C2E39D74-36C9-42C2-B757-281DB1351841}"/>
    <cellStyle name="Cálculo 7 2 8 2" xfId="6911" xr:uid="{FD45F26C-89BE-4AF8-BB07-64858216C913}"/>
    <cellStyle name="Cálculo 7 2 8 2 2" xfId="13222" xr:uid="{F80D79CF-7309-44EB-852B-44A706F73CB3}"/>
    <cellStyle name="Cálculo 7 2 8 2 2 2" xfId="28330" xr:uid="{166BD4B2-B809-4706-BE8A-BB8C58EE0E69}"/>
    <cellStyle name="Cálculo 7 2 8 2 3" xfId="16886" xr:uid="{9862648A-0CCA-499D-BEEB-0BA4572E7BE8}"/>
    <cellStyle name="Cálculo 7 2 8 2 3 2" xfId="31994" xr:uid="{B2166645-22F1-417B-BF5E-D0CCE062889D}"/>
    <cellStyle name="Cálculo 7 2 8 2 4" xfId="22019" xr:uid="{AC18ED26-219F-49C9-91C8-CC768B96F594}"/>
    <cellStyle name="Cálculo 7 2 8 3" xfId="10656" xr:uid="{3896169F-2115-48DA-B6C3-6221401DFF04}"/>
    <cellStyle name="Cálculo 7 2 8 3 2" xfId="25764" xr:uid="{8493B358-3347-4F10-8DB9-DD34739C8346}"/>
    <cellStyle name="Cálculo 7 2 8 4" xfId="15054" xr:uid="{46F3C337-804B-4E30-B693-C73FA3245EED}"/>
    <cellStyle name="Cálculo 7 2 8 4 2" xfId="30162" xr:uid="{885AD935-5B61-41BD-9421-9917F6685F45}"/>
    <cellStyle name="Cálculo 7 2 8 5" xfId="19382" xr:uid="{599F3770-7686-42AB-BAAF-F3412CE7A660}"/>
    <cellStyle name="Cálculo 7 2 9" xfId="4475" xr:uid="{43EABAFA-4CF3-433D-B562-30859D8B507C}"/>
    <cellStyle name="Cálculo 7 2 9 2" xfId="10857" xr:uid="{116066BB-EB7B-4717-94A4-660DD08578BD}"/>
    <cellStyle name="Cálculo 7 2 9 2 2" xfId="25965" xr:uid="{9E23DA05-44B0-401A-889B-F3FA0A69EE65}"/>
    <cellStyle name="Cálculo 7 2 9 3" xfId="7766" xr:uid="{74DB41DC-4567-4038-A984-4BDA961A26F5}"/>
    <cellStyle name="Cálculo 7 2 9 3 2" xfId="22874" xr:uid="{B88E9ADC-A18C-442D-A792-CD3C833A62BC}"/>
    <cellStyle name="Cálculo 7 2 9 4" xfId="19583" xr:uid="{414E26BF-4B93-4213-87D8-D4B9DDBF0F10}"/>
    <cellStyle name="Cálculo 7 3" xfId="1821" xr:uid="{0A75FEB7-EB22-44B7-B487-3E1B377DAE70}"/>
    <cellStyle name="Cálculo 7 3 10" xfId="9138" xr:uid="{BA500226-B62F-46E6-88B0-D6A156AA98F5}"/>
    <cellStyle name="Cálculo 7 3 10 2" xfId="24246" xr:uid="{30F111BB-8CCE-401A-B143-0C245D586AAF}"/>
    <cellStyle name="Cálculo 7 3 11" xfId="13506" xr:uid="{EF086B8D-9BDD-4592-BA19-D701D4D35AC3}"/>
    <cellStyle name="Cálculo 7 3 11 2" xfId="28614" xr:uid="{5BEDB05D-81DD-4923-A2C5-834549861D54}"/>
    <cellStyle name="Cálculo 7 3 12" xfId="17046" xr:uid="{82047266-EB2D-4843-BF48-7A1BE81B0EA6}"/>
    <cellStyle name="Cálculo 7 3 2" xfId="2381" xr:uid="{11A7238A-C4D7-4831-9702-D5F51FB1A0F6}"/>
    <cellStyle name="Cálculo 7 3 2 2" xfId="5018" xr:uid="{2FC770B5-E5A3-4AD4-BB88-140B48C86CD3}"/>
    <cellStyle name="Cálculo 7 3 2 2 2" xfId="11382" xr:uid="{F59C28AD-1D61-40C2-93C9-FC5820A95F5B}"/>
    <cellStyle name="Cálculo 7 3 2 2 2 2" xfId="26490" xr:uid="{B7194587-1B24-4BD4-9DAD-23C518D8C142}"/>
    <cellStyle name="Cálculo 7 3 2 2 3" xfId="15039" xr:uid="{7B80B823-C086-4A39-9CDA-84ADAE81288C}"/>
    <cellStyle name="Cálculo 7 3 2 2 3 2" xfId="30147" xr:uid="{09EDC0C7-DB9A-434A-9A97-EEE73E44A89D}"/>
    <cellStyle name="Cálculo 7 3 2 2 4" xfId="20126" xr:uid="{F765D7C7-AFC7-425E-92D7-0486C2B89C36}"/>
    <cellStyle name="Cálculo 7 3 2 3" xfId="8848" xr:uid="{49A6AD8D-5A48-4C36-8BB2-187B01EF9A1B}"/>
    <cellStyle name="Cálculo 7 3 2 3 2" xfId="23956" xr:uid="{33387073-5741-490F-B9C7-0261F5D6B40C}"/>
    <cellStyle name="Cálculo 7 3 2 4" xfId="9151" xr:uid="{02C8C71B-B486-48C5-91BF-2E3226FEA617}"/>
    <cellStyle name="Cálculo 7 3 2 4 2" xfId="24259" xr:uid="{3C653691-14D7-4E4A-A2EE-6D3FE4B94954}"/>
    <cellStyle name="Cálculo 7 3 2 5" xfId="13472" xr:uid="{258D87A2-6E21-4D97-95A3-EE82AFC5DBA9}"/>
    <cellStyle name="Cálculo 7 3 2 5 2" xfId="28580" xr:uid="{693D3F9F-D8FF-402A-B1FB-1199E0A237AB}"/>
    <cellStyle name="Cálculo 7 3 2 6" xfId="17589" xr:uid="{F78999E4-720D-4D43-9CE2-5E50A6293D76}"/>
    <cellStyle name="Cálculo 7 3 3" xfId="2239" xr:uid="{82AD3A90-E771-49A0-AF60-C36F1A5C75A7}"/>
    <cellStyle name="Cálculo 7 3 3 2" xfId="4876" xr:uid="{6CAA423C-653E-4586-8E8E-50967CBB9157}"/>
    <cellStyle name="Cálculo 7 3 3 2 2" xfId="14744" xr:uid="{855675D0-84E2-4F14-9782-2EF47185E66F}"/>
    <cellStyle name="Cálculo 7 3 3 2 2 2" xfId="29852" xr:uid="{CB86B146-C61C-4611-821F-DF40D52DA6B7}"/>
    <cellStyle name="Cálculo 7 3 3 2 3" xfId="19984" xr:uid="{53B35793-F38E-4339-9216-D6E8FF002952}"/>
    <cellStyle name="Cálculo 7 3 3 3" xfId="14290" xr:uid="{541E5ABB-FB87-443E-8D95-32F2822C8E57}"/>
    <cellStyle name="Cálculo 7 3 3 3 2" xfId="29398" xr:uid="{AB79E8F3-B802-453C-B887-BBD4A4899CCA}"/>
    <cellStyle name="Cálculo 7 3 3 4" xfId="17464" xr:uid="{415625E4-2A0C-4429-A697-C2C2A2FEFCF1}"/>
    <cellStyle name="Cálculo 7 3 4" xfId="2652" xr:uid="{E2C506AE-17A6-4179-A1D9-B89586499FB2}"/>
    <cellStyle name="Cálculo 7 3 4 2" xfId="5289" xr:uid="{B0FFA47B-A850-4AA6-818A-B7905EB50233}"/>
    <cellStyle name="Cálculo 7 3 4 2 2" xfId="11653" xr:uid="{EE6C794C-F6BF-464A-99C6-7E63026F4D57}"/>
    <cellStyle name="Cálculo 7 3 4 2 2 2" xfId="26761" xr:uid="{6C6FD8BB-327A-422E-9F47-8174C35A7839}"/>
    <cellStyle name="Cálculo 7 3 4 2 3" xfId="15867" xr:uid="{B2BB1C03-8302-4D66-A5CD-EA188252001B}"/>
    <cellStyle name="Cálculo 7 3 4 2 3 2" xfId="30975" xr:uid="{048687D9-9E9A-408A-AE3E-D5C22B5E390C}"/>
    <cellStyle name="Cálculo 7 3 4 2 4" xfId="20397" xr:uid="{CBF7CBBD-4F46-4C8F-887A-08E441CEA2D0}"/>
    <cellStyle name="Cálculo 7 3 4 3" xfId="9119" xr:uid="{39CFEA99-A4D7-4634-AE3D-BD19BF8E8BD5}"/>
    <cellStyle name="Cálculo 7 3 4 3 2" xfId="24227" xr:uid="{CDF4ED4B-2385-48DD-838C-27ED222F3AD5}"/>
    <cellStyle name="Cálculo 7 3 4 4" xfId="7675" xr:uid="{38C3D280-940D-43CD-9B80-CCAA9D227334}"/>
    <cellStyle name="Cálculo 7 3 4 4 2" xfId="22783" xr:uid="{C4BBFECB-A452-45BC-948D-976B4A4105FF}"/>
    <cellStyle name="Cálculo 7 3 4 5" xfId="17760" xr:uid="{929E1496-2566-4FD7-928A-04B54A9B9DF8}"/>
    <cellStyle name="Cálculo 7 3 5" xfId="3241" xr:uid="{E58D34A4-2DA6-4F7A-8D87-1661C0D980C5}"/>
    <cellStyle name="Cálculo 7 3 5 2" xfId="5878" xr:uid="{A805642F-1D9A-4DD9-AE7D-26A1A2465113}"/>
    <cellStyle name="Cálculo 7 3 5 2 2" xfId="12189" xr:uid="{C5C54C11-932E-4A4B-852D-60A93586F8A1}"/>
    <cellStyle name="Cálculo 7 3 5 2 2 2" xfId="27297" xr:uid="{7785A5AA-EE34-4883-9045-9C23AADAD497}"/>
    <cellStyle name="Cálculo 7 3 5 2 3" xfId="16556" xr:uid="{11120DA2-5BC3-4167-B7DA-33EE4919E0E8}"/>
    <cellStyle name="Cálculo 7 3 5 2 3 2" xfId="31664" xr:uid="{C1961844-FC0F-4563-90CC-021EDCE1A16B}"/>
    <cellStyle name="Cálculo 7 3 5 2 4" xfId="20986" xr:uid="{38A8929E-2FB2-46F7-A719-31EBECFA438C}"/>
    <cellStyle name="Cálculo 7 3 5 3" xfId="9623" xr:uid="{34499D6F-2534-491C-AC17-96BC9F845B16}"/>
    <cellStyle name="Cálculo 7 3 5 3 2" xfId="24731" xr:uid="{2F78DEBC-6464-4EC2-8D68-2B206D413B7C}"/>
    <cellStyle name="Cálculo 7 3 5 4" xfId="14726" xr:uid="{3BD632F3-9466-4EF7-8FF0-137C66FB413D}"/>
    <cellStyle name="Cálculo 7 3 5 4 2" xfId="29834" xr:uid="{67BFDFDB-CBC4-494A-A751-1A1D5F8B4B63}"/>
    <cellStyle name="Cálculo 7 3 5 5" xfId="18349" xr:uid="{F6C25DA3-F045-4F70-BDA1-4347B4AC3EFC}"/>
    <cellStyle name="Cálculo 7 3 6" xfId="2323" xr:uid="{20A9D9C0-9D16-4F70-8293-7D5500C3D8B2}"/>
    <cellStyle name="Cálculo 7 3 6 2" xfId="4960" xr:uid="{12F07A4E-259E-430F-8253-6341A7170907}"/>
    <cellStyle name="Cálculo 7 3 6 2 2" xfId="11324" xr:uid="{1AABDC55-DB8C-488B-AF5E-D934717ABD0F}"/>
    <cellStyle name="Cálculo 7 3 6 2 2 2" xfId="26432" xr:uid="{67A1782E-45E9-410E-AAAE-0FAAA60834C9}"/>
    <cellStyle name="Cálculo 7 3 6 2 3" xfId="14758" xr:uid="{F4D294E4-4002-4B85-B4A2-6F91ED69BB18}"/>
    <cellStyle name="Cálculo 7 3 6 2 3 2" xfId="29866" xr:uid="{5C0AEAF7-DAE9-43C4-A564-C759314714D9}"/>
    <cellStyle name="Cálculo 7 3 6 2 4" xfId="20068" xr:uid="{9ECF8B21-A414-4B6E-AE51-2450E70D543B}"/>
    <cellStyle name="Cálculo 7 3 6 3" xfId="8790" xr:uid="{05A1F4FD-300A-481B-8130-E653CA025420}"/>
    <cellStyle name="Cálculo 7 3 6 3 2" xfId="23898" xr:uid="{DCD53499-ECE8-4392-B787-CE932A50A9CA}"/>
    <cellStyle name="Cálculo 7 3 6 4" xfId="14898" xr:uid="{886B81EB-9D5D-4FF7-9BA0-EF0882877382}"/>
    <cellStyle name="Cálculo 7 3 6 4 2" xfId="30006" xr:uid="{3B944540-5765-4E55-B3A4-026A9B0E5917}"/>
    <cellStyle name="Cálculo 7 3 6 5" xfId="17548" xr:uid="{1F18C47B-CA9B-42BE-9198-B9DA71BB26C2}"/>
    <cellStyle name="Cálculo 7 3 7" xfId="3893" xr:uid="{B99E11BA-E87B-4AA4-98C4-3252A14FF42C}"/>
    <cellStyle name="Cálculo 7 3 7 2" xfId="6530" xr:uid="{0129E44A-DD30-4C96-A1DD-C4AC32FDB2B4}"/>
    <cellStyle name="Cálculo 7 3 7 2 2" xfId="12841" xr:uid="{17101822-CE6A-4CDE-AFEF-BE6526A8D331}"/>
    <cellStyle name="Cálculo 7 3 7 2 2 2" xfId="27949" xr:uid="{41131A25-04C0-4F54-AA63-86C3333ADDAE}"/>
    <cellStyle name="Cálculo 7 3 7 2 3" xfId="13986" xr:uid="{6F5CF83D-7686-415A-9D01-9C6ED0C5D80F}"/>
    <cellStyle name="Cálculo 7 3 7 2 3 2" xfId="29094" xr:uid="{834CC310-D2E1-4C24-8A84-2D2EE292CE18}"/>
    <cellStyle name="Cálculo 7 3 7 2 4" xfId="21638" xr:uid="{43D61E95-3A04-4146-A1E8-70A7FE2D70FE}"/>
    <cellStyle name="Cálculo 7 3 7 3" xfId="10275" xr:uid="{CB2338AB-3B8D-4B16-B851-89EDB4BD771F}"/>
    <cellStyle name="Cálculo 7 3 7 3 2" xfId="25383" xr:uid="{C0C282A4-DDF3-49A8-B429-4EA374503EE6}"/>
    <cellStyle name="Cálculo 7 3 7 4" xfId="15825" xr:uid="{6E4A1975-D6BE-4C6F-9DAE-834F88D041E4}"/>
    <cellStyle name="Cálculo 7 3 7 4 2" xfId="30933" xr:uid="{3CC60379-E532-40B2-BF47-48D7487D8AC4}"/>
    <cellStyle name="Cálculo 7 3 7 5" xfId="19001" xr:uid="{FFA69FF7-1144-4F3C-A011-8BD171441B99}"/>
    <cellStyle name="Cálculo 7 3 8" xfId="4458" xr:uid="{90F63F44-F9E1-451E-8EE2-B0FF0F865BAF}"/>
    <cellStyle name="Cálculo 7 3 8 2" xfId="10840" xr:uid="{C36848BE-F8FD-44BC-8B17-12CE3E22BB74}"/>
    <cellStyle name="Cálculo 7 3 8 2 2" xfId="25948" xr:uid="{A698FE79-9D8A-49AC-B4F5-0F76671B9D74}"/>
    <cellStyle name="Cálculo 7 3 8 3" xfId="14620" xr:uid="{056CFD4E-573C-4FDD-9D63-EAB9CA20DBF7}"/>
    <cellStyle name="Cálculo 7 3 8 3 2" xfId="29728" xr:uid="{3F2C87A5-C469-4DF3-B240-114A9671454E}"/>
    <cellStyle name="Cálculo 7 3 8 4" xfId="19566" xr:uid="{495855AB-696F-49B5-AFE1-C5D57C277F98}"/>
    <cellStyle name="Cálculo 7 3 9" xfId="8322" xr:uid="{488F4B22-8784-47B1-85FC-FA2D847E1268}"/>
    <cellStyle name="Cálculo 7 3 9 2" xfId="23430" xr:uid="{50DE5868-4ABE-4DE2-BFF7-10A7632AFE12}"/>
    <cellStyle name="Cálculo 7 4" xfId="2058" xr:uid="{E29C5DC4-2DC6-48D6-84C3-5705D8A7B371}"/>
    <cellStyle name="Cálculo 7 4 10" xfId="16411" xr:uid="{5F4E6383-207A-4DC9-98D6-B95806778BC4}"/>
    <cellStyle name="Cálculo 7 4 10 2" xfId="31519" xr:uid="{D1CEA669-04AA-42EA-82E8-E057C96BE3CA}"/>
    <cellStyle name="Cálculo 7 4 11" xfId="15736" xr:uid="{F97E2657-6E8C-46D0-BFBE-679CADA91E60}"/>
    <cellStyle name="Cálculo 7 4 11 2" xfId="30844" xr:uid="{A5165C4B-30E2-46BB-A827-39D82EF77ED4}"/>
    <cellStyle name="Cálculo 7 4 12" xfId="17283" xr:uid="{58EAF3B6-7894-4570-BB58-CE07CC558300}"/>
    <cellStyle name="Cálculo 7 4 2" xfId="2565" xr:uid="{777A12DE-5A04-40C6-9FF8-8481C68A1A27}"/>
    <cellStyle name="Cálculo 7 4 2 2" xfId="5202" xr:uid="{8B56BEAD-D3B9-4E3F-A1B0-2F6A3A4DBF06}"/>
    <cellStyle name="Cálculo 7 4 2 2 2" xfId="11566" xr:uid="{21599E4A-E251-4CB7-849F-35128E7CDFB8}"/>
    <cellStyle name="Cálculo 7 4 2 2 2 2" xfId="26674" xr:uid="{057EE2A9-1668-4D3E-9AC0-C24F3ED6EDB0}"/>
    <cellStyle name="Cálculo 7 4 2 2 3" xfId="14309" xr:uid="{589B16E9-5A9A-4010-A999-AEF354EE4407}"/>
    <cellStyle name="Cálculo 7 4 2 2 3 2" xfId="29417" xr:uid="{2F8D07DA-33BB-4208-A16B-911C39D535F6}"/>
    <cellStyle name="Cálculo 7 4 2 2 4" xfId="20310" xr:uid="{51277541-C455-4CFD-AC9B-3167FBC03051}"/>
    <cellStyle name="Cálculo 7 4 2 3" xfId="9032" xr:uid="{A1CDA7D1-22A7-47C8-9311-43A6BCAC5A56}"/>
    <cellStyle name="Cálculo 7 4 2 3 2" xfId="24140" xr:uid="{65A7CDA5-6F2F-4A07-B1BC-9239453558F3}"/>
    <cellStyle name="Cálculo 7 4 2 4" xfId="7650" xr:uid="{D2253EDF-E96F-49CD-898D-19F61CFB10E6}"/>
    <cellStyle name="Cálculo 7 4 2 4 2" xfId="22758" xr:uid="{4669B8BF-6558-4EF5-B35E-9B90688198C6}"/>
    <cellStyle name="Cálculo 7 4 2 5" xfId="9174" xr:uid="{3C54B942-3B8C-41CA-99E8-542BD88B67E5}"/>
    <cellStyle name="Cálculo 7 4 2 5 2" xfId="24282" xr:uid="{E7D2394B-252D-4F19-B96C-7DBFB7C25757}"/>
    <cellStyle name="Cálculo 7 4 2 6" xfId="17673" xr:uid="{A77BE847-55CE-4690-9146-16E89CF08B2E}"/>
    <cellStyle name="Cálculo 7 4 3" xfId="2818" xr:uid="{F7EC6783-634A-4819-A99B-46B02A8A2A15}"/>
    <cellStyle name="Cálculo 7 4 3 2" xfId="5455" xr:uid="{B521BE12-47E6-44F1-A2A1-897501C97574}"/>
    <cellStyle name="Cálculo 7 4 3 2 2" xfId="14524" xr:uid="{675B9310-0403-4FED-8367-DE89BEAAEBC7}"/>
    <cellStyle name="Cálculo 7 4 3 2 2 2" xfId="29632" xr:uid="{09DF56D7-B2AC-405C-838B-6EA04E56D46E}"/>
    <cellStyle name="Cálculo 7 4 3 2 3" xfId="20563" xr:uid="{40790A2E-B834-456E-A2EB-D17A11E28C68}"/>
    <cellStyle name="Cálculo 7 4 3 3" xfId="11240" xr:uid="{0067AA25-8DE6-4224-930D-93EC3AD5864C}"/>
    <cellStyle name="Cálculo 7 4 3 3 2" xfId="26348" xr:uid="{8671E071-57CF-4203-8EEE-0833B9B7E2A0}"/>
    <cellStyle name="Cálculo 7 4 3 4" xfId="17926" xr:uid="{2F7EF2FE-F614-44C1-99B1-D03BB3D0E691}"/>
    <cellStyle name="Cálculo 7 4 4" xfId="3121" xr:uid="{C239800E-D9B4-480C-98AB-64614C5DDD4D}"/>
    <cellStyle name="Cálculo 7 4 4 2" xfId="5758" xr:uid="{07E1E02B-6FAB-43DB-9903-26322D469191}"/>
    <cellStyle name="Cálculo 7 4 4 2 2" xfId="12069" xr:uid="{986E9970-A98C-43AC-8187-608D80173D4A}"/>
    <cellStyle name="Cálculo 7 4 4 2 2 2" xfId="27177" xr:uid="{E4CCA774-A53F-41FD-98A6-4FC615EB9ACE}"/>
    <cellStyle name="Cálculo 7 4 4 2 3" xfId="7352" xr:uid="{C7F53EC2-FD92-48E9-9EC6-9187E6B55EC0}"/>
    <cellStyle name="Cálculo 7 4 4 2 3 2" xfId="22460" xr:uid="{D166C660-19F6-4871-9CFD-A9C352D0ED87}"/>
    <cellStyle name="Cálculo 7 4 4 2 4" xfId="20866" xr:uid="{54C39A11-C198-440C-8780-CDC76F7F11FF}"/>
    <cellStyle name="Cálculo 7 4 4 3" xfId="9503" xr:uid="{72C3F440-ABDF-4C5A-B152-60EFAB4C3E38}"/>
    <cellStyle name="Cálculo 7 4 4 3 2" xfId="24611" xr:uid="{F970B837-E0B6-4327-8CFB-3EE6219D3E3B}"/>
    <cellStyle name="Cálculo 7 4 4 4" xfId="15306" xr:uid="{49AAE4FD-AF5D-4DF6-B8F7-DF0D46D0F8CF}"/>
    <cellStyle name="Cálculo 7 4 4 4 2" xfId="30414" xr:uid="{04FA8403-AB9E-4235-9717-4B8B71434110}"/>
    <cellStyle name="Cálculo 7 4 4 5" xfId="18229" xr:uid="{54BF031D-6869-4B7D-B60A-4F76F750C5AB}"/>
    <cellStyle name="Cálculo 7 4 5" xfId="3447" xr:uid="{6B552AB9-4914-41AC-868E-BE05C596AE0E}"/>
    <cellStyle name="Cálculo 7 4 5 2" xfId="6084" xr:uid="{ED3F1E06-DEDE-4D6C-9C00-1565A9C310FF}"/>
    <cellStyle name="Cálculo 7 4 5 2 2" xfId="12395" xr:uid="{F2DD874F-4418-47F0-855A-6535761C1125}"/>
    <cellStyle name="Cálculo 7 4 5 2 2 2" xfId="27503" xr:uid="{4F818AE8-47B4-40BF-99E8-4797F7AA72A9}"/>
    <cellStyle name="Cálculo 7 4 5 2 3" xfId="7397" xr:uid="{C33EED73-5C08-4C0B-8323-7F184919D02B}"/>
    <cellStyle name="Cálculo 7 4 5 2 3 2" xfId="22505" xr:uid="{4FC8FE61-A44C-42C4-9F86-5D11993C325D}"/>
    <cellStyle name="Cálculo 7 4 5 2 4" xfId="21192" xr:uid="{E76499ED-1141-43AE-B449-367193705E6F}"/>
    <cellStyle name="Cálculo 7 4 5 3" xfId="9829" xr:uid="{E1E47B0E-F180-4D57-B884-25BB4EBAD346}"/>
    <cellStyle name="Cálculo 7 4 5 3 2" xfId="24937" xr:uid="{43114B4E-2A38-48C2-9A27-48CCF2EC5726}"/>
    <cellStyle name="Cálculo 7 4 5 4" xfId="8714" xr:uid="{9D543D8C-F4A1-4C10-B09C-B201C226993F}"/>
    <cellStyle name="Cálculo 7 4 5 4 2" xfId="23822" xr:uid="{B87C6588-3625-4919-89B0-AE778F00B6BC}"/>
    <cellStyle name="Cálculo 7 4 5 5" xfId="18555" xr:uid="{8BB27245-491E-4B52-BE93-C71FF9D947E8}"/>
    <cellStyle name="Cálculo 7 4 6" xfId="3753" xr:uid="{E599CA0B-7EAB-4537-B8BB-7FD42A70EC3E}"/>
    <cellStyle name="Cálculo 7 4 6 2" xfId="6390" xr:uid="{E04E281E-5D29-4BDD-A9A2-3B63752A2C06}"/>
    <cellStyle name="Cálculo 7 4 6 2 2" xfId="12701" xr:uid="{5CF57615-5B2E-4E2E-B1B0-6EC00C6FD2DC}"/>
    <cellStyle name="Cálculo 7 4 6 2 2 2" xfId="27809" xr:uid="{50FCB21A-E81C-4D19-8F7F-112B41B14EFE}"/>
    <cellStyle name="Cálculo 7 4 6 2 3" xfId="7479" xr:uid="{5FD2424E-B9F1-4FB9-BB4E-F0CB7C273F73}"/>
    <cellStyle name="Cálculo 7 4 6 2 3 2" xfId="22587" xr:uid="{F4667BE0-3C29-4761-B75A-9B0BF742257B}"/>
    <cellStyle name="Cálculo 7 4 6 2 4" xfId="21498" xr:uid="{1577D7DB-D6DD-4DD0-AA76-74B6CEE7B5C8}"/>
    <cellStyle name="Cálculo 7 4 6 3" xfId="10135" xr:uid="{B096CBD2-09AB-4E01-AEAF-02A5F9331BA5}"/>
    <cellStyle name="Cálculo 7 4 6 3 2" xfId="25243" xr:uid="{4B7B9E6D-8A2E-45C3-A4F6-624DFF2B496D}"/>
    <cellStyle name="Cálculo 7 4 6 4" xfId="16467" xr:uid="{04BED417-5C12-4606-823D-E40174996CE6}"/>
    <cellStyle name="Cálculo 7 4 6 4 2" xfId="31575" xr:uid="{A611682A-2918-4148-A0AA-EDBE1EA6DF17}"/>
    <cellStyle name="Cálculo 7 4 6 5" xfId="18861" xr:uid="{0B75C608-0307-4C69-82EC-B73B64943FB5}"/>
    <cellStyle name="Cálculo 7 4 7" xfId="4130" xr:uid="{9620D1B8-7E3E-413F-98DA-02902BDF8334}"/>
    <cellStyle name="Cálculo 7 4 7 2" xfId="6767" xr:uid="{41F36512-3A64-4BE4-876E-23AF8B42753E}"/>
    <cellStyle name="Cálculo 7 4 7 2 2" xfId="13078" xr:uid="{04A1CB68-DCDB-42A5-A7EE-E7EB5B22F9FB}"/>
    <cellStyle name="Cálculo 7 4 7 2 2 2" xfId="28186" xr:uid="{9F38716B-50FF-4FDE-AD97-45DC6D9B1408}"/>
    <cellStyle name="Cálculo 7 4 7 2 3" xfId="16752" xr:uid="{913D317E-ECA4-485D-85C0-D9179072BCE9}"/>
    <cellStyle name="Cálculo 7 4 7 2 3 2" xfId="31860" xr:uid="{D1742A9C-6552-4F0F-BA17-BF264E4DA0E3}"/>
    <cellStyle name="Cálculo 7 4 7 2 4" xfId="21875" xr:uid="{5F5BE44F-BACB-477C-9722-A23774E50B30}"/>
    <cellStyle name="Cálculo 7 4 7 3" xfId="10512" xr:uid="{805027C7-C10D-4AE4-BCF9-48430B868729}"/>
    <cellStyle name="Cálculo 7 4 7 3 2" xfId="25620" xr:uid="{DB959271-2454-423E-90BD-8A1A7C45D621}"/>
    <cellStyle name="Cálculo 7 4 7 4" xfId="15524" xr:uid="{C464488C-1B54-4BC1-B8E9-29146BB2FE78}"/>
    <cellStyle name="Cálculo 7 4 7 4 2" xfId="30632" xr:uid="{563D0DC5-DFF6-4140-9343-F07D0C77B1CF}"/>
    <cellStyle name="Cálculo 7 4 7 5" xfId="19238" xr:uid="{93120070-4FFD-483E-8812-6BD94AB61654}"/>
    <cellStyle name="Cálculo 7 4 8" xfId="4695" xr:uid="{CA9F0CC9-2A94-406E-AE0C-D3AE8F321DCF}"/>
    <cellStyle name="Cálculo 7 4 8 2" xfId="11077" xr:uid="{702F53CA-4746-4CD0-AA01-4F9103EE870B}"/>
    <cellStyle name="Cálculo 7 4 8 2 2" xfId="26185" xr:uid="{5C766F5B-FF26-4F9D-8F2A-D149BCD6737B}"/>
    <cellStyle name="Cálculo 7 4 8 3" xfId="13414" xr:uid="{1A83DAD6-2845-4B25-A215-5C4F93220500}"/>
    <cellStyle name="Cálculo 7 4 8 3 2" xfId="28522" xr:uid="{09674A2C-C071-4AA3-9860-3B46B6411882}"/>
    <cellStyle name="Cálculo 7 4 8 4" xfId="19803" xr:uid="{0CFE1E2E-C04D-4817-9CE7-5705EF52FA67}"/>
    <cellStyle name="Cálculo 7 4 9" xfId="8556" xr:uid="{6CDA7405-569F-4055-A41F-BAD9030C0E21}"/>
    <cellStyle name="Cálculo 7 4 9 2" xfId="23664" xr:uid="{7D46F6FE-983E-4823-975F-A9DAD4DD67FE}"/>
    <cellStyle name="Cálculo 7 5" xfId="2063" xr:uid="{774F0EA2-FEBC-4C5D-A2B1-B79514EB23EC}"/>
    <cellStyle name="Cálculo 7 5 10" xfId="14330" xr:uid="{DFE43CEE-9BF2-44D9-94F8-2509C96A8A73}"/>
    <cellStyle name="Cálculo 7 5 10 2" xfId="29438" xr:uid="{1DC9C2F9-6ABC-4146-8F33-91BD54AE6F1C}"/>
    <cellStyle name="Cálculo 7 5 11" xfId="17288" xr:uid="{C3D90EAB-86E4-4504-A064-04C4E348E736}"/>
    <cellStyle name="Cálculo 7 5 2" xfId="2823" xr:uid="{30F7A584-AD0E-4585-9FAB-F3DD99D18D44}"/>
    <cellStyle name="Cálculo 7 5 2 2" xfId="5460" xr:uid="{CBF287FA-66D6-462A-946B-BFB2400C6F86}"/>
    <cellStyle name="Cálculo 7 5 2 2 2" xfId="13705" xr:uid="{5D1FACEC-D1E5-465D-9716-5AB769FDD73C}"/>
    <cellStyle name="Cálculo 7 5 2 2 2 2" xfId="28813" xr:uid="{8F97561D-E0C7-41ED-9002-1D3496A5A51B}"/>
    <cellStyle name="Cálculo 7 5 2 2 3" xfId="20568" xr:uid="{2247B351-12EA-4F24-89E6-0A5DB4D2A86F}"/>
    <cellStyle name="Cálculo 7 5 2 3" xfId="14946" xr:uid="{B3E6C75C-2874-4E72-9974-815460BABC4A}"/>
    <cellStyle name="Cálculo 7 5 2 3 2" xfId="30054" xr:uid="{7A099D59-F012-41D0-827E-101FC40FE6C0}"/>
    <cellStyle name="Cálculo 7 5 2 4" xfId="17931" xr:uid="{D3238283-7D2E-4B99-9AD2-141A6DC51AC9}"/>
    <cellStyle name="Cálculo 7 5 3" xfId="3126" xr:uid="{1049F44D-8415-4DFE-AB6E-34DB1FB474D3}"/>
    <cellStyle name="Cálculo 7 5 3 2" xfId="5763" xr:uid="{44A74669-6641-40E8-9007-F7C65AAED34A}"/>
    <cellStyle name="Cálculo 7 5 3 2 2" xfId="12074" xr:uid="{D9E9DCA1-C2F0-4DEF-968B-F1F5C1116D11}"/>
    <cellStyle name="Cálculo 7 5 3 2 2 2" xfId="27182" xr:uid="{BDAAF3AC-77CD-47AA-92B1-406E01EFA01A}"/>
    <cellStyle name="Cálculo 7 5 3 2 3" xfId="14786" xr:uid="{3A938354-3FBD-4337-B798-AEDA998A52D8}"/>
    <cellStyle name="Cálculo 7 5 3 2 3 2" xfId="29894" xr:uid="{8F639956-DCBA-4E22-919E-4E1CA46B3C30}"/>
    <cellStyle name="Cálculo 7 5 3 2 4" xfId="20871" xr:uid="{0ED061BF-66E7-45B6-ADBA-63FD838E7334}"/>
    <cellStyle name="Cálculo 7 5 3 3" xfId="9508" xr:uid="{5D9D768A-7567-4BC7-BA54-03A0096DFCEA}"/>
    <cellStyle name="Cálculo 7 5 3 3 2" xfId="24616" xr:uid="{3E06A9E4-79AA-40E5-B1B1-913DB8BC1B60}"/>
    <cellStyle name="Cálculo 7 5 3 4" xfId="9193" xr:uid="{DF1C1D30-76E9-4C43-B534-BEAD74A1E7C5}"/>
    <cellStyle name="Cálculo 7 5 3 4 2" xfId="24301" xr:uid="{71E64F39-B532-4013-BAF9-9F3DA542B651}"/>
    <cellStyle name="Cálculo 7 5 3 5" xfId="18234" xr:uid="{EBDA68F0-A6FD-4D90-92E5-D1A4CFFE9CDC}"/>
    <cellStyle name="Cálculo 7 5 4" xfId="3452" xr:uid="{31B5E35D-A2AF-43E2-933A-B379FF6B5FF2}"/>
    <cellStyle name="Cálculo 7 5 4 2" xfId="6089" xr:uid="{5DBEAC4C-570F-4AC6-8F1F-A87DEC306CB7}"/>
    <cellStyle name="Cálculo 7 5 4 2 2" xfId="12400" xr:uid="{7DC2D921-29A2-4F13-B911-957F86F64634}"/>
    <cellStyle name="Cálculo 7 5 4 2 2 2" xfId="27508" xr:uid="{4B083173-E692-4A11-BF21-731690453D6E}"/>
    <cellStyle name="Cálculo 7 5 4 2 3" xfId="14405" xr:uid="{EA018AB3-6A39-4AB6-A916-1115ADD307BF}"/>
    <cellStyle name="Cálculo 7 5 4 2 3 2" xfId="29513" xr:uid="{D019FF13-1A76-42F1-B11A-C78F6457B3C7}"/>
    <cellStyle name="Cálculo 7 5 4 2 4" xfId="21197" xr:uid="{8D846DC2-D042-4FBD-A0F3-75E3622C6C34}"/>
    <cellStyle name="Cálculo 7 5 4 3" xfId="9834" xr:uid="{564480BB-6470-4FAB-95D8-D648DBB995D9}"/>
    <cellStyle name="Cálculo 7 5 4 3 2" xfId="24942" xr:uid="{C27175D8-755D-4342-B0BD-29DB7D534420}"/>
    <cellStyle name="Cálculo 7 5 4 4" xfId="7316" xr:uid="{2176B5D9-1AC0-4A7C-AC4B-58AB0E073EA5}"/>
    <cellStyle name="Cálculo 7 5 4 4 2" xfId="22424" xr:uid="{7C9E4129-FA09-4C56-B6FD-C6E8D9D958E3}"/>
    <cellStyle name="Cálculo 7 5 4 5" xfId="18560" xr:uid="{83EF472B-789A-49E1-9126-90E55255AC85}"/>
    <cellStyle name="Cálculo 7 5 5" xfId="3758" xr:uid="{78670CB7-07AB-4D43-B5B7-C15A3D4F4F5C}"/>
    <cellStyle name="Cálculo 7 5 5 2" xfId="6395" xr:uid="{A1EF66FB-9103-4C9F-B972-4AC714504B6A}"/>
    <cellStyle name="Cálculo 7 5 5 2 2" xfId="12706" xr:uid="{8D2AA914-E107-4359-904E-09E441AC1ED9}"/>
    <cellStyle name="Cálculo 7 5 5 2 2 2" xfId="27814" xr:uid="{C588C8F2-1601-4BCF-8543-14258D5CE152}"/>
    <cellStyle name="Cálculo 7 5 5 2 3" xfId="7071" xr:uid="{EF5EAE26-F25A-4B82-A265-A160BE22490B}"/>
    <cellStyle name="Cálculo 7 5 5 2 3 2" xfId="22179" xr:uid="{F74DFF88-C094-4BF7-A27E-9FF0F28E29B2}"/>
    <cellStyle name="Cálculo 7 5 5 2 4" xfId="21503" xr:uid="{8356AB03-3AD7-4CCA-8D87-341685567FAF}"/>
    <cellStyle name="Cálculo 7 5 5 3" xfId="10140" xr:uid="{17EE00DD-7AEA-41BE-A71D-59CF62590543}"/>
    <cellStyle name="Cálculo 7 5 5 3 2" xfId="25248" xr:uid="{272D1191-6619-4845-997C-11234E732CA4}"/>
    <cellStyle name="Cálculo 7 5 5 4" xfId="9218" xr:uid="{381F2A8C-D60E-48F7-8FF6-2716A8FFDD0C}"/>
    <cellStyle name="Cálculo 7 5 5 4 2" xfId="24326" xr:uid="{5DB5341C-E0C1-4B31-BF89-3742A8AEAD27}"/>
    <cellStyle name="Cálculo 7 5 5 5" xfId="18866" xr:uid="{ABC1A908-ECC5-4791-879E-394ED8017DD8}"/>
    <cellStyle name="Cálculo 7 5 6" xfId="4135" xr:uid="{ABA7B22D-AA24-48B3-9F98-609DAE188786}"/>
    <cellStyle name="Cálculo 7 5 6 2" xfId="6772" xr:uid="{499BE166-7FEA-4043-AFA3-60050C43D0EE}"/>
    <cellStyle name="Cálculo 7 5 6 2 2" xfId="13083" xr:uid="{A2B86AB2-1018-48C0-9AE5-96B7208BA57D}"/>
    <cellStyle name="Cálculo 7 5 6 2 2 2" xfId="28191" xr:uid="{9053F9EA-0630-4ABF-8A7A-094E04934891}"/>
    <cellStyle name="Cálculo 7 5 6 2 3" xfId="16757" xr:uid="{8B1EA094-4C65-47AD-86BC-96198D8C352C}"/>
    <cellStyle name="Cálculo 7 5 6 2 3 2" xfId="31865" xr:uid="{090A41CD-4DE2-42CA-A162-3CEC8A67F83A}"/>
    <cellStyle name="Cálculo 7 5 6 2 4" xfId="21880" xr:uid="{FAC11829-EDB9-4A43-B0A3-7379BEBBA45A}"/>
    <cellStyle name="Cálculo 7 5 6 3" xfId="10517" xr:uid="{DB96C013-5329-4371-A1B4-765BAA48D026}"/>
    <cellStyle name="Cálculo 7 5 6 3 2" xfId="25625" xr:uid="{7E57621B-3480-4117-AB6E-3C20C8ACCB38}"/>
    <cellStyle name="Cálculo 7 5 6 4" xfId="13793" xr:uid="{C1A16E8F-31F8-46D4-A65D-868F5FFA93ED}"/>
    <cellStyle name="Cálculo 7 5 6 4 2" xfId="28901" xr:uid="{043AC829-746A-4ACB-86E1-ACCFA30DE92E}"/>
    <cellStyle name="Cálculo 7 5 6 5" xfId="19243" xr:uid="{B8E11B81-F311-49A4-A4E4-549771B67B92}"/>
    <cellStyle name="Cálculo 7 5 7" xfId="4700" xr:uid="{0D7BAADE-3F60-4CBB-957A-04E9F1FB4740}"/>
    <cellStyle name="Cálculo 7 5 7 2" xfId="11082" xr:uid="{C83668E1-D9C2-4D9B-B138-1F90C66E6463}"/>
    <cellStyle name="Cálculo 7 5 7 2 2" xfId="26190" xr:uid="{AD41DD3D-FF47-4C60-8990-AA0333188B4F}"/>
    <cellStyle name="Cálculo 7 5 7 3" xfId="13984" xr:uid="{28349A51-18D3-40D8-974C-2D5639F96FB7}"/>
    <cellStyle name="Cálculo 7 5 7 3 2" xfId="29092" xr:uid="{D0037924-600A-48D9-ACBF-1F2F3CE860DE}"/>
    <cellStyle name="Cálculo 7 5 7 4" xfId="19808" xr:uid="{AE13E183-72BB-4809-9D7E-A83FA839DF3B}"/>
    <cellStyle name="Cálculo 7 5 8" xfId="8561" xr:uid="{AB5F2E5A-3665-401D-9CAC-1A6C86ECD61D}"/>
    <cellStyle name="Cálculo 7 5 8 2" xfId="23669" xr:uid="{BBC1AE69-27D0-4778-9F27-8E71BABA9BE7}"/>
    <cellStyle name="Cálculo 7 5 9" xfId="15680" xr:uid="{64B7BD45-8288-4DFD-A565-1A77A6CD7CC5}"/>
    <cellStyle name="Cálculo 7 5 9 2" xfId="30788" xr:uid="{2CED30F1-8F86-4465-A983-7E00A2862D04}"/>
    <cellStyle name="Cálculo 8" xfId="765" xr:uid="{00000000-0005-0000-0000-0000FD020000}"/>
    <cellStyle name="Cálculo 8 2" xfId="1839" xr:uid="{B17D0493-043A-42E7-AE91-388B759532B0}"/>
    <cellStyle name="Cálculo 8 2 10" xfId="8340" xr:uid="{7192738D-D62E-4FB3-A152-683A9BC1A657}"/>
    <cellStyle name="Cálculo 8 2 10 2" xfId="23448" xr:uid="{F71A5CC1-92A3-4A3C-84FF-D373192B9961}"/>
    <cellStyle name="Cálculo 8 2 11" xfId="16234" xr:uid="{DABB4B2B-C3F3-4636-BDF1-C782C571E3DF}"/>
    <cellStyle name="Cálculo 8 2 11 2" xfId="31342" xr:uid="{D0616DC2-6E7A-4810-8D5F-CA326D6FD4B6}"/>
    <cellStyle name="Cálculo 8 2 12" xfId="15357" xr:uid="{A403F424-5A6D-41B2-AC58-98B9E0809825}"/>
    <cellStyle name="Cálculo 8 2 12 2" xfId="30465" xr:uid="{3B5E010B-54EA-4BEF-A3A5-AEEE9A6F12BA}"/>
    <cellStyle name="Cálculo 8 2 13" xfId="17064" xr:uid="{CAF1B34A-08C2-4F2F-BDA7-ACF784E9754B}"/>
    <cellStyle name="Cálculo 8 2 2" xfId="2399" xr:uid="{C280280D-3120-421D-9A20-134AC6E835F3}"/>
    <cellStyle name="Cálculo 8 2 2 2" xfId="5036" xr:uid="{BD60FD25-A6E5-4865-B126-9E108FA9816C}"/>
    <cellStyle name="Cálculo 8 2 2 2 2" xfId="11400" xr:uid="{279C6254-4A94-4464-905B-4F114B0819C4}"/>
    <cellStyle name="Cálculo 8 2 2 2 2 2" xfId="26508" xr:uid="{2CD0E16A-91E0-492E-9C94-985316C8B89F}"/>
    <cellStyle name="Cálculo 8 2 2 2 3" xfId="7817" xr:uid="{F8742C86-DDF4-4C28-A734-C4B7B25B8748}"/>
    <cellStyle name="Cálculo 8 2 2 2 3 2" xfId="22925" xr:uid="{2A049449-69BF-467A-BEBB-59EA324D8DD3}"/>
    <cellStyle name="Cálculo 8 2 2 2 4" xfId="20144" xr:uid="{16525BFD-87C8-4FCA-9F85-ED6272FA9495}"/>
    <cellStyle name="Cálculo 8 2 2 3" xfId="8866" xr:uid="{4287BEE4-B2B2-4E16-9E85-EF48FF894AB6}"/>
    <cellStyle name="Cálculo 8 2 2 3 2" xfId="23974" xr:uid="{F59BEB0C-0091-412B-859F-EBF4D9445FE3}"/>
    <cellStyle name="Cálculo 8 2 3" xfId="2221" xr:uid="{D6E54F6C-180A-4A15-9722-C160130A9AFA}"/>
    <cellStyle name="Cálculo 8 2 3 2" xfId="4858" xr:uid="{F1C590FB-0412-444A-8D9B-BBA8504A85F6}"/>
    <cellStyle name="Cálculo 8 2 3 2 2" xfId="15758" xr:uid="{6DD264EF-DC4A-4D32-A404-0498BF1256FE}"/>
    <cellStyle name="Cálculo 8 2 3 2 2 2" xfId="30866" xr:uid="{B93D6D8C-1A18-439F-9913-1537AD727239}"/>
    <cellStyle name="Cálculo 8 2 3 2 3" xfId="19966" xr:uid="{287E9EBC-D29E-4ADD-A984-C648A6765DDA}"/>
    <cellStyle name="Cálculo 8 2 3 3" xfId="16115" xr:uid="{93BD3BA8-8D38-4D39-9091-B4861497AC35}"/>
    <cellStyle name="Cálculo 8 2 3 3 2" xfId="31223" xr:uid="{D4A85388-2C7F-4F9F-9430-0A43E6D78F2A}"/>
    <cellStyle name="Cálculo 8 2 3 4" xfId="17446" xr:uid="{3786FDF2-6377-4452-8677-189EE1BFF00A}"/>
    <cellStyle name="Cálculo 8 2 4" xfId="2933" xr:uid="{FD92D324-E99B-458C-8286-EBB2D9B9E0F1}"/>
    <cellStyle name="Cálculo 8 2 4 2" xfId="5570" xr:uid="{2B401899-0393-4D1A-AD8A-6957CE8E16D4}"/>
    <cellStyle name="Cálculo 8 2 4 2 2" xfId="11881" xr:uid="{90E447D4-B16B-40BA-9C24-EF12ECF6B3DD}"/>
    <cellStyle name="Cálculo 8 2 4 2 2 2" xfId="26989" xr:uid="{F4C538FA-04F0-41C4-8DBD-22F395F39123}"/>
    <cellStyle name="Cálculo 8 2 4 2 3" xfId="13694" xr:uid="{AF8E4F0E-77A8-4B55-8F57-8C33AB7F3530}"/>
    <cellStyle name="Cálculo 8 2 4 2 3 2" xfId="28802" xr:uid="{A5311480-56EF-4405-856A-34A43F01F43F}"/>
    <cellStyle name="Cálculo 8 2 4 2 4" xfId="20678" xr:uid="{A14ED7D9-5C18-4B0F-9695-CD4A6ED2ED45}"/>
    <cellStyle name="Cálculo 8 2 4 3" xfId="9315" xr:uid="{31BFB013-B904-4916-8667-37D189A880F7}"/>
    <cellStyle name="Cálculo 8 2 4 3 2" xfId="24423" xr:uid="{DAEFE6DF-5A39-4415-9489-91A5B13119B8}"/>
    <cellStyle name="Cálculo 8 2 4 4" xfId="14275" xr:uid="{0C2A59BC-57E9-43FB-88A6-2285A8EBC5CC}"/>
    <cellStyle name="Cálculo 8 2 4 4 2" xfId="29383" xr:uid="{D2A6A49E-5CCD-4013-A254-BC89D6996BDD}"/>
    <cellStyle name="Cálculo 8 2 4 5" xfId="18041" xr:uid="{8E91542C-8C0B-40C0-A8FB-1FBC1AAD2B6F}"/>
    <cellStyle name="Cálculo 8 2 5" xfId="3259" xr:uid="{3423720A-BF52-49A5-B016-33F51D68546B}"/>
    <cellStyle name="Cálculo 8 2 5 2" xfId="5896" xr:uid="{032E2D85-5265-4592-ACE7-115FD0936134}"/>
    <cellStyle name="Cálculo 8 2 5 2 2" xfId="12207" xr:uid="{158C108C-6E51-486A-8F79-367666D13451}"/>
    <cellStyle name="Cálculo 8 2 5 2 2 2" xfId="27315" xr:uid="{9A7A4E20-BEA2-4481-81C4-ABBC5DA123A2}"/>
    <cellStyle name="Cálculo 8 2 5 2 3" xfId="14811" xr:uid="{2391186A-A267-49C1-A152-99ADA2A88BE8}"/>
    <cellStyle name="Cálculo 8 2 5 2 3 2" xfId="29919" xr:uid="{8F5DACD8-49CC-4F25-9B54-718E574379F2}"/>
    <cellStyle name="Cálculo 8 2 5 2 4" xfId="21004" xr:uid="{E5C6E217-D63E-4ABC-80B1-E445DE2D3CD7}"/>
    <cellStyle name="Cálculo 8 2 5 3" xfId="9641" xr:uid="{3241DCAD-A634-4E29-B012-E5B6BEA27CCB}"/>
    <cellStyle name="Cálculo 8 2 5 3 2" xfId="24749" xr:uid="{BA8AF3AF-CDA1-42A0-8FE7-ECFE6BBAF42D}"/>
    <cellStyle name="Cálculo 8 2 5 4" xfId="15205" xr:uid="{58742751-3A2A-4FAA-990F-A62A6D941E71}"/>
    <cellStyle name="Cálculo 8 2 5 4 2" xfId="30313" xr:uid="{04B78C33-C6E6-4AAA-8F95-3068CC06E9D0}"/>
    <cellStyle name="Cálculo 8 2 5 5" xfId="18367" xr:uid="{DD7C8DFC-239F-4767-A463-D1ED3F4F3D92}"/>
    <cellStyle name="Cálculo 8 2 6" xfId="3565" xr:uid="{02DBA38B-5AC8-4039-BA59-3FA51B409EDF}"/>
    <cellStyle name="Cálculo 8 2 6 2" xfId="6202" xr:uid="{110EAB51-AE84-494E-A1AF-5689C230FEC6}"/>
    <cellStyle name="Cálculo 8 2 6 2 2" xfId="12513" xr:uid="{381BF268-2C55-4125-A5AC-E6AE4ACDAAFF}"/>
    <cellStyle name="Cálculo 8 2 6 2 2 2" xfId="27621" xr:uid="{F31FCA75-51EA-43B6-9A61-A96787BE2223}"/>
    <cellStyle name="Cálculo 8 2 6 2 3" xfId="15487" xr:uid="{4D8611EB-3920-450C-A3E8-F806FA1E11F9}"/>
    <cellStyle name="Cálculo 8 2 6 2 3 2" xfId="30595" xr:uid="{86EB21A1-9E5A-4F28-8E8C-D92248579656}"/>
    <cellStyle name="Cálculo 8 2 6 2 4" xfId="21310" xr:uid="{B02C441E-1210-4B64-B6B0-D7F4596D1F83}"/>
    <cellStyle name="Cálculo 8 2 6 3" xfId="9947" xr:uid="{C2EFCB16-59BF-4D84-9B1C-37F000994884}"/>
    <cellStyle name="Cálculo 8 2 6 3 2" xfId="25055" xr:uid="{09DAF30C-C1A4-4138-BBA8-8AF873BC2C2D}"/>
    <cellStyle name="Cálculo 8 2 6 4" xfId="15772" xr:uid="{0D2792DE-F845-475A-8864-972F698E3C3A}"/>
    <cellStyle name="Cálculo 8 2 6 4 2" xfId="30880" xr:uid="{E424B0F5-D786-411C-9D64-ACDD18E05974}"/>
    <cellStyle name="Cálculo 8 2 6 5" xfId="18673" xr:uid="{2C071BCB-B59B-4887-AC1B-A685228EB84F}"/>
    <cellStyle name="Cálculo 8 2 7" xfId="3911" xr:uid="{1E7B694D-F950-4DE9-AEAA-3B487C825451}"/>
    <cellStyle name="Cálculo 8 2 7 2" xfId="6548" xr:uid="{C6F21C60-4831-44ED-A06B-FF8C3C563B37}"/>
    <cellStyle name="Cálculo 8 2 7 2 2" xfId="12859" xr:uid="{95354D88-CB46-4D4C-A9C9-6290A0A3EB05}"/>
    <cellStyle name="Cálculo 8 2 7 2 2 2" xfId="27967" xr:uid="{2647751F-E558-4066-89AF-8CABF3ED4E1F}"/>
    <cellStyle name="Cálculo 8 2 7 2 3" xfId="13839" xr:uid="{29EAC4A7-C4BB-44FE-AE9A-DAF0B2054479}"/>
    <cellStyle name="Cálculo 8 2 7 2 3 2" xfId="28947" xr:uid="{CEA90B0C-56B8-4CF3-94D4-24988B08B76C}"/>
    <cellStyle name="Cálculo 8 2 7 2 4" xfId="21656" xr:uid="{92D01210-1E0E-4575-8667-A38A7D27E685}"/>
    <cellStyle name="Cálculo 8 2 7 3" xfId="10293" xr:uid="{C8E497FA-EB73-4201-A50B-7F1B032C6CFB}"/>
    <cellStyle name="Cálculo 8 2 7 3 2" xfId="25401" xr:uid="{2D5ADA7F-C625-4969-8DC3-CDAC97B98240}"/>
    <cellStyle name="Cálculo 8 2 7 4" xfId="15023" xr:uid="{D4F31F81-F4BC-44ED-89C8-22FE742F5CD0}"/>
    <cellStyle name="Cálculo 8 2 7 4 2" xfId="30131" xr:uid="{1338BED2-A130-42F1-BD30-11EBA4828F6D}"/>
    <cellStyle name="Cálculo 8 2 7 5" xfId="19019" xr:uid="{FB710C8E-228F-4F01-9372-0844FC12587A}"/>
    <cellStyle name="Cálculo 8 2 8" xfId="4275" xr:uid="{7978C696-F1C2-4917-9644-E96C2871C456}"/>
    <cellStyle name="Cálculo 8 2 8 2" xfId="6912" xr:uid="{CC77D03A-5A7B-4777-8CED-BEAF5BDA2931}"/>
    <cellStyle name="Cálculo 8 2 8 2 2" xfId="13223" xr:uid="{C29D380C-4A7A-4C26-92F4-82B24CCB9B88}"/>
    <cellStyle name="Cálculo 8 2 8 2 2 2" xfId="28331" xr:uid="{AF90F25B-A1F0-40C8-9506-BBB2B8C32093}"/>
    <cellStyle name="Cálculo 8 2 8 2 3" xfId="16887" xr:uid="{076C95DB-FCD0-419A-A1E3-6DB45518ECDE}"/>
    <cellStyle name="Cálculo 8 2 8 2 3 2" xfId="31995" xr:uid="{C3E63FF9-8302-4343-AB29-46CDC914F1E3}"/>
    <cellStyle name="Cálculo 8 2 8 2 4" xfId="22020" xr:uid="{22B4E662-D56A-48E6-9330-830E63102376}"/>
    <cellStyle name="Cálculo 8 2 8 3" xfId="10657" xr:uid="{3D83FD55-9767-4A38-909A-C0D2DB976C41}"/>
    <cellStyle name="Cálculo 8 2 8 3 2" xfId="25765" xr:uid="{DCB16182-00F7-4EB3-B32E-75BA51B967BB}"/>
    <cellStyle name="Cálculo 8 2 8 4" xfId="7979" xr:uid="{F1E19BBE-0312-45DB-9778-B010C45D5087}"/>
    <cellStyle name="Cálculo 8 2 8 4 2" xfId="23087" xr:uid="{81328D1D-F04E-48E2-9745-8864C26D05DD}"/>
    <cellStyle name="Cálculo 8 2 8 5" xfId="19383" xr:uid="{1297FE0D-0A14-45C8-8A24-149E8761EEC7}"/>
    <cellStyle name="Cálculo 8 2 9" xfId="4476" xr:uid="{73CF7D26-AAE4-4ECE-A717-3892999A38C6}"/>
    <cellStyle name="Cálculo 8 2 9 2" xfId="10858" xr:uid="{523680E6-715B-4060-AB88-B175126A42C8}"/>
    <cellStyle name="Cálculo 8 2 9 2 2" xfId="25966" xr:uid="{142CA6F0-F7B8-4150-ABE1-AEFCA0844405}"/>
    <cellStyle name="Cálculo 8 2 9 3" xfId="7279" xr:uid="{B31A1F45-EBD1-4679-AAE5-D43ECA09FB48}"/>
    <cellStyle name="Cálculo 8 2 9 3 2" xfId="22387" xr:uid="{896EA1F7-7944-4A63-B409-639DA405C6C1}"/>
    <cellStyle name="Cálculo 8 2 9 4" xfId="19584" xr:uid="{FFE32C22-F7E3-4933-9BF8-9F95DCB8CB5D}"/>
    <cellStyle name="Cálculo 8 3" xfId="1822" xr:uid="{65BAAF88-6E91-442F-8337-2BDD34E269C5}"/>
    <cellStyle name="Cálculo 8 3 10" xfId="7324" xr:uid="{40E453A1-C60C-40E6-950B-A27863E48B8F}"/>
    <cellStyle name="Cálculo 8 3 10 2" xfId="22432" xr:uid="{5B2019BF-971C-4114-A338-AF2B35D5A33C}"/>
    <cellStyle name="Cálculo 8 3 11" xfId="16105" xr:uid="{D653401C-62A8-44CD-AC05-3D388255D15C}"/>
    <cellStyle name="Cálculo 8 3 11 2" xfId="31213" xr:uid="{7BB0CDA4-F074-474D-A4E8-51B1B2F2D451}"/>
    <cellStyle name="Cálculo 8 3 12" xfId="17047" xr:uid="{46AE72C6-0BFF-4B57-9D0A-93F849E57B2E}"/>
    <cellStyle name="Cálculo 8 3 2" xfId="2382" xr:uid="{F5883C6E-56DA-4E04-B1DB-8A38D9C19055}"/>
    <cellStyle name="Cálculo 8 3 2 2" xfId="5019" xr:uid="{58E7F0AE-3269-4A79-AF01-33116EDC68D8}"/>
    <cellStyle name="Cálculo 8 3 2 2 2" xfId="11383" xr:uid="{2A0863A3-8D53-4E71-84CC-72D7A3FC75C4}"/>
    <cellStyle name="Cálculo 8 3 2 2 2 2" xfId="26491" xr:uid="{748D97D0-EBF0-423C-AF96-E8C6D5B0D4F6}"/>
    <cellStyle name="Cálculo 8 3 2 2 3" xfId="11791" xr:uid="{8931C191-D3D2-4C6F-9B9C-8154C68E0BCA}"/>
    <cellStyle name="Cálculo 8 3 2 2 3 2" xfId="26899" xr:uid="{06D80FA5-9621-4D83-9F6C-C42657FD782A}"/>
    <cellStyle name="Cálculo 8 3 2 2 4" xfId="20127" xr:uid="{B76CB6C1-0ED4-40CD-87A5-B83DF91C5925}"/>
    <cellStyle name="Cálculo 8 3 2 3" xfId="8849" xr:uid="{A2DE8EE4-B150-4772-8D7F-01C3089CDB70}"/>
    <cellStyle name="Cálculo 8 3 2 3 2" xfId="23957" xr:uid="{D5DC8749-811F-45DD-867D-9E7F01A650FD}"/>
    <cellStyle name="Cálculo 8 3 2 4" xfId="7924" xr:uid="{764274E6-2943-457D-8B09-E2FB84948453}"/>
    <cellStyle name="Cálculo 8 3 2 4 2" xfId="23032" xr:uid="{9FF388F4-7072-4C3E-90BA-208E9B2B87E1}"/>
    <cellStyle name="Cálculo 8 3 2 5" xfId="16476" xr:uid="{A4771843-CDCF-47CA-9E97-D9702E8673CB}"/>
    <cellStyle name="Cálculo 8 3 2 5 2" xfId="31584" xr:uid="{D589F46F-8FE7-4033-ADA2-027033378E94}"/>
    <cellStyle name="Cálculo 8 3 2 6" xfId="17590" xr:uid="{D0C82CBB-915D-468B-8996-79BEC00C1CAD}"/>
    <cellStyle name="Cálculo 8 3 3" xfId="2238" xr:uid="{C3046398-EC36-47C2-B80C-B050E0C87A0C}"/>
    <cellStyle name="Cálculo 8 3 3 2" xfId="4875" xr:uid="{7F389CAB-CD01-489F-9AE0-537B8B0B4D85}"/>
    <cellStyle name="Cálculo 8 3 3 2 2" xfId="7175" xr:uid="{74C34464-4DB1-4C3F-B267-D69C8AE98702}"/>
    <cellStyle name="Cálculo 8 3 3 2 2 2" xfId="22283" xr:uid="{C08F8FD4-1C6C-4CA1-8774-99E94A04F904}"/>
    <cellStyle name="Cálculo 8 3 3 2 3" xfId="19983" xr:uid="{A4DCB0E3-B3FD-47B3-A574-914EA34497A8}"/>
    <cellStyle name="Cálculo 8 3 3 3" xfId="7441" xr:uid="{2DBA609C-8AB7-4B1A-8B60-BF0461D9142F}"/>
    <cellStyle name="Cálculo 8 3 3 3 2" xfId="22549" xr:uid="{D55A088A-296A-43FC-BB28-CD7661782FEE}"/>
    <cellStyle name="Cálculo 8 3 3 4" xfId="17463" xr:uid="{FE5DE9CF-E827-40D9-B3EE-B502C5B24162}"/>
    <cellStyle name="Cálculo 8 3 4" xfId="2346" xr:uid="{CA4CFC9F-6790-4923-B8F8-B0473734B523}"/>
    <cellStyle name="Cálculo 8 3 4 2" xfId="4983" xr:uid="{33A4B506-1A10-47B7-8895-F5EEF26F482E}"/>
    <cellStyle name="Cálculo 8 3 4 2 2" xfId="11347" xr:uid="{73E55D54-850C-40E7-8325-C50FD3F13327}"/>
    <cellStyle name="Cálculo 8 3 4 2 2 2" xfId="26455" xr:uid="{9FFF6A00-2F5C-4C94-A4A8-0854A83FEABA}"/>
    <cellStyle name="Cálculo 8 3 4 2 3" xfId="15543" xr:uid="{2FC4B1AD-EC89-45B4-ACBA-A5D518BDCF33}"/>
    <cellStyle name="Cálculo 8 3 4 2 3 2" xfId="30651" xr:uid="{43F81543-9563-4AB1-A8BA-193C30CFFD20}"/>
    <cellStyle name="Cálculo 8 3 4 2 4" xfId="20091" xr:uid="{B3DDAC6A-F826-4F6F-A94B-B69401D08CE5}"/>
    <cellStyle name="Cálculo 8 3 4 3" xfId="8813" xr:uid="{143AD241-0DEC-46F9-BE92-E7EBD74CCD34}"/>
    <cellStyle name="Cálculo 8 3 4 3 2" xfId="23921" xr:uid="{6A3771AD-EFE3-4157-98D0-CEA0437B8C0F}"/>
    <cellStyle name="Cálculo 8 3 4 4" xfId="16323" xr:uid="{896BE9DD-0105-4E67-920A-B664E368EE7D}"/>
    <cellStyle name="Cálculo 8 3 4 4 2" xfId="31431" xr:uid="{7637E2F3-3070-434E-A4D5-6958996E4736}"/>
    <cellStyle name="Cálculo 8 3 4 5" xfId="17571" xr:uid="{662CBD64-7B78-4858-8632-CA5275308D98}"/>
    <cellStyle name="Cálculo 8 3 5" xfId="3242" xr:uid="{992A7CDE-3923-4A68-B584-FB972B20B496}"/>
    <cellStyle name="Cálculo 8 3 5 2" xfId="5879" xr:uid="{C08563E6-9DAB-4646-BB06-4B8F2A2928F0}"/>
    <cellStyle name="Cálculo 8 3 5 2 2" xfId="12190" xr:uid="{0E9D9986-8170-4DE5-B599-F5882EAD0FB2}"/>
    <cellStyle name="Cálculo 8 3 5 2 2 2" xfId="27298" xr:uid="{BD154046-E4C9-41DC-B2FA-7C8326F4516E}"/>
    <cellStyle name="Cálculo 8 3 5 2 3" xfId="14787" xr:uid="{3F4ABD82-8CE6-4570-B82E-C168CB114DE7}"/>
    <cellStyle name="Cálculo 8 3 5 2 3 2" xfId="29895" xr:uid="{E3973C26-C268-43A9-A356-EC4C23E65F34}"/>
    <cellStyle name="Cálculo 8 3 5 2 4" xfId="20987" xr:uid="{DB99F3E4-76C8-4003-A900-6385BA3BE5D5}"/>
    <cellStyle name="Cálculo 8 3 5 3" xfId="9624" xr:uid="{9213FD0D-7840-4141-9A2D-1B2896871F5A}"/>
    <cellStyle name="Cálculo 8 3 5 3 2" xfId="24732" xr:uid="{2595C53A-5E48-4034-BB94-3257554833E6}"/>
    <cellStyle name="Cálculo 8 3 5 4" xfId="15433" xr:uid="{EF7E4B1A-6CD6-4B8F-9DEB-8545B88DDFAF}"/>
    <cellStyle name="Cálculo 8 3 5 4 2" xfId="30541" xr:uid="{CCBF342E-3FDE-4E10-A1E7-C79E0DBF5B5B}"/>
    <cellStyle name="Cálculo 8 3 5 5" xfId="18350" xr:uid="{977EAF41-46A1-4528-BE0B-835483DE0C84}"/>
    <cellStyle name="Cálculo 8 3 6" xfId="2324" xr:uid="{D73C5ECB-75F7-4BF9-B34F-64981183DFF3}"/>
    <cellStyle name="Cálculo 8 3 6 2" xfId="4961" xr:uid="{FBDB2429-3E94-48AA-8F13-1A0A97E8038E}"/>
    <cellStyle name="Cálculo 8 3 6 2 2" xfId="11325" xr:uid="{8B2779D4-8EF3-4C45-8E18-5C60A0C8B5BB}"/>
    <cellStyle name="Cálculo 8 3 6 2 2 2" xfId="26433" xr:uid="{63EF7B56-A062-489A-8F7C-E5F1987D4B87}"/>
    <cellStyle name="Cálculo 8 3 6 2 3" xfId="7070" xr:uid="{9A2DAA48-AF93-471E-8980-24426C098246}"/>
    <cellStyle name="Cálculo 8 3 6 2 3 2" xfId="22178" xr:uid="{F32DFCFE-598D-4D7D-A360-0419F59298BA}"/>
    <cellStyle name="Cálculo 8 3 6 2 4" xfId="20069" xr:uid="{9C59E333-9476-4652-8E05-4ABA7FA0DA8C}"/>
    <cellStyle name="Cálculo 8 3 6 3" xfId="8791" xr:uid="{7712C92B-CDAE-46BB-9B96-80AF77F0C91A}"/>
    <cellStyle name="Cálculo 8 3 6 3 2" xfId="23899" xr:uid="{D0F79F6C-234A-4191-82E6-3CECCAC00A91}"/>
    <cellStyle name="Cálculo 8 3 6 4" xfId="15360" xr:uid="{0ADC6FC3-F7DA-44ED-B82D-3205C5162CE8}"/>
    <cellStyle name="Cálculo 8 3 6 4 2" xfId="30468" xr:uid="{EBA5E839-2362-497D-A0AB-492174D4E937}"/>
    <cellStyle name="Cálculo 8 3 6 5" xfId="17549" xr:uid="{388A864E-2772-48B9-BAC7-6318C9B63B37}"/>
    <cellStyle name="Cálculo 8 3 7" xfId="3894" xr:uid="{B9AD41CC-A033-4E33-85FF-0A10E47D0318}"/>
    <cellStyle name="Cálculo 8 3 7 2" xfId="6531" xr:uid="{F8729995-867B-46D9-A4BA-25B4D72F4C02}"/>
    <cellStyle name="Cálculo 8 3 7 2 2" xfId="12842" xr:uid="{6E5E9A3E-8B16-4C39-B860-DC010BAEA283}"/>
    <cellStyle name="Cálculo 8 3 7 2 2 2" xfId="27950" xr:uid="{72CCEB99-7641-4AFA-8156-2CF46019FEC3}"/>
    <cellStyle name="Cálculo 8 3 7 2 3" xfId="16428" xr:uid="{5C857DFB-EC5B-447D-8F6B-E7FBB0618C88}"/>
    <cellStyle name="Cálculo 8 3 7 2 3 2" xfId="31536" xr:uid="{A25973CE-2DCF-457A-8E48-F2E35B4F3375}"/>
    <cellStyle name="Cálculo 8 3 7 2 4" xfId="21639" xr:uid="{1C90CFFA-F2FC-43C3-A643-FF2A854D937C}"/>
    <cellStyle name="Cálculo 8 3 7 3" xfId="10276" xr:uid="{FA844704-9C65-4846-95C4-AB82794BB788}"/>
    <cellStyle name="Cálculo 8 3 7 3 2" xfId="25384" xr:uid="{FFB670A1-925F-4727-9B87-5064F9EBF9D0}"/>
    <cellStyle name="Cálculo 8 3 7 4" xfId="15542" xr:uid="{EDE4499E-5BE1-47B5-A09D-72C52C12A8A6}"/>
    <cellStyle name="Cálculo 8 3 7 4 2" xfId="30650" xr:uid="{6FE90895-5A4F-4740-A3B4-D2BAB1C2BF90}"/>
    <cellStyle name="Cálculo 8 3 7 5" xfId="19002" xr:uid="{E7321DDD-AAB9-4FC9-AB43-6F91330A60A1}"/>
    <cellStyle name="Cálculo 8 3 8" xfId="4459" xr:uid="{ADECB39D-B934-44BD-BC76-2119A0F6FE5F}"/>
    <cellStyle name="Cálculo 8 3 8 2" xfId="10841" xr:uid="{877E8109-40B8-4FCA-94EE-D39B6A887032}"/>
    <cellStyle name="Cálculo 8 3 8 2 2" xfId="25949" xr:uid="{B308F99C-6A59-4236-89C1-CBC48B30B65F}"/>
    <cellStyle name="Cálculo 8 3 8 3" xfId="14562" xr:uid="{1D86906F-508C-47DC-8C51-E655A7260317}"/>
    <cellStyle name="Cálculo 8 3 8 3 2" xfId="29670" xr:uid="{B131E6DF-63B4-4B93-97DA-8BC1440E1648}"/>
    <cellStyle name="Cálculo 8 3 8 4" xfId="19567" xr:uid="{D1E356BA-AFEB-4B16-8709-A2BD56102F4E}"/>
    <cellStyle name="Cálculo 8 3 9" xfId="8323" xr:uid="{7974AFF2-0D6B-4055-86C4-CF8E27A29BFE}"/>
    <cellStyle name="Cálculo 8 3 9 2" xfId="23431" xr:uid="{8D0259A1-3AFD-4D81-B0E8-6B2F03A44845}"/>
    <cellStyle name="Cálculo 8 4" xfId="2059" xr:uid="{0B81CBB2-D441-467A-A907-515E1B3A53D6}"/>
    <cellStyle name="Cálculo 8 4 10" xfId="14068" xr:uid="{BD031800-2B2C-4FA9-8D49-2A2DF86E3344}"/>
    <cellStyle name="Cálculo 8 4 10 2" xfId="29176" xr:uid="{3054B097-4453-4B5D-BF91-20FB72E7B925}"/>
    <cellStyle name="Cálculo 8 4 11" xfId="14917" xr:uid="{DE869D43-26D0-48B5-81A5-621EF9812A48}"/>
    <cellStyle name="Cálculo 8 4 11 2" xfId="30025" xr:uid="{0A60EC6D-0C5C-40BC-9F70-3EA8A3BAB106}"/>
    <cellStyle name="Cálculo 8 4 12" xfId="17284" xr:uid="{E6A1B52C-E793-42A2-A2F9-A1A066E4F083}"/>
    <cellStyle name="Cálculo 8 4 2" xfId="2566" xr:uid="{C9F822B5-BA14-40A8-9FF2-433A6A2ED127}"/>
    <cellStyle name="Cálculo 8 4 2 2" xfId="5203" xr:uid="{540B0D7F-7899-446D-B5BE-E48A7395EEBA}"/>
    <cellStyle name="Cálculo 8 4 2 2 2" xfId="11567" xr:uid="{B902B704-E8B7-4266-AA53-1ADF0FFA9EEF}"/>
    <cellStyle name="Cálculo 8 4 2 2 2 2" xfId="26675" xr:uid="{F5439587-9DBF-427B-B1AF-A81082D2736C}"/>
    <cellStyle name="Cálculo 8 4 2 2 3" xfId="7156" xr:uid="{9BA9EEA6-7570-4FD4-AC72-335C6E97973A}"/>
    <cellStyle name="Cálculo 8 4 2 2 3 2" xfId="22264" xr:uid="{58E3D376-23AE-4392-8426-5EB65A386ADE}"/>
    <cellStyle name="Cálculo 8 4 2 2 4" xfId="20311" xr:uid="{4F58F072-AC72-49AA-8973-C5B25388CBC7}"/>
    <cellStyle name="Cálculo 8 4 2 3" xfId="9033" xr:uid="{DB2D4170-23F3-4FD1-A5E1-174817EC33F9}"/>
    <cellStyle name="Cálculo 8 4 2 3 2" xfId="24141" xr:uid="{8DBEFC3A-78AA-4830-81C4-20085E83309E}"/>
    <cellStyle name="Cálculo 8 4 2 4" xfId="15332" xr:uid="{8F438E3F-7749-410E-A539-5FE4040FB3DE}"/>
    <cellStyle name="Cálculo 8 4 2 4 2" xfId="30440" xr:uid="{CB1D04F9-D93A-44AB-B7CE-0CEC4980AEEB}"/>
    <cellStyle name="Cálculo 8 4 2 5" xfId="14284" xr:uid="{5AE2BBD6-8360-4551-A976-D223BBC1081A}"/>
    <cellStyle name="Cálculo 8 4 2 5 2" xfId="29392" xr:uid="{5CF5F881-8109-42E1-A1E5-7BED05B2ABC7}"/>
    <cellStyle name="Cálculo 8 4 2 6" xfId="17674" xr:uid="{98F1C57B-FD8A-417D-B746-8217C2E196FA}"/>
    <cellStyle name="Cálculo 8 4 3" xfId="2819" xr:uid="{C2026601-8616-4212-B631-53DC90C690EB}"/>
    <cellStyle name="Cálculo 8 4 3 2" xfId="5456" xr:uid="{415A2DE4-A793-47FA-90AD-947220AB1F97}"/>
    <cellStyle name="Cálculo 8 4 3 2 2" xfId="15574" xr:uid="{46E20367-95F7-4738-8740-D3CA1C268E20}"/>
    <cellStyle name="Cálculo 8 4 3 2 2 2" xfId="30682" xr:uid="{3068E516-F0D0-444F-B203-C566D168DA4D}"/>
    <cellStyle name="Cálculo 8 4 3 2 3" xfId="20564" xr:uid="{E03F2967-84EA-4E63-87F0-48C3967C080D}"/>
    <cellStyle name="Cálculo 8 4 3 3" xfId="8223" xr:uid="{7D8DC4FF-F2FD-44E6-81D8-331522A5DD1A}"/>
    <cellStyle name="Cálculo 8 4 3 3 2" xfId="23331" xr:uid="{0382E237-B4E6-4A9A-9FEE-81EAB310391F}"/>
    <cellStyle name="Cálculo 8 4 3 4" xfId="17927" xr:uid="{25721124-D542-46E9-AE3B-E659FC89D355}"/>
    <cellStyle name="Cálculo 8 4 4" xfId="3122" xr:uid="{721ED30B-6375-4239-8D71-FB59C05EED78}"/>
    <cellStyle name="Cálculo 8 4 4 2" xfId="5759" xr:uid="{79AFBFC3-13F4-4DDD-91F3-61D185DFE023}"/>
    <cellStyle name="Cálculo 8 4 4 2 2" xfId="12070" xr:uid="{C7F7F461-9F39-4EEB-AAB0-72C87F8CEAD1}"/>
    <cellStyle name="Cálculo 8 4 4 2 2 2" xfId="27178" xr:uid="{30952047-03C7-46CC-BE17-89B219C5DCB1}"/>
    <cellStyle name="Cálculo 8 4 4 2 3" xfId="11249" xr:uid="{090F8F71-6615-4BBB-938F-14325CC92280}"/>
    <cellStyle name="Cálculo 8 4 4 2 3 2" xfId="26357" xr:uid="{19372E92-7108-4DF6-98A8-6EBA762D9357}"/>
    <cellStyle name="Cálculo 8 4 4 2 4" xfId="20867" xr:uid="{E79EABC0-BFF9-43EA-93EC-D76E44D4F799}"/>
    <cellStyle name="Cálculo 8 4 4 3" xfId="9504" xr:uid="{52FE498B-E275-4ACE-A412-5F596C6AB72C}"/>
    <cellStyle name="Cálculo 8 4 4 3 2" xfId="24612" xr:uid="{7249029A-8D3D-48CF-8D06-661FBB326131}"/>
    <cellStyle name="Cálculo 8 4 4 4" xfId="13471" xr:uid="{0CA2D137-60BB-4C07-A82D-24856ED8BB44}"/>
    <cellStyle name="Cálculo 8 4 4 4 2" xfId="28579" xr:uid="{AB9F1152-5CF7-4A88-B8C2-18834BF9991A}"/>
    <cellStyle name="Cálculo 8 4 4 5" xfId="18230" xr:uid="{DEF8D449-5F20-4223-8C93-66AB7AE8D63B}"/>
    <cellStyle name="Cálculo 8 4 5" xfId="3448" xr:uid="{511206E7-8EF2-4625-9793-9538AEA55363}"/>
    <cellStyle name="Cálculo 8 4 5 2" xfId="6085" xr:uid="{FB2A3ED0-B3FE-4B1A-8FE2-FE47BE76AACA}"/>
    <cellStyle name="Cálculo 8 4 5 2 2" xfId="12396" xr:uid="{E70CE060-FCBF-4B8B-9A0D-E290A8BB8A72}"/>
    <cellStyle name="Cálculo 8 4 5 2 2 2" xfId="27504" xr:uid="{253E36EA-7A36-40CB-A6D6-8E21A12A2866}"/>
    <cellStyle name="Cálculo 8 4 5 2 3" xfId="7259" xr:uid="{61189722-EB19-40E7-ACAC-03A5177BA6E0}"/>
    <cellStyle name="Cálculo 8 4 5 2 3 2" xfId="22367" xr:uid="{70D9E4A7-9FC6-42DB-BF45-4898D7D0D7AA}"/>
    <cellStyle name="Cálculo 8 4 5 2 4" xfId="21193" xr:uid="{FFB3CDF0-40F0-4E48-91E6-61F3005A1EB4}"/>
    <cellStyle name="Cálculo 8 4 5 3" xfId="9830" xr:uid="{F61C7321-04B8-43E5-B43F-21C948A1A04E}"/>
    <cellStyle name="Cálculo 8 4 5 3 2" xfId="24938" xr:uid="{DF895A8D-67BF-44BB-80BA-CDE4666048D3}"/>
    <cellStyle name="Cálculo 8 4 5 4" xfId="15878" xr:uid="{2BBFA944-9738-4512-B3E5-CC94CDA9D91B}"/>
    <cellStyle name="Cálculo 8 4 5 4 2" xfId="30986" xr:uid="{FEBE4C74-DC88-41EB-BC50-3324ABCA9FBD}"/>
    <cellStyle name="Cálculo 8 4 5 5" xfId="18556" xr:uid="{42C14F92-AAE1-407B-A010-0C3BF90212E0}"/>
    <cellStyle name="Cálculo 8 4 6" xfId="3754" xr:uid="{9E6106BD-0F09-425E-BD4C-F09A4015B948}"/>
    <cellStyle name="Cálculo 8 4 6 2" xfId="6391" xr:uid="{4C645515-8705-4D6A-82F9-682E047E681E}"/>
    <cellStyle name="Cálculo 8 4 6 2 2" xfId="12702" xr:uid="{25F05E9D-F522-40C2-804B-DD1378916F14}"/>
    <cellStyle name="Cálculo 8 4 6 2 2 2" xfId="27810" xr:uid="{CD226358-C64F-4C10-A06B-EE40F363300E}"/>
    <cellStyle name="Cálculo 8 4 6 2 3" xfId="15595" xr:uid="{6C1B5CCA-B276-48CD-90BB-861C4191C55D}"/>
    <cellStyle name="Cálculo 8 4 6 2 3 2" xfId="30703" xr:uid="{AC97C9BB-7DBA-46E5-9D1B-E30A5518C8F6}"/>
    <cellStyle name="Cálculo 8 4 6 2 4" xfId="21499" xr:uid="{E0198714-32CB-48C7-A983-09092F5FB69B}"/>
    <cellStyle name="Cálculo 8 4 6 3" xfId="10136" xr:uid="{C28C44C9-81D3-4679-BE1D-A9C09A3914B2}"/>
    <cellStyle name="Cálculo 8 4 6 3 2" xfId="25244" xr:uid="{74EABE34-636C-4A73-95A1-CB47CB4D5AD1}"/>
    <cellStyle name="Cálculo 8 4 6 4" xfId="14968" xr:uid="{12428F02-9DC2-4E9C-8B29-22C51A347DC8}"/>
    <cellStyle name="Cálculo 8 4 6 4 2" xfId="30076" xr:uid="{BCAD9C7C-6892-432A-8FC7-EC41A9CE49D0}"/>
    <cellStyle name="Cálculo 8 4 6 5" xfId="18862" xr:uid="{611F7AE9-FD70-4036-9C67-76DEBDFCC00E}"/>
    <cellStyle name="Cálculo 8 4 7" xfId="4131" xr:uid="{581099B3-2030-47EC-90B1-04DA153CFE16}"/>
    <cellStyle name="Cálculo 8 4 7 2" xfId="6768" xr:uid="{514C3D30-B740-4151-BB7C-47B524F76897}"/>
    <cellStyle name="Cálculo 8 4 7 2 2" xfId="13079" xr:uid="{C67DD76B-CDCE-43BD-B9AB-7C272ABE2450}"/>
    <cellStyle name="Cálculo 8 4 7 2 2 2" xfId="28187" xr:uid="{15424CF1-6F41-4656-9B30-9010DDCA4232}"/>
    <cellStyle name="Cálculo 8 4 7 2 3" xfId="16753" xr:uid="{522AE746-39D1-4EC0-A528-81A07C137F8A}"/>
    <cellStyle name="Cálculo 8 4 7 2 3 2" xfId="31861" xr:uid="{3F3FB4CD-34A4-4EBF-9FC5-51AC9D1D31AC}"/>
    <cellStyle name="Cálculo 8 4 7 2 4" xfId="21876" xr:uid="{B41935D3-F57C-468C-A215-E0A7B8D7CD32}"/>
    <cellStyle name="Cálculo 8 4 7 3" xfId="10513" xr:uid="{05B567DB-6BB7-4AD4-96CA-B033B1655845}"/>
    <cellStyle name="Cálculo 8 4 7 3 2" xfId="25621" xr:uid="{FF7B121E-B690-4F0A-B0E3-486A35C66BEC}"/>
    <cellStyle name="Cálculo 8 4 7 4" xfId="13911" xr:uid="{9249FADB-BEC2-4A52-894A-C88439DD5D38}"/>
    <cellStyle name="Cálculo 8 4 7 4 2" xfId="29019" xr:uid="{2871A281-5A80-4871-A2FF-1400C5292795}"/>
    <cellStyle name="Cálculo 8 4 7 5" xfId="19239" xr:uid="{72A13666-279D-45C7-B3C0-E3B3863F4654}"/>
    <cellStyle name="Cálculo 8 4 8" xfId="4696" xr:uid="{FA913FD7-35FE-478C-8EDF-3809871335A7}"/>
    <cellStyle name="Cálculo 8 4 8 2" xfId="11078" xr:uid="{09B40BEA-DAC0-4E68-A8D0-54CE2A1635E9}"/>
    <cellStyle name="Cálculo 8 4 8 2 2" xfId="26186" xr:uid="{EEA049A1-B3AA-4B1E-8E98-CFAEBAA78D54}"/>
    <cellStyle name="Cálculo 8 4 8 3" xfId="8039" xr:uid="{433BAECC-50E2-43D0-AF52-BDE9BAC7D728}"/>
    <cellStyle name="Cálculo 8 4 8 3 2" xfId="23147" xr:uid="{A6CA6EF4-E94F-4B2E-8CB5-5F40667E2838}"/>
    <cellStyle name="Cálculo 8 4 8 4" xfId="19804" xr:uid="{1ED15DDC-0B15-40FB-88E2-2A13E30FAD49}"/>
    <cellStyle name="Cálculo 8 4 9" xfId="8557" xr:uid="{A563C7C1-C2CD-4759-AC0B-C35199BC9A50}"/>
    <cellStyle name="Cálculo 8 4 9 2" xfId="23665" xr:uid="{9ECC79BA-0118-490C-8FF4-5E45841EB6F7}"/>
    <cellStyle name="Cálculo 8 5" xfId="2062" xr:uid="{58613E34-F49E-457A-8621-BF1DD8E32CE6}"/>
    <cellStyle name="Cálculo 8 5 10" xfId="7634" xr:uid="{59C36843-E946-43D7-B28C-B76187D54461}"/>
    <cellStyle name="Cálculo 8 5 10 2" xfId="22742" xr:uid="{9BFDA246-BE32-4009-AF46-01CC5A8DA9A2}"/>
    <cellStyle name="Cálculo 8 5 11" xfId="17287" xr:uid="{3BB73863-97D7-4C67-A7F1-510ED928212B}"/>
    <cellStyle name="Cálculo 8 5 2" xfId="2822" xr:uid="{35FF77E4-3D43-449D-80F6-574F2BEB0B92}"/>
    <cellStyle name="Cálculo 8 5 2 2" xfId="5459" xr:uid="{EFFA2369-17FD-4110-9594-00620AE99744}"/>
    <cellStyle name="Cálculo 8 5 2 2 2" xfId="14706" xr:uid="{AB9F1233-E700-4600-82BB-848BC786D1FC}"/>
    <cellStyle name="Cálculo 8 5 2 2 2 2" xfId="29814" xr:uid="{1620A451-410D-4E46-8C30-C32C6BF916B1}"/>
    <cellStyle name="Cálculo 8 5 2 2 3" xfId="20567" xr:uid="{8B9C6DB6-5AD4-4AF7-8820-B9E47A9E6962}"/>
    <cellStyle name="Cálculo 8 5 2 3" xfId="14247" xr:uid="{A1950BCF-76F2-45C3-ABBE-1982B098145D}"/>
    <cellStyle name="Cálculo 8 5 2 3 2" xfId="29355" xr:uid="{70A59B29-4FDC-476F-9035-6EF5E4090FE9}"/>
    <cellStyle name="Cálculo 8 5 2 4" xfId="17930" xr:uid="{08481FE6-5524-4E2F-8F95-B15D12744DB2}"/>
    <cellStyle name="Cálculo 8 5 3" xfId="3125" xr:uid="{32DD4B7F-9301-4C03-BD40-F5C660826361}"/>
    <cellStyle name="Cálculo 8 5 3 2" xfId="5762" xr:uid="{BAC85883-D023-498E-ABE7-4CF2137D6305}"/>
    <cellStyle name="Cálculo 8 5 3 2 2" xfId="12073" xr:uid="{B8206336-E09E-4A0C-B105-17EC6F90CB8B}"/>
    <cellStyle name="Cálculo 8 5 3 2 2 2" xfId="27181" xr:uid="{08931E2E-EFFE-400D-A98F-C88092A92062}"/>
    <cellStyle name="Cálculo 8 5 3 2 3" xfId="14759" xr:uid="{FE6B9804-F897-48B9-884C-4124A86521FA}"/>
    <cellStyle name="Cálculo 8 5 3 2 3 2" xfId="29867" xr:uid="{BD4B807B-031F-4D03-ACEA-ECE56CCFE97A}"/>
    <cellStyle name="Cálculo 8 5 3 2 4" xfId="20870" xr:uid="{0D6EF811-3603-4FFE-BF9C-D12383267903}"/>
    <cellStyle name="Cálculo 8 5 3 3" xfId="9507" xr:uid="{DA1C54C4-0F10-4C0E-8DBA-07F0E87BBB22}"/>
    <cellStyle name="Cálculo 8 5 3 3 2" xfId="24615" xr:uid="{178E0220-CCA5-43FA-8AAD-50A54B81493F}"/>
    <cellStyle name="Cálculo 8 5 3 4" xfId="14091" xr:uid="{DEEE79BE-8D26-4284-ADE0-673BBAB30575}"/>
    <cellStyle name="Cálculo 8 5 3 4 2" xfId="29199" xr:uid="{7D8A8882-F759-48F8-97E3-FAFBF0B165D0}"/>
    <cellStyle name="Cálculo 8 5 3 5" xfId="18233" xr:uid="{588FE603-AC75-4142-8C9F-763731E82546}"/>
    <cellStyle name="Cálculo 8 5 4" xfId="3451" xr:uid="{AACF6997-88D7-492A-B8FC-92447204E399}"/>
    <cellStyle name="Cálculo 8 5 4 2" xfId="6088" xr:uid="{60AE2A1A-C1C2-4A53-BE1A-2BA949D450F2}"/>
    <cellStyle name="Cálculo 8 5 4 2 2" xfId="12399" xr:uid="{DF20F61C-1ADA-47A0-B854-AAEEE8CD1689}"/>
    <cellStyle name="Cálculo 8 5 4 2 2 2" xfId="27507" xr:uid="{5FC8F817-E7EE-4C9F-A12F-43A4C1D3D33A}"/>
    <cellStyle name="Cálculo 8 5 4 2 3" xfId="16322" xr:uid="{FBB8F8D9-4B90-4458-BF15-8DC87E9C737D}"/>
    <cellStyle name="Cálculo 8 5 4 2 3 2" xfId="31430" xr:uid="{77DC8F59-A391-48E4-91F0-5AB4AA9D5433}"/>
    <cellStyle name="Cálculo 8 5 4 2 4" xfId="21196" xr:uid="{1C936335-ACC4-4D70-8A1A-4A53E53740AC}"/>
    <cellStyle name="Cálculo 8 5 4 3" xfId="9833" xr:uid="{58961AA4-19BD-4C4D-9910-44B46AF4978F}"/>
    <cellStyle name="Cálculo 8 5 4 3 2" xfId="24941" xr:uid="{C7B97A15-7F55-43D1-B823-F23C5CE88A07}"/>
    <cellStyle name="Cálculo 8 5 4 4" xfId="7813" xr:uid="{EC66C76A-9F24-4C7E-B3A0-459BE331EA3A}"/>
    <cellStyle name="Cálculo 8 5 4 4 2" xfId="22921" xr:uid="{5B0F63EF-1797-46F4-B1B9-42B74C3F2C5A}"/>
    <cellStyle name="Cálculo 8 5 4 5" xfId="18559" xr:uid="{0FDF9E01-3829-440B-A71B-4E843D3F13AB}"/>
    <cellStyle name="Cálculo 8 5 5" xfId="3757" xr:uid="{9AC023A3-058B-4DE4-9B97-32B9AE2D2C12}"/>
    <cellStyle name="Cálculo 8 5 5 2" xfId="6394" xr:uid="{15F07C5A-F838-4A50-A332-AD714E226E17}"/>
    <cellStyle name="Cálculo 8 5 5 2 2" xfId="12705" xr:uid="{49452000-50DF-42EC-BC3F-86AB953684C7}"/>
    <cellStyle name="Cálculo 8 5 5 2 2 2" xfId="27813" xr:uid="{754F4154-2804-4F99-B555-6EF813A6A9DB}"/>
    <cellStyle name="Cálculo 8 5 5 2 3" xfId="15657" xr:uid="{79057BAC-B341-4F50-86A4-6A4F08CE5E9B}"/>
    <cellStyle name="Cálculo 8 5 5 2 3 2" xfId="30765" xr:uid="{985A62B2-33C1-436C-9BA2-E97BD5A36F5F}"/>
    <cellStyle name="Cálculo 8 5 5 2 4" xfId="21502" xr:uid="{2F11836E-3EB5-47DB-AA7C-0B4CA0926C4F}"/>
    <cellStyle name="Cálculo 8 5 5 3" xfId="10139" xr:uid="{3667E296-E5C0-4E07-8526-1782879A276E}"/>
    <cellStyle name="Cálculo 8 5 5 3 2" xfId="25247" xr:uid="{280E0EDD-0CD5-4F3D-B906-C9A85CDABA92}"/>
    <cellStyle name="Cálculo 8 5 5 4" xfId="7436" xr:uid="{C98E1C1A-4F8E-457B-B77B-0C53FE628BB0}"/>
    <cellStyle name="Cálculo 8 5 5 4 2" xfId="22544" xr:uid="{F9DC4292-9EC7-49A5-9D89-BBDFEAE08940}"/>
    <cellStyle name="Cálculo 8 5 5 5" xfId="18865" xr:uid="{C61D9C16-F9DE-4617-AE5A-7C3643095834}"/>
    <cellStyle name="Cálculo 8 5 6" xfId="4134" xr:uid="{EB94EF03-2866-4BD3-8071-7BEA00B2EE38}"/>
    <cellStyle name="Cálculo 8 5 6 2" xfId="6771" xr:uid="{4C7D8FA1-5861-4302-981F-C331DA040AC4}"/>
    <cellStyle name="Cálculo 8 5 6 2 2" xfId="13082" xr:uid="{57F28556-BC35-4CF9-92ED-C49BC443E121}"/>
    <cellStyle name="Cálculo 8 5 6 2 2 2" xfId="28190" xr:uid="{F24973B2-B8CA-4CCB-86AF-6AD262027E3C}"/>
    <cellStyle name="Cálculo 8 5 6 2 3" xfId="16756" xr:uid="{4B5DCDC1-81B0-4435-8F5B-C40AA69486F2}"/>
    <cellStyle name="Cálculo 8 5 6 2 3 2" xfId="31864" xr:uid="{6AEFC3D1-FF8E-4E0A-9D82-BA56C38FE464}"/>
    <cellStyle name="Cálculo 8 5 6 2 4" xfId="21879" xr:uid="{E87964D3-5BA6-4D42-A4B9-63189FFE5F2E}"/>
    <cellStyle name="Cálculo 8 5 6 3" xfId="10516" xr:uid="{704B6A7B-967E-450F-AB9E-613D4F8741FA}"/>
    <cellStyle name="Cálculo 8 5 6 3 2" xfId="25624" xr:uid="{D83508BF-F67A-4754-8428-835914621FC1}"/>
    <cellStyle name="Cálculo 8 5 6 4" xfId="7443" xr:uid="{AD658C55-47CF-4116-A941-B134673D10AF}"/>
    <cellStyle name="Cálculo 8 5 6 4 2" xfId="22551" xr:uid="{715F57C0-F329-44A3-B62B-5664899EEA9C}"/>
    <cellStyle name="Cálculo 8 5 6 5" xfId="19242" xr:uid="{009DB7A9-673C-4285-B30C-28ACE510769B}"/>
    <cellStyle name="Cálculo 8 5 7" xfId="4699" xr:uid="{85EED97E-3540-4DCD-B223-D8EC49D722DA}"/>
    <cellStyle name="Cálculo 8 5 7 2" xfId="11081" xr:uid="{CC6CF6E7-B8DC-46D0-8B80-8E148EA60E5D}"/>
    <cellStyle name="Cálculo 8 5 7 2 2" xfId="26189" xr:uid="{8736AD6D-CAED-4BF8-8D37-A7E5DCDE88DA}"/>
    <cellStyle name="Cálculo 8 5 7 3" xfId="7189" xr:uid="{2013FAD0-6E88-4ADE-AF5B-76059A9D88D6}"/>
    <cellStyle name="Cálculo 8 5 7 3 2" xfId="22297" xr:uid="{23D80202-F042-4EF1-AAE3-78EB4AF29F51}"/>
    <cellStyle name="Cálculo 8 5 7 4" xfId="19807" xr:uid="{730A63A4-F93F-4DE1-83F1-A49EE8B5FA5E}"/>
    <cellStyle name="Cálculo 8 5 8" xfId="8560" xr:uid="{AB9F2BE0-DE61-42DB-A3FF-A3BF2EF98154}"/>
    <cellStyle name="Cálculo 8 5 8 2" xfId="23668" xr:uid="{260FD3B0-FF76-497A-9614-04CC6B230FB6}"/>
    <cellStyle name="Cálculo 8 5 9" xfId="15091" xr:uid="{8E770646-4195-4C91-BF69-6964E4163D73}"/>
    <cellStyle name="Cálculo 8 5 9 2" xfId="30199" xr:uid="{1864A28D-5302-4F5E-A1C5-B17241007801}"/>
    <cellStyle name="Cálculo 9" xfId="766" xr:uid="{00000000-0005-0000-0000-0000FE020000}"/>
    <cellStyle name="Cálculo 9 10" xfId="767" xr:uid="{00000000-0005-0000-0000-0000FF020000}"/>
    <cellStyle name="Cálculo 9 11" xfId="768" xr:uid="{00000000-0005-0000-0000-000000030000}"/>
    <cellStyle name="Cálculo 9 12" xfId="769" xr:uid="{00000000-0005-0000-0000-000001030000}"/>
    <cellStyle name="Cálculo 9 13" xfId="770" xr:uid="{00000000-0005-0000-0000-000002030000}"/>
    <cellStyle name="Cálculo 9 14" xfId="771" xr:uid="{00000000-0005-0000-0000-000003030000}"/>
    <cellStyle name="Cálculo 9 15" xfId="772" xr:uid="{00000000-0005-0000-0000-000004030000}"/>
    <cellStyle name="Cálculo 9 16" xfId="773" xr:uid="{00000000-0005-0000-0000-000005030000}"/>
    <cellStyle name="Cálculo 9 17" xfId="774" xr:uid="{00000000-0005-0000-0000-000006030000}"/>
    <cellStyle name="Cálculo 9 18" xfId="775" xr:uid="{00000000-0005-0000-0000-000007030000}"/>
    <cellStyle name="Cálculo 9 19" xfId="776" xr:uid="{00000000-0005-0000-0000-000008030000}"/>
    <cellStyle name="Cálculo 9 2" xfId="777" xr:uid="{00000000-0005-0000-0000-000009030000}"/>
    <cellStyle name="Cálculo 9 20" xfId="778" xr:uid="{00000000-0005-0000-0000-00000A030000}"/>
    <cellStyle name="Cálculo 9 21" xfId="779" xr:uid="{00000000-0005-0000-0000-00000B030000}"/>
    <cellStyle name="Cálculo 9 22" xfId="780" xr:uid="{00000000-0005-0000-0000-00000C030000}"/>
    <cellStyle name="Cálculo 9 23" xfId="1840" xr:uid="{44C8FFD1-3AD4-46E1-8038-6F5B1B894FB8}"/>
    <cellStyle name="Cálculo 9 23 10" xfId="8341" xr:uid="{96686047-721C-45DF-9196-D4A5A6711644}"/>
    <cellStyle name="Cálculo 9 23 10 2" xfId="23449" xr:uid="{384B20E7-C1EA-452D-AD21-DFAF82DE2C87}"/>
    <cellStyle name="Cálculo 9 23 11" xfId="15287" xr:uid="{A080B678-060F-4263-95A7-12BC339AD4F1}"/>
    <cellStyle name="Cálculo 9 23 11 2" xfId="30395" xr:uid="{29B4D986-10EA-4D76-AE6A-40BCFFF27EF3}"/>
    <cellStyle name="Cálculo 9 23 12" xfId="11234" xr:uid="{B5176A9C-538F-4193-AE5F-870793D7933F}"/>
    <cellStyle name="Cálculo 9 23 12 2" xfId="26342" xr:uid="{B478EE8A-B779-4E76-B632-01E8C1EF6808}"/>
    <cellStyle name="Cálculo 9 23 13" xfId="17065" xr:uid="{B9F157DA-1ECF-473A-A815-135E45B0313E}"/>
    <cellStyle name="Cálculo 9 23 2" xfId="2400" xr:uid="{3000C551-FA44-4999-9758-E02C273AEA97}"/>
    <cellStyle name="Cálculo 9 23 2 2" xfId="5037" xr:uid="{9E517BC7-2DC4-4069-BE0C-2FD4283B2BD6}"/>
    <cellStyle name="Cálculo 9 23 2 2 2" xfId="11401" xr:uid="{368FA0AD-D244-4479-9576-DF285C5F859B}"/>
    <cellStyle name="Cálculo 9 23 2 2 2 2" xfId="26509" xr:uid="{B2A06DCB-ACB6-4477-9534-4032E02CE35D}"/>
    <cellStyle name="Cálculo 9 23 2 2 3" xfId="13821" xr:uid="{491C64C1-E482-4240-BA78-AFB537D2479A}"/>
    <cellStyle name="Cálculo 9 23 2 2 3 2" xfId="28929" xr:uid="{189FFBE5-87B7-454B-BDC6-B89C8247A9CE}"/>
    <cellStyle name="Cálculo 9 23 2 2 4" xfId="20145" xr:uid="{6C42F940-826A-4CF4-8EAA-44E15178CCEA}"/>
    <cellStyle name="Cálculo 9 23 2 3" xfId="8867" xr:uid="{3467344F-C6FA-4A14-8CF4-0F6A4704D14D}"/>
    <cellStyle name="Cálculo 9 23 2 3 2" xfId="23975" xr:uid="{2D2C6BE1-84AF-4C6D-BD03-17C6E902D379}"/>
    <cellStyle name="Cálculo 9 23 3" xfId="2220" xr:uid="{7E15979D-2573-4C2E-B890-1F062047EE9D}"/>
    <cellStyle name="Cálculo 9 23 3 2" xfId="4857" xr:uid="{1267FE96-4BA6-4241-A909-BFE29F07D8BC}"/>
    <cellStyle name="Cálculo 9 23 3 2 2" xfId="8144" xr:uid="{0E3D11DB-99C8-49A4-A191-CA8B1CDABF5E}"/>
    <cellStyle name="Cálculo 9 23 3 2 2 2" xfId="23252" xr:uid="{1BF7439B-4854-4293-B78D-702FD2A03E6F}"/>
    <cellStyle name="Cálculo 9 23 3 2 3" xfId="19965" xr:uid="{421A5671-5213-496F-82CE-D0C99AD5D42D}"/>
    <cellStyle name="Cálculo 9 23 3 3" xfId="15029" xr:uid="{8998B8D0-C531-49FB-B043-C510C605A402}"/>
    <cellStyle name="Cálculo 9 23 3 3 2" xfId="30137" xr:uid="{F5C8FE89-2D08-474E-A84B-EE44D278A146}"/>
    <cellStyle name="Cálculo 9 23 3 4" xfId="17445" xr:uid="{D9CB2FEF-A619-4369-86AB-3755D8810AF0}"/>
    <cellStyle name="Cálculo 9 23 4" xfId="2934" xr:uid="{7B82031F-E76F-4CE0-90D1-27F50C9658DC}"/>
    <cellStyle name="Cálculo 9 23 4 2" xfId="5571" xr:uid="{3C519E6D-DF8C-442E-AA50-F3E0507C5341}"/>
    <cellStyle name="Cálculo 9 23 4 2 2" xfId="11882" xr:uid="{7DDF5BC0-7516-4657-904D-C415922859E3}"/>
    <cellStyle name="Cálculo 9 23 4 2 2 2" xfId="26990" xr:uid="{148DC3AB-C1F4-4E4F-B111-3756D1EC7306}"/>
    <cellStyle name="Cálculo 9 23 4 2 3" xfId="14813" xr:uid="{E82E434D-EBEE-4D26-9C18-32A1674D913F}"/>
    <cellStyle name="Cálculo 9 23 4 2 3 2" xfId="29921" xr:uid="{975DC37C-37B4-4B13-ADE6-2625E0A0D587}"/>
    <cellStyle name="Cálculo 9 23 4 2 4" xfId="20679" xr:uid="{6DDB3743-DC58-4FBB-82FC-4B198ADAD1C5}"/>
    <cellStyle name="Cálculo 9 23 4 3" xfId="9316" xr:uid="{7F40A141-9C82-44C5-BC76-DC7FDD4F1382}"/>
    <cellStyle name="Cálculo 9 23 4 3 2" xfId="24424" xr:uid="{5C17596B-98A2-48F1-89FD-444E312A0948}"/>
    <cellStyle name="Cálculo 9 23 4 4" xfId="13874" xr:uid="{F26954AC-ECA9-4B5C-ACD1-5D4D0CD4915D}"/>
    <cellStyle name="Cálculo 9 23 4 4 2" xfId="28982" xr:uid="{5D548F58-0C6E-4C74-8398-81ADFDF0C66A}"/>
    <cellStyle name="Cálculo 9 23 4 5" xfId="18042" xr:uid="{6CC2D7B2-4C41-499A-ABB0-70B7EBFA3B9C}"/>
    <cellStyle name="Cálculo 9 23 5" xfId="3260" xr:uid="{BB5A6E53-37B4-485C-AEBF-88D0C7B647B5}"/>
    <cellStyle name="Cálculo 9 23 5 2" xfId="5897" xr:uid="{BED8B385-8403-4333-AF42-4B2C6DD6AB6D}"/>
    <cellStyle name="Cálculo 9 23 5 2 2" xfId="12208" xr:uid="{D8873690-8AC0-441C-B229-E98A50C525F3}"/>
    <cellStyle name="Cálculo 9 23 5 2 2 2" xfId="27316" xr:uid="{66E70CE6-FB38-4F0A-ACD0-045967FC0468}"/>
    <cellStyle name="Cálculo 9 23 5 2 3" xfId="13879" xr:uid="{9FF6F91B-0A47-4452-A130-D1F06E947336}"/>
    <cellStyle name="Cálculo 9 23 5 2 3 2" xfId="28987" xr:uid="{7D23D184-6A30-47D8-B233-299E0D5F0946}"/>
    <cellStyle name="Cálculo 9 23 5 2 4" xfId="21005" xr:uid="{A4F8389C-0DDC-4829-93ED-102D9F46FFC0}"/>
    <cellStyle name="Cálculo 9 23 5 3" xfId="9642" xr:uid="{3C2F1463-DB80-41B7-A9BD-009EC86142F8}"/>
    <cellStyle name="Cálculo 9 23 5 3 2" xfId="24750" xr:uid="{BC381284-0FB1-4BF9-86E6-8C5336B64D54}"/>
    <cellStyle name="Cálculo 9 23 5 4" xfId="11678" xr:uid="{564E02BD-1FFE-4F85-B51D-0957E2B7BCF6}"/>
    <cellStyle name="Cálculo 9 23 5 4 2" xfId="26786" xr:uid="{843BDF27-9589-487D-8709-2FE58669D1FB}"/>
    <cellStyle name="Cálculo 9 23 5 5" xfId="18368" xr:uid="{999EDA2E-7835-4086-BAFE-E8EAB823634D}"/>
    <cellStyle name="Cálculo 9 23 6" xfId="3566" xr:uid="{A20F543D-FA6C-4C77-97A6-F3652D0AC08C}"/>
    <cellStyle name="Cálculo 9 23 6 2" xfId="6203" xr:uid="{8EF596CE-950E-4490-B25C-2BD2675C2F55}"/>
    <cellStyle name="Cálculo 9 23 6 2 2" xfId="12514" xr:uid="{1439D5CD-8BD0-4BAB-A697-337D40982A70}"/>
    <cellStyle name="Cálculo 9 23 6 2 2 2" xfId="27622" xr:uid="{AAB1A45A-5B01-4E43-8068-18BC9B0FB9C3}"/>
    <cellStyle name="Cálculo 9 23 6 2 3" xfId="14241" xr:uid="{40380DA9-1262-45BE-949A-F460D136EC45}"/>
    <cellStyle name="Cálculo 9 23 6 2 3 2" xfId="29349" xr:uid="{A6EBFD6B-C9AE-4575-A95B-97DBC8AB02C7}"/>
    <cellStyle name="Cálculo 9 23 6 2 4" xfId="21311" xr:uid="{042A033E-C3C5-4CC7-A5DB-976E0A0CD1CB}"/>
    <cellStyle name="Cálculo 9 23 6 3" xfId="9948" xr:uid="{1233B416-EB11-4D9D-A967-02ADBF6ACD57}"/>
    <cellStyle name="Cálculo 9 23 6 3 2" xfId="25056" xr:uid="{B106BDFF-866C-4313-9726-C94117E76380}"/>
    <cellStyle name="Cálculo 9 23 6 4" xfId="14866" xr:uid="{EA349AE1-8927-49C3-8A06-5C344A025FC5}"/>
    <cellStyle name="Cálculo 9 23 6 4 2" xfId="29974" xr:uid="{362BCCF8-96A1-4CAF-B565-577879E04F5E}"/>
    <cellStyle name="Cálculo 9 23 6 5" xfId="18674" xr:uid="{F0355B37-DE9C-418E-870B-0B2FA83DF6C4}"/>
    <cellStyle name="Cálculo 9 23 7" xfId="3912" xr:uid="{A1539A8F-7FAD-4FEA-B0FA-D5EACE7A4AD3}"/>
    <cellStyle name="Cálculo 9 23 7 2" xfId="6549" xr:uid="{E3085091-5112-4CD1-9FBD-8043E0E15584}"/>
    <cellStyle name="Cálculo 9 23 7 2 2" xfId="12860" xr:uid="{DACCC603-DEAE-4FF1-B936-50AC733299F1}"/>
    <cellStyle name="Cálculo 9 23 7 2 2 2" xfId="27968" xr:uid="{AC43D2E0-C90E-4134-9042-C36813BD310A}"/>
    <cellStyle name="Cálculo 9 23 7 2 3" xfId="14761" xr:uid="{95F9F1D2-8466-4E9E-B72E-8B66A44C415B}"/>
    <cellStyle name="Cálculo 9 23 7 2 3 2" xfId="29869" xr:uid="{26952CF7-A246-42FB-88D0-7C94C7416457}"/>
    <cellStyle name="Cálculo 9 23 7 2 4" xfId="21657" xr:uid="{DC320E78-3092-4FB5-B18B-CB7734C56F48}"/>
    <cellStyle name="Cálculo 9 23 7 3" xfId="10294" xr:uid="{511D2869-1A71-4BA7-B6C5-D05DADDC665E}"/>
    <cellStyle name="Cálculo 9 23 7 3 2" xfId="25402" xr:uid="{58881249-5841-49CB-98B4-FD48014BE975}"/>
    <cellStyle name="Cálculo 9 23 7 4" xfId="14332" xr:uid="{49AB7164-BB6F-41FC-B9FF-02A22EE8F793}"/>
    <cellStyle name="Cálculo 9 23 7 4 2" xfId="29440" xr:uid="{9A4170AC-87B3-4E9D-822F-2149C399EAAA}"/>
    <cellStyle name="Cálculo 9 23 7 5" xfId="19020" xr:uid="{DFDB3AC2-4C33-4025-AE54-B7E3D3F5FBC1}"/>
    <cellStyle name="Cálculo 9 23 8" xfId="4276" xr:uid="{C814EDD5-E7BA-49E6-8E0B-09745DCEBC8E}"/>
    <cellStyle name="Cálculo 9 23 8 2" xfId="6913" xr:uid="{C935F1A7-FD7C-4F9E-8AA0-FD9EDEBDA4D5}"/>
    <cellStyle name="Cálculo 9 23 8 2 2" xfId="13224" xr:uid="{1FCFB9F2-D463-4EA8-B1B8-942487E418DF}"/>
    <cellStyle name="Cálculo 9 23 8 2 2 2" xfId="28332" xr:uid="{1DD69202-02C8-4CFE-B8F2-00652B27D911}"/>
    <cellStyle name="Cálculo 9 23 8 2 3" xfId="16888" xr:uid="{29A768EA-DAF7-4F73-A587-67C0D4326FAB}"/>
    <cellStyle name="Cálculo 9 23 8 2 3 2" xfId="31996" xr:uid="{9E0A6CC2-837C-4CC4-AF60-AE3AD289082D}"/>
    <cellStyle name="Cálculo 9 23 8 2 4" xfId="22021" xr:uid="{E816D36F-E23C-497D-A0E0-D9AD7E31E474}"/>
    <cellStyle name="Cálculo 9 23 8 3" xfId="10658" xr:uid="{70EBEFFC-5948-44C8-8359-DC337770EF09}"/>
    <cellStyle name="Cálculo 9 23 8 3 2" xfId="25766" xr:uid="{E7170515-6A64-456B-B549-06F981BD9BC1}"/>
    <cellStyle name="Cálculo 9 23 8 4" xfId="16080" xr:uid="{CECF5DDB-9056-4602-A75E-5603AA83AEF1}"/>
    <cellStyle name="Cálculo 9 23 8 4 2" xfId="31188" xr:uid="{33151091-0B1C-4832-9B71-56B788DB7EFB}"/>
    <cellStyle name="Cálculo 9 23 8 5" xfId="19384" xr:uid="{DCE51C18-C69F-4BED-9107-050BF3ED3108}"/>
    <cellStyle name="Cálculo 9 23 9" xfId="4477" xr:uid="{A1D5EDA7-AA26-4240-A887-480CBD3B459C}"/>
    <cellStyle name="Cálculo 9 23 9 2" xfId="10859" xr:uid="{1DD829BF-A26E-4E6A-B32D-8BE1D75DB3A3}"/>
    <cellStyle name="Cálculo 9 23 9 2 2" xfId="25967" xr:uid="{CEDA5724-CAC2-4A74-B0E9-2B21B9205ED6}"/>
    <cellStyle name="Cálculo 9 23 9 3" xfId="15340" xr:uid="{5B898CEB-F51A-4BFB-816C-20E9A96E9D09}"/>
    <cellStyle name="Cálculo 9 23 9 3 2" xfId="30448" xr:uid="{927EE4FD-ED4B-463E-AC75-74B4F3F39E1A}"/>
    <cellStyle name="Cálculo 9 23 9 4" xfId="19585" xr:uid="{BDB1489A-456E-42DA-9B88-B9D1BB680485}"/>
    <cellStyle name="Cálculo 9 24" xfId="1823" xr:uid="{57FF9531-D904-4E7B-BCD2-1BE5614FD9FF}"/>
    <cellStyle name="Cálculo 9 24 10" xfId="14529" xr:uid="{F29168BE-301E-498D-80BE-D1D974726A3E}"/>
    <cellStyle name="Cálculo 9 24 10 2" xfId="29637" xr:uid="{2679D0FB-CFBA-43E7-828A-83926392334B}"/>
    <cellStyle name="Cálculo 9 24 11" xfId="15355" xr:uid="{9826284C-C254-49B8-B8F2-2E0F23B346A1}"/>
    <cellStyle name="Cálculo 9 24 11 2" xfId="30463" xr:uid="{54BC1B52-3447-4D6F-BAE4-4F9ECB07B72A}"/>
    <cellStyle name="Cálculo 9 24 12" xfId="17048" xr:uid="{AC96E438-6673-4DBC-A986-39365A4DFA07}"/>
    <cellStyle name="Cálculo 9 24 2" xfId="2383" xr:uid="{1E7B8016-5709-4210-9EE3-F0B6C9E20860}"/>
    <cellStyle name="Cálculo 9 24 2 2" xfId="5020" xr:uid="{916149CA-5167-4397-B396-59C7A7A2749D}"/>
    <cellStyle name="Cálculo 9 24 2 2 2" xfId="11384" xr:uid="{6F78C594-AC36-4B80-828C-741E6BE36C6C}"/>
    <cellStyle name="Cálculo 9 24 2 2 2 2" xfId="26492" xr:uid="{D48E2526-E59E-467D-8C72-195085F8F2EF}"/>
    <cellStyle name="Cálculo 9 24 2 2 3" xfId="14082" xr:uid="{F92D81AC-29AF-481D-BFD7-066EF5663EFD}"/>
    <cellStyle name="Cálculo 9 24 2 2 3 2" xfId="29190" xr:uid="{89CBB19D-BF7B-499E-8936-B192C336AB10}"/>
    <cellStyle name="Cálculo 9 24 2 2 4" xfId="20128" xr:uid="{9C3EB1E8-1B59-431A-8685-8A47F81B69FC}"/>
    <cellStyle name="Cálculo 9 24 2 3" xfId="8850" xr:uid="{26EA8A4C-EB4F-43AC-AD63-0E0C220EDEDA}"/>
    <cellStyle name="Cálculo 9 24 2 3 2" xfId="23958" xr:uid="{3F23E893-98EC-4F33-910F-C530C5B8B9B1}"/>
    <cellStyle name="Cálculo 9 24 2 4" xfId="15532" xr:uid="{530A429E-B329-420F-8899-0992EA41CB87}"/>
    <cellStyle name="Cálculo 9 24 2 4 2" xfId="30640" xr:uid="{68EE3269-4CB5-4D56-817A-AF6866C18DA7}"/>
    <cellStyle name="Cálculo 9 24 2 5" xfId="15405" xr:uid="{493C1B09-D15A-4444-89CA-ABC5D4E0D9C0}"/>
    <cellStyle name="Cálculo 9 24 2 5 2" xfId="30513" xr:uid="{D55898BB-81F1-4E66-A77E-D531E1CB14CA}"/>
    <cellStyle name="Cálculo 9 24 2 6" xfId="17591" xr:uid="{03DCA8C4-9434-4F37-8573-C78B2BE08225}"/>
    <cellStyle name="Cálculo 9 24 3" xfId="2237" xr:uid="{47F40CD3-CE23-4BA0-99ED-811029D59F88}"/>
    <cellStyle name="Cálculo 9 24 3 2" xfId="4874" xr:uid="{D983E677-E5ED-4490-8F3C-6C3DF21C5461}"/>
    <cellStyle name="Cálculo 9 24 3 2 2" xfId="13739" xr:uid="{6411DFA6-ABD5-4D73-AB14-E007677381C5}"/>
    <cellStyle name="Cálculo 9 24 3 2 2 2" xfId="28847" xr:uid="{BC901836-9CFF-4B11-9B7D-F863DCF423EC}"/>
    <cellStyle name="Cálculo 9 24 3 2 3" xfId="19982" xr:uid="{49AA6166-107D-4A8A-9911-A78857DF3A7F}"/>
    <cellStyle name="Cálculo 9 24 3 3" xfId="16029" xr:uid="{87724C5A-D15A-41AD-B421-30039EB98381}"/>
    <cellStyle name="Cálculo 9 24 3 3 2" xfId="31137" xr:uid="{A537D1B6-4977-4010-86D2-94F24B431762}"/>
    <cellStyle name="Cálculo 9 24 3 4" xfId="17462" xr:uid="{24727375-7986-4182-A747-3C9DB54EC621}"/>
    <cellStyle name="Cálculo 9 24 4" xfId="2653" xr:uid="{EE25E7C4-E8EC-429C-BB5A-49E7D9244FCB}"/>
    <cellStyle name="Cálculo 9 24 4 2" xfId="5290" xr:uid="{5208242A-6028-4BE9-A321-22586AA219DF}"/>
    <cellStyle name="Cálculo 9 24 4 2 2" xfId="11654" xr:uid="{7CEE6BD9-9AF7-43CF-AC23-8DAC1E8CB5D3}"/>
    <cellStyle name="Cálculo 9 24 4 2 2 2" xfId="26762" xr:uid="{E7B7F14B-A89E-4805-84C1-0FCA320C7BCD}"/>
    <cellStyle name="Cálculo 9 24 4 2 3" xfId="7439" xr:uid="{B71EBBE4-04E3-4C64-A2D4-6A841388F1C3}"/>
    <cellStyle name="Cálculo 9 24 4 2 3 2" xfId="22547" xr:uid="{4D337815-1AE7-4597-8ED4-5536137C906D}"/>
    <cellStyle name="Cálculo 9 24 4 2 4" xfId="20398" xr:uid="{58AEE9C1-133A-4AF5-9A7C-CB36C7A6E62A}"/>
    <cellStyle name="Cálculo 9 24 4 3" xfId="9120" xr:uid="{619AF90C-BC6F-4AD7-A585-D79F23B316FA}"/>
    <cellStyle name="Cálculo 9 24 4 3 2" xfId="24228" xr:uid="{2A412114-80C0-4916-96D3-EE187F64D61F}"/>
    <cellStyle name="Cálculo 9 24 4 4" xfId="14146" xr:uid="{54B3F2AA-C3F4-40EF-95F2-300E7B4C45D0}"/>
    <cellStyle name="Cálculo 9 24 4 4 2" xfId="29254" xr:uid="{AE404513-232E-46CF-88AD-7024A39AD914}"/>
    <cellStyle name="Cálculo 9 24 4 5" xfId="17761" xr:uid="{47118954-C249-4F61-8BB7-FA5D58A7F384}"/>
    <cellStyle name="Cálculo 9 24 5" xfId="3243" xr:uid="{3BDEED39-CB53-44DF-953C-6594AE06DE8B}"/>
    <cellStyle name="Cálculo 9 24 5 2" xfId="5880" xr:uid="{9B1857D4-B4AB-4FCA-8E20-87B6F9B0E469}"/>
    <cellStyle name="Cálculo 9 24 5 2 2" xfId="12191" xr:uid="{D2BC8464-6506-43AA-834B-BD48C689D5FA}"/>
    <cellStyle name="Cálculo 9 24 5 2 2 2" xfId="27299" xr:uid="{709850A6-A815-4AB3-98DE-AC56008E15DD}"/>
    <cellStyle name="Cálculo 9 24 5 2 3" xfId="14652" xr:uid="{ACD03F7D-61BF-4E13-83FD-0645D80EA442}"/>
    <cellStyle name="Cálculo 9 24 5 2 3 2" xfId="29760" xr:uid="{8726957C-CD9E-4335-BDB3-4A93F450EA83}"/>
    <cellStyle name="Cálculo 9 24 5 2 4" xfId="20988" xr:uid="{76BEF604-5F7D-46BE-826B-1C3DAD68B006}"/>
    <cellStyle name="Cálculo 9 24 5 3" xfId="9625" xr:uid="{1300E453-F558-42FA-8DF8-D9DA735062A8}"/>
    <cellStyle name="Cálculo 9 24 5 3 2" xfId="24733" xr:uid="{C35F472D-BC92-4E47-B069-3A484222E5C5}"/>
    <cellStyle name="Cálculo 9 24 5 4" xfId="14792" xr:uid="{692A9F50-2CC4-47E6-8B12-F21C94D5FDDE}"/>
    <cellStyle name="Cálculo 9 24 5 4 2" xfId="29900" xr:uid="{43BA2675-E1F5-4EC2-A071-E8D350024BA4}"/>
    <cellStyle name="Cálculo 9 24 5 5" xfId="18351" xr:uid="{B692A7EA-5227-4FF2-A331-E9CAABCCC790}"/>
    <cellStyle name="Cálculo 9 24 6" xfId="2325" xr:uid="{C1E5E260-D1AF-46FE-B199-7EBEADBDCA02}"/>
    <cellStyle name="Cálculo 9 24 6 2" xfId="4962" xr:uid="{D7E414AD-F94E-4A32-8465-C35C63482F9F}"/>
    <cellStyle name="Cálculo 9 24 6 2 2" xfId="11326" xr:uid="{ED02F231-AEF2-432B-856D-1E837CDFA7D3}"/>
    <cellStyle name="Cálculo 9 24 6 2 2 2" xfId="26434" xr:uid="{F15B727B-9046-4957-94CC-4F94665D4DE1}"/>
    <cellStyle name="Cálculo 9 24 6 2 3" xfId="15502" xr:uid="{53BE50BD-B903-4AEF-9301-7315EC606D64}"/>
    <cellStyle name="Cálculo 9 24 6 2 3 2" xfId="30610" xr:uid="{82491B99-61A8-483B-98B1-9ED9A00F34B7}"/>
    <cellStyle name="Cálculo 9 24 6 2 4" xfId="20070" xr:uid="{0A96EA21-1576-468A-9F5C-74A29B11C756}"/>
    <cellStyle name="Cálculo 9 24 6 3" xfId="8792" xr:uid="{0DAEFD7E-C28B-4AE7-8496-EBE25B97988F}"/>
    <cellStyle name="Cálculo 9 24 6 3 2" xfId="23900" xr:uid="{9D2FA626-9D99-4C32-BAE4-8E4ACA7FE1BD}"/>
    <cellStyle name="Cálculo 9 24 6 4" xfId="15356" xr:uid="{3A92FF40-A3CE-4362-944F-99921A2D90A8}"/>
    <cellStyle name="Cálculo 9 24 6 4 2" xfId="30464" xr:uid="{36B6AA6A-30A6-4653-97E1-979FE36787FD}"/>
    <cellStyle name="Cálculo 9 24 6 5" xfId="17550" xr:uid="{FFA6F1BA-B2B9-45A9-8DB9-6A508A19D6B8}"/>
    <cellStyle name="Cálculo 9 24 7" xfId="3895" xr:uid="{15B9F314-162A-442A-A841-9A7F6332254B}"/>
    <cellStyle name="Cálculo 9 24 7 2" xfId="6532" xr:uid="{970BE715-BEBA-4849-92F1-D1C085E5A0F3}"/>
    <cellStyle name="Cálculo 9 24 7 2 2" xfId="12843" xr:uid="{64BFFFF4-BFCF-4100-A782-A0F878125349}"/>
    <cellStyle name="Cálculo 9 24 7 2 2 2" xfId="27951" xr:uid="{137A80C9-9828-42F4-9F8F-64B381D13BFB}"/>
    <cellStyle name="Cálculo 9 24 7 2 3" xfId="14629" xr:uid="{242D5781-470D-49F4-AE4E-FD95A7C4D7AE}"/>
    <cellStyle name="Cálculo 9 24 7 2 3 2" xfId="29737" xr:uid="{3BBB1CBA-9942-4E9A-AF74-162093913CAC}"/>
    <cellStyle name="Cálculo 9 24 7 2 4" xfId="21640" xr:uid="{3DEB1010-1DEA-4CFB-9312-42D82D488043}"/>
    <cellStyle name="Cálculo 9 24 7 3" xfId="10277" xr:uid="{A59A1EB2-3549-42B5-8D02-29FEA57F2E70}"/>
    <cellStyle name="Cálculo 9 24 7 3 2" xfId="25385" xr:uid="{D817C980-1613-4F1F-AE86-85EAFFF4C5FA}"/>
    <cellStyle name="Cálculo 9 24 7 4" xfId="15508" xr:uid="{1B2B5437-5551-4812-BD71-65FDAAF0F708}"/>
    <cellStyle name="Cálculo 9 24 7 4 2" xfId="30616" xr:uid="{76C3EA66-429E-44AA-B9B5-4CE3468CEFCD}"/>
    <cellStyle name="Cálculo 9 24 7 5" xfId="19003" xr:uid="{E19D4618-8A5D-4C5B-B7DC-D1147F24747E}"/>
    <cellStyle name="Cálculo 9 24 8" xfId="4460" xr:uid="{A008D140-A586-49E9-B783-C2DAE12B7106}"/>
    <cellStyle name="Cálculo 9 24 8 2" xfId="10842" xr:uid="{9A27D426-FBE6-4E1B-B741-DD38AF10BE6D}"/>
    <cellStyle name="Cálculo 9 24 8 2 2" xfId="25950" xr:uid="{CD74C9C7-A82F-4B13-B396-ADF7A75E5ACB}"/>
    <cellStyle name="Cálculo 9 24 8 3" xfId="14509" xr:uid="{23F59515-D6CF-4B94-AA6F-06B593269232}"/>
    <cellStyle name="Cálculo 9 24 8 3 2" xfId="29617" xr:uid="{3A2D5F16-02FD-4DEE-88DE-E8894835BC87}"/>
    <cellStyle name="Cálculo 9 24 8 4" xfId="19568" xr:uid="{D1B8BBC4-7287-4464-A31E-A3D9EC4F6748}"/>
    <cellStyle name="Cálculo 9 24 9" xfId="8324" xr:uid="{2C6E7B8D-BCF7-4EBE-9479-FA1C163071BA}"/>
    <cellStyle name="Cálculo 9 24 9 2" xfId="23432" xr:uid="{2C023A50-D46B-431F-A27C-B1CC9FD3040A}"/>
    <cellStyle name="Cálculo 9 25" xfId="2060" xr:uid="{42DC9F9D-999B-4F45-B9BB-13A2024D36B4}"/>
    <cellStyle name="Cálculo 9 25 10" xfId="11801" xr:uid="{C347B3B7-4EA3-45C3-9FEC-7FA5EDA670EC}"/>
    <cellStyle name="Cálculo 9 25 10 2" xfId="26909" xr:uid="{B0644F49-9CB8-4EF9-9C24-0FC4C3B3596F}"/>
    <cellStyle name="Cálculo 9 25 11" xfId="15697" xr:uid="{24F17098-C098-4864-986C-5459A5CE79E4}"/>
    <cellStyle name="Cálculo 9 25 11 2" xfId="30805" xr:uid="{CFB8AF52-E580-447A-959C-D2B0A66FF33B}"/>
    <cellStyle name="Cálculo 9 25 12" xfId="17285" xr:uid="{F709C2F6-50E3-4DFA-B0BD-61AECDFA4BB2}"/>
    <cellStyle name="Cálculo 9 25 2" xfId="2567" xr:uid="{B029E69F-3601-4E59-85B1-419CB695B260}"/>
    <cellStyle name="Cálculo 9 25 2 2" xfId="5204" xr:uid="{311F0ABE-9F7A-4F2A-9582-9992C59765DD}"/>
    <cellStyle name="Cálculo 9 25 2 2 2" xfId="11568" xr:uid="{0ADB21CE-1F27-4F45-9EB4-46D0068302D6}"/>
    <cellStyle name="Cálculo 9 25 2 2 2 2" xfId="26676" xr:uid="{99A5899B-2E5E-46CB-A289-B1AC9ED617EA}"/>
    <cellStyle name="Cálculo 9 25 2 2 3" xfId="7307" xr:uid="{77ED5427-7AF2-4BE3-ADEB-EDEB89C1D30A}"/>
    <cellStyle name="Cálculo 9 25 2 2 3 2" xfId="22415" xr:uid="{75DF6648-59DF-4F71-9D1F-AF93C6DC8D18}"/>
    <cellStyle name="Cálculo 9 25 2 2 4" xfId="20312" xr:uid="{B146278A-792D-41BC-957F-D7EB2FA67926}"/>
    <cellStyle name="Cálculo 9 25 2 3" xfId="9034" xr:uid="{2FA8F125-6CB4-462B-9D43-349243EE21C5}"/>
    <cellStyle name="Cálculo 9 25 2 3 2" xfId="24142" xr:uid="{93CE8C99-5BEB-42A8-95BB-B2405656EDB1}"/>
    <cellStyle name="Cálculo 9 25 2 4" xfId="13449" xr:uid="{6EB27715-2D1D-4806-A741-493CBD606170}"/>
    <cellStyle name="Cálculo 9 25 2 4 2" xfId="28557" xr:uid="{EF72CA16-7EF9-4612-9CCD-00A515D83785}"/>
    <cellStyle name="Cálculo 9 25 2 5" xfId="14599" xr:uid="{78861DBD-7F73-43D3-946C-D8F3514D0DF0}"/>
    <cellStyle name="Cálculo 9 25 2 5 2" xfId="29707" xr:uid="{E75269FF-6F2E-4315-9506-CB6550068A40}"/>
    <cellStyle name="Cálculo 9 25 2 6" xfId="17675" xr:uid="{55191D36-BFE0-412A-B188-D55FE36055C4}"/>
    <cellStyle name="Cálculo 9 25 3" xfId="2820" xr:uid="{BB81A41D-8F61-47A7-A851-36158034A6C6}"/>
    <cellStyle name="Cálculo 9 25 3 2" xfId="5457" xr:uid="{662B5FD4-5D81-436D-A410-51D490A81900}"/>
    <cellStyle name="Cálculo 9 25 3 2 2" xfId="15784" xr:uid="{F8E19608-C031-41EE-9EBE-EBFF82994587}"/>
    <cellStyle name="Cálculo 9 25 3 2 2 2" xfId="30892" xr:uid="{F06CF0AE-823C-42A7-A6F9-95A2436F3665}"/>
    <cellStyle name="Cálculo 9 25 3 2 3" xfId="20565" xr:uid="{C347F488-B60A-4771-9A62-95C77B522CBB}"/>
    <cellStyle name="Cálculo 9 25 3 3" xfId="15995" xr:uid="{28DDE226-DB9C-40A1-B609-C4003BF4AAA0}"/>
    <cellStyle name="Cálculo 9 25 3 3 2" xfId="31103" xr:uid="{EC8965BA-9060-43B5-8788-07D9D466CAAE}"/>
    <cellStyle name="Cálculo 9 25 3 4" xfId="17928" xr:uid="{C3541534-597F-4841-943F-11F9478651F2}"/>
    <cellStyle name="Cálculo 9 25 4" xfId="3123" xr:uid="{D9516C1B-1538-441C-839F-258870B6EDA0}"/>
    <cellStyle name="Cálculo 9 25 4 2" xfId="5760" xr:uid="{6FC90DC1-0325-4779-978B-913AAC521B4C}"/>
    <cellStyle name="Cálculo 9 25 4 2 2" xfId="12071" xr:uid="{0996FAC7-DFE1-4CBC-9462-D278262B0FC2}"/>
    <cellStyle name="Cálculo 9 25 4 2 2 2" xfId="27179" xr:uid="{23032C21-ED34-4BF7-9F35-A1AB47015C35}"/>
    <cellStyle name="Cálculo 9 25 4 2 3" xfId="16130" xr:uid="{C17F4769-D991-4D3A-8EF2-9E0593AD2443}"/>
    <cellStyle name="Cálculo 9 25 4 2 3 2" xfId="31238" xr:uid="{56A32DE8-AD3C-4300-B590-88678D572C13}"/>
    <cellStyle name="Cálculo 9 25 4 2 4" xfId="20868" xr:uid="{BE3635F9-56FB-424A-8203-8C67FD10D641}"/>
    <cellStyle name="Cálculo 9 25 4 3" xfId="9505" xr:uid="{13A69218-C00C-43B3-9AB6-7AEA3438187B}"/>
    <cellStyle name="Cálculo 9 25 4 3 2" xfId="24613" xr:uid="{035D01D3-CD7D-4BA1-894C-20405C9E06FE}"/>
    <cellStyle name="Cálculo 9 25 4 4" xfId="16052" xr:uid="{E63C56BC-29EE-4325-B944-EBCD4D452706}"/>
    <cellStyle name="Cálculo 9 25 4 4 2" xfId="31160" xr:uid="{B6D315FC-EA8E-4785-AD28-68BEA4CE2A0F}"/>
    <cellStyle name="Cálculo 9 25 4 5" xfId="18231" xr:uid="{E4AFBC52-6549-42AF-96F0-B605D7630D05}"/>
    <cellStyle name="Cálculo 9 25 5" xfId="3449" xr:uid="{97DCA0D7-3429-4C80-8889-1A9C05F42733}"/>
    <cellStyle name="Cálculo 9 25 5 2" xfId="6086" xr:uid="{9DDE8F8E-AEB9-48A9-82C0-3FD32DBC2A48}"/>
    <cellStyle name="Cálculo 9 25 5 2 2" xfId="12397" xr:uid="{3A1196B5-9F30-4A49-A81D-CB398ADB2FAA}"/>
    <cellStyle name="Cálculo 9 25 5 2 2 2" xfId="27505" xr:uid="{89B9A385-33FB-41D0-9404-33682B59BFB2}"/>
    <cellStyle name="Cálculo 9 25 5 2 3" xfId="8027" xr:uid="{019E3C78-306A-4FE8-826A-5A9A9C5FBFF4}"/>
    <cellStyle name="Cálculo 9 25 5 2 3 2" xfId="23135" xr:uid="{A686E53A-59DB-42DA-A7ED-0E456699AB43}"/>
    <cellStyle name="Cálculo 9 25 5 2 4" xfId="21194" xr:uid="{40FFEF18-ACF7-4E69-B9DC-56CDEEBD4392}"/>
    <cellStyle name="Cálculo 9 25 5 3" xfId="9831" xr:uid="{67FCC2D0-C85D-4FBF-9C76-19CB6A6185E0}"/>
    <cellStyle name="Cálculo 9 25 5 3 2" xfId="24939" xr:uid="{6E8D9EE2-9257-4B80-A3F1-FC09F64B6221}"/>
    <cellStyle name="Cálculo 9 25 5 4" xfId="14867" xr:uid="{2043D420-59A5-4F12-9A5B-EC3690B69F3D}"/>
    <cellStyle name="Cálculo 9 25 5 4 2" xfId="29975" xr:uid="{9CFDD22E-E3C1-4471-8173-F48629D9BA5A}"/>
    <cellStyle name="Cálculo 9 25 5 5" xfId="18557" xr:uid="{767C404D-17A2-4B35-A202-527204FC6C19}"/>
    <cellStyle name="Cálculo 9 25 6" xfId="3755" xr:uid="{DEF85864-4D93-4AEF-9A0F-37367603A546}"/>
    <cellStyle name="Cálculo 9 25 6 2" xfId="6392" xr:uid="{9A2F994D-361F-4DBA-B587-11DAE7011D79}"/>
    <cellStyle name="Cálculo 9 25 6 2 2" xfId="12703" xr:uid="{D0337C72-3CC9-466B-8999-EFF1E26DE0F9}"/>
    <cellStyle name="Cálculo 9 25 6 2 2 2" xfId="27811" xr:uid="{BE1F23AF-B8F5-42A9-9D00-A36A799A1AEC}"/>
    <cellStyle name="Cálculo 9 25 6 2 3" xfId="7162" xr:uid="{3C9E0D81-F6FA-4994-A4ED-34EB346C9DA3}"/>
    <cellStyle name="Cálculo 9 25 6 2 3 2" xfId="22270" xr:uid="{01E648B0-1521-4900-BE05-A441E4E02A19}"/>
    <cellStyle name="Cálculo 9 25 6 2 4" xfId="21500" xr:uid="{EA624AEC-37D0-4D51-8533-A86E5DF086D0}"/>
    <cellStyle name="Cálculo 9 25 6 3" xfId="10137" xr:uid="{3548C600-A351-4EF0-9D15-1014280B4990}"/>
    <cellStyle name="Cálculo 9 25 6 3 2" xfId="25245" xr:uid="{462D8BD5-368B-47C9-B303-9C87F69A2C5D}"/>
    <cellStyle name="Cálculo 9 25 6 4" xfId="15292" xr:uid="{E04882D2-DF33-430C-9F76-65784A309EF4}"/>
    <cellStyle name="Cálculo 9 25 6 4 2" xfId="30400" xr:uid="{FF67EF38-B669-4116-AC11-EB52C29CA019}"/>
    <cellStyle name="Cálculo 9 25 6 5" xfId="18863" xr:uid="{4B968739-5049-4C83-8373-17F16D613453}"/>
    <cellStyle name="Cálculo 9 25 7" xfId="4132" xr:uid="{CDBB6D57-F126-4B89-B2A6-24F9EB96701A}"/>
    <cellStyle name="Cálculo 9 25 7 2" xfId="6769" xr:uid="{ABBA14B3-DDB6-4A08-9C9F-3351E1139117}"/>
    <cellStyle name="Cálculo 9 25 7 2 2" xfId="13080" xr:uid="{B925F2D6-C2B3-4653-B8BF-3C901A85D6E4}"/>
    <cellStyle name="Cálculo 9 25 7 2 2 2" xfId="28188" xr:uid="{7CEAA6C0-71EF-4DE6-87FF-277ECDD50A77}"/>
    <cellStyle name="Cálculo 9 25 7 2 3" xfId="16754" xr:uid="{954901DB-0271-4924-84B2-0961E3C4AEA7}"/>
    <cellStyle name="Cálculo 9 25 7 2 3 2" xfId="31862" xr:uid="{EBD2F27C-D486-412C-AD43-610E42480908}"/>
    <cellStyle name="Cálculo 9 25 7 2 4" xfId="21877" xr:uid="{9ABAAF22-CA36-4BC3-B6DC-8D87BDA9F6B3}"/>
    <cellStyle name="Cálculo 9 25 7 3" xfId="10514" xr:uid="{5C1FD557-EE6C-4446-B4AE-630932CF788D}"/>
    <cellStyle name="Cálculo 9 25 7 3 2" xfId="25622" xr:uid="{0FB38C21-D844-4B76-A294-945734BD8B27}"/>
    <cellStyle name="Cálculo 9 25 7 4" xfId="16423" xr:uid="{0AD22576-AA6B-4ADD-AD54-BE9B7A7C47CC}"/>
    <cellStyle name="Cálculo 9 25 7 4 2" xfId="31531" xr:uid="{17C1D651-4F67-4479-BB30-11DFA92416AC}"/>
    <cellStyle name="Cálculo 9 25 7 5" xfId="19240" xr:uid="{BF4738D8-67B3-4E41-AA48-7E1BCB29B480}"/>
    <cellStyle name="Cálculo 9 25 8" xfId="4697" xr:uid="{6A2373DA-CBD9-4852-801E-A038F4FFB7A6}"/>
    <cellStyle name="Cálculo 9 25 8 2" xfId="11079" xr:uid="{3286702A-BDF5-467F-8FB9-6E07773C347D}"/>
    <cellStyle name="Cálculo 9 25 8 2 2" xfId="26187" xr:uid="{29738B87-0AB2-413E-BE7D-E4B44CD7D4C2}"/>
    <cellStyle name="Cálculo 9 25 8 3" xfId="13479" xr:uid="{81BCB037-CFD7-4512-96E6-DF22D50D5268}"/>
    <cellStyle name="Cálculo 9 25 8 3 2" xfId="28587" xr:uid="{FC9D5075-D652-4A4E-B49E-CFF3DDE6004F}"/>
    <cellStyle name="Cálculo 9 25 8 4" xfId="19805" xr:uid="{56778D72-FD9A-4BA1-B7C4-E0159A17C17F}"/>
    <cellStyle name="Cálculo 9 25 9" xfId="8558" xr:uid="{D578AD88-FF5A-4654-8FE4-876554D96251}"/>
    <cellStyle name="Cálculo 9 25 9 2" xfId="23666" xr:uid="{F7CCDB0F-6CF6-4ADD-9608-C5C191689FE6}"/>
    <cellStyle name="Cálculo 9 26" xfId="2061" xr:uid="{1B708CD1-1AA9-47D0-BE70-474414CF3E40}"/>
    <cellStyle name="Cálculo 9 26 10" xfId="14882" xr:uid="{D644FB9E-4C98-4EE4-B548-CCC85F5F75F6}"/>
    <cellStyle name="Cálculo 9 26 10 2" xfId="29990" xr:uid="{F8F7C22E-BB38-4CAD-AC55-3D8BF2342714}"/>
    <cellStyle name="Cálculo 9 26 11" xfId="17286" xr:uid="{A1B76C6D-915F-4090-A15B-5A1928C66052}"/>
    <cellStyle name="Cálculo 9 26 2" xfId="2821" xr:uid="{32914E88-FEE2-4F40-BA62-FDF52BDCB96A}"/>
    <cellStyle name="Cálculo 9 26 2 2" xfId="5458" xr:uid="{6181515B-FCCB-44DE-A0E4-884438CD7186}"/>
    <cellStyle name="Cálculo 9 26 2 2 2" xfId="15660" xr:uid="{15F3785B-1770-41CA-BAE6-75759FB20BE8}"/>
    <cellStyle name="Cálculo 9 26 2 2 2 2" xfId="30768" xr:uid="{DA7AEB95-BCBB-4B0B-BB4B-531372E696C2}"/>
    <cellStyle name="Cálculo 9 26 2 2 3" xfId="20566" xr:uid="{EFCD6CD5-A292-47DE-96B1-BDDDE352B2BB}"/>
    <cellStyle name="Cálculo 9 26 2 3" xfId="14178" xr:uid="{311BFF6B-3A4C-4EF8-B169-612E993E3FA9}"/>
    <cellStyle name="Cálculo 9 26 2 3 2" xfId="29286" xr:uid="{3A6BF2ED-FF39-47E3-AC50-4C589574CDD4}"/>
    <cellStyle name="Cálculo 9 26 2 4" xfId="17929" xr:uid="{A9E37770-7905-4851-BD60-85F0A1AE8CAB}"/>
    <cellStyle name="Cálculo 9 26 3" xfId="3124" xr:uid="{17FB036E-3FE6-4DA6-B678-E997BB84ACC4}"/>
    <cellStyle name="Cálculo 9 26 3 2" xfId="5761" xr:uid="{7512A1CB-C422-4665-91F4-4EB5E199A8A7}"/>
    <cellStyle name="Cálculo 9 26 3 2 2" xfId="12072" xr:uid="{EB236469-FDAD-4F43-9190-C89701B19D43}"/>
    <cellStyle name="Cálculo 9 26 3 2 2 2" xfId="27180" xr:uid="{9D032BA9-B5AE-4BC5-AC3C-F077AED146AE}"/>
    <cellStyle name="Cálculo 9 26 3 2 3" xfId="14516" xr:uid="{36E7CBA5-3149-4626-9DE2-146AC3DC2B4D}"/>
    <cellStyle name="Cálculo 9 26 3 2 3 2" xfId="29624" xr:uid="{C3C97F97-0D2E-4A73-8884-08CE84680F29}"/>
    <cellStyle name="Cálculo 9 26 3 2 4" xfId="20869" xr:uid="{7207A51A-22F3-4623-8295-61C05C14640A}"/>
    <cellStyle name="Cálculo 9 26 3 3" xfId="9506" xr:uid="{0A0FFEB7-229E-43AD-B5E0-1D1FC7FF859C}"/>
    <cellStyle name="Cálculo 9 26 3 3 2" xfId="24614" xr:uid="{DC8D3867-09E6-4369-A02C-D2846006CB46}"/>
    <cellStyle name="Cálculo 9 26 3 4" xfId="14728" xr:uid="{F3F68D8F-304C-4C56-9F4A-AB3B09751D6C}"/>
    <cellStyle name="Cálculo 9 26 3 4 2" xfId="29836" xr:uid="{9A558F42-D586-48C3-8695-138A73A1B8B3}"/>
    <cellStyle name="Cálculo 9 26 3 5" xfId="18232" xr:uid="{542A30D6-A26F-426E-BFCE-9E5E81B5139A}"/>
    <cellStyle name="Cálculo 9 26 4" xfId="3450" xr:uid="{9368F3D8-38A6-40A9-BA0D-B3671BC01540}"/>
    <cellStyle name="Cálculo 9 26 4 2" xfId="6087" xr:uid="{3BCB86B2-BF09-441E-8B5E-B5A1E072F363}"/>
    <cellStyle name="Cálculo 9 26 4 2 2" xfId="12398" xr:uid="{DC516BD7-71A5-4B2F-8B3C-33739339552E}"/>
    <cellStyle name="Cálculo 9 26 4 2 2 2" xfId="27506" xr:uid="{520EF5CE-9D84-4DA0-AC92-47609B746EE9}"/>
    <cellStyle name="Cálculo 9 26 4 2 3" xfId="16255" xr:uid="{C9CC9B24-9771-4F78-A63C-F102FF44D416}"/>
    <cellStyle name="Cálculo 9 26 4 2 3 2" xfId="31363" xr:uid="{F0D0ECC4-E5F3-4106-B9DA-BE7ECBBD5B6E}"/>
    <cellStyle name="Cálculo 9 26 4 2 4" xfId="21195" xr:uid="{EDA1C192-A1CE-4D9A-8710-52024DCC6CB5}"/>
    <cellStyle name="Cálculo 9 26 4 3" xfId="9832" xr:uid="{23AE669A-A332-4FF4-9BEF-8D7B48BAC404}"/>
    <cellStyle name="Cálculo 9 26 4 3 2" xfId="24940" xr:uid="{32C4F69A-D4E4-4BB8-9AFD-402A1591B5C7}"/>
    <cellStyle name="Cálculo 9 26 4 4" xfId="7254" xr:uid="{E2984948-9CDF-4FB4-8E2B-6C504BD43BF6}"/>
    <cellStyle name="Cálculo 9 26 4 4 2" xfId="22362" xr:uid="{3BEE3FD5-4FCB-4ED0-A6D1-A89B85FAD610}"/>
    <cellStyle name="Cálculo 9 26 4 5" xfId="18558" xr:uid="{5EC0F119-94D0-44FC-8403-639580083F65}"/>
    <cellStyle name="Cálculo 9 26 5" xfId="3756" xr:uid="{53F4BEE0-1329-4FC2-A956-D5E8E2EE89DF}"/>
    <cellStyle name="Cálculo 9 26 5 2" xfId="6393" xr:uid="{86B1FC54-63C5-486B-ABBF-E0D22F68D8D6}"/>
    <cellStyle name="Cálculo 9 26 5 2 2" xfId="12704" xr:uid="{9C07E692-E4AA-41FF-8355-9A33D152ED6F}"/>
    <cellStyle name="Cálculo 9 26 5 2 2 2" xfId="27812" xr:uid="{CDD0CA60-9E14-4E31-ADC1-4B1B3883CAF8}"/>
    <cellStyle name="Cálculo 9 26 5 2 3" xfId="16262" xr:uid="{2257A624-80D5-471B-A06F-2BB39ED73D73}"/>
    <cellStyle name="Cálculo 9 26 5 2 3 2" xfId="31370" xr:uid="{8EBBAA86-5B6C-4C0F-9F92-D5999C0C9035}"/>
    <cellStyle name="Cálculo 9 26 5 2 4" xfId="21501" xr:uid="{8D107079-CF79-4053-BA14-17EB2446009B}"/>
    <cellStyle name="Cálculo 9 26 5 3" xfId="10138" xr:uid="{418A88D9-56A0-4AB8-9EAE-C17894EB2C54}"/>
    <cellStyle name="Cálculo 9 26 5 3 2" xfId="25246" xr:uid="{09CA4072-3B62-480B-BC49-9301F1052706}"/>
    <cellStyle name="Cálculo 9 26 5 4" xfId="15059" xr:uid="{1C68D8E0-C9FB-4AEA-9EC6-83624F8C6161}"/>
    <cellStyle name="Cálculo 9 26 5 4 2" xfId="30167" xr:uid="{A542B622-726D-43F5-9BDF-0F42CF8F22B0}"/>
    <cellStyle name="Cálculo 9 26 5 5" xfId="18864" xr:uid="{6E7B1757-3EF7-4A14-A289-811D9CB3A012}"/>
    <cellStyle name="Cálculo 9 26 6" xfId="4133" xr:uid="{EE69951F-530A-45FD-B2E8-C6F362B94699}"/>
    <cellStyle name="Cálculo 9 26 6 2" xfId="6770" xr:uid="{859B0B49-8CCA-4E90-B56D-A62AF879CA61}"/>
    <cellStyle name="Cálculo 9 26 6 2 2" xfId="13081" xr:uid="{DBD045AC-4556-499D-935A-59764A1A2F24}"/>
    <cellStyle name="Cálculo 9 26 6 2 2 2" xfId="28189" xr:uid="{0F1384B1-65D7-4FAF-9DE9-5246CAE40BBC}"/>
    <cellStyle name="Cálculo 9 26 6 2 3" xfId="16755" xr:uid="{F64C8433-9F6C-47C2-91AC-2CAB4AE27EA3}"/>
    <cellStyle name="Cálculo 9 26 6 2 3 2" xfId="31863" xr:uid="{B58B9CF3-7CB3-43DD-9E00-CA5838823A2A}"/>
    <cellStyle name="Cálculo 9 26 6 2 4" xfId="21878" xr:uid="{87365418-7E2F-4980-A695-A3B197066C86}"/>
    <cellStyle name="Cálculo 9 26 6 3" xfId="10515" xr:uid="{99D0C494-DDA5-44EA-9BA6-D39562922DAA}"/>
    <cellStyle name="Cálculo 9 26 6 3 2" xfId="25623" xr:uid="{42BBAD46-5134-4DD8-96F9-01B9E0E44279}"/>
    <cellStyle name="Cálculo 9 26 6 4" xfId="8000" xr:uid="{248E134C-647C-44C9-B446-7A45F4F9357F}"/>
    <cellStyle name="Cálculo 9 26 6 4 2" xfId="23108" xr:uid="{37EA4E64-B117-4B95-A027-803554096D34}"/>
    <cellStyle name="Cálculo 9 26 6 5" xfId="19241" xr:uid="{22C4EC6E-0A6B-47A8-A43F-F97E3B54A0D8}"/>
    <cellStyle name="Cálculo 9 26 7" xfId="4698" xr:uid="{A9DE9347-36F4-43AD-ACBE-5576BDA02B5E}"/>
    <cellStyle name="Cálculo 9 26 7 2" xfId="11080" xr:uid="{A935F1F9-AC5B-4F68-B5A6-5DA372A48F45}"/>
    <cellStyle name="Cálculo 9 26 7 2 2" xfId="26188" xr:uid="{D85CFF75-AE5C-4B43-9B36-FF0E20A9E111}"/>
    <cellStyle name="Cálculo 9 26 7 3" xfId="7778" xr:uid="{468FC987-460B-4FE5-8B2D-7BACBB8EF73D}"/>
    <cellStyle name="Cálculo 9 26 7 3 2" xfId="22886" xr:uid="{4B165C2D-F0ED-4367-97B8-2554415CD2B0}"/>
    <cellStyle name="Cálculo 9 26 7 4" xfId="19806" xr:uid="{F7D92F77-3E9A-4398-B1A4-5B0562C981AF}"/>
    <cellStyle name="Cálculo 9 26 8" xfId="8559" xr:uid="{663E43E3-8F66-458B-8FB4-AAFDD717FB46}"/>
    <cellStyle name="Cálculo 9 26 8 2" xfId="23667" xr:uid="{EE4436AA-BB20-40CC-9089-9ED295776851}"/>
    <cellStyle name="Cálculo 9 26 9" xfId="13830" xr:uid="{5FC088C3-C1CF-4CEC-9B5A-12156067A58F}"/>
    <cellStyle name="Cálculo 9 26 9 2" xfId="28938" xr:uid="{E76F77ED-5965-44E9-AD86-51F064B4A8AA}"/>
    <cellStyle name="Cálculo 9 3" xfId="781" xr:uid="{00000000-0005-0000-0000-00000D030000}"/>
    <cellStyle name="Cálculo 9 4" xfId="782" xr:uid="{00000000-0005-0000-0000-00000E030000}"/>
    <cellStyle name="Cálculo 9 5" xfId="783" xr:uid="{00000000-0005-0000-0000-00000F030000}"/>
    <cellStyle name="Cálculo 9 6" xfId="784" xr:uid="{00000000-0005-0000-0000-000010030000}"/>
    <cellStyle name="Cálculo 9 7" xfId="785" xr:uid="{00000000-0005-0000-0000-000011030000}"/>
    <cellStyle name="Cálculo 9 8" xfId="786" xr:uid="{00000000-0005-0000-0000-000012030000}"/>
    <cellStyle name="Cálculo 9 9" xfId="787" xr:uid="{00000000-0005-0000-0000-000013030000}"/>
    <cellStyle name="Celda de comprobación" xfId="788" builtinId="23" customBuiltin="1"/>
    <cellStyle name="Celda de comprobación 10" xfId="789" xr:uid="{00000000-0005-0000-0000-000015030000}"/>
    <cellStyle name="Celda de comprobación 11" xfId="790" xr:uid="{00000000-0005-0000-0000-000016030000}"/>
    <cellStyle name="Celda de comprobación 12" xfId="791" xr:uid="{00000000-0005-0000-0000-000017030000}"/>
    <cellStyle name="Celda de comprobación 13" xfId="792" xr:uid="{00000000-0005-0000-0000-000018030000}"/>
    <cellStyle name="Celda de comprobación 14" xfId="793" xr:uid="{00000000-0005-0000-0000-000019030000}"/>
    <cellStyle name="Celda de comprobación 15" xfId="794" xr:uid="{00000000-0005-0000-0000-00001A030000}"/>
    <cellStyle name="Celda de comprobación 16" xfId="795" xr:uid="{00000000-0005-0000-0000-00001B030000}"/>
    <cellStyle name="Celda de comprobación 17" xfId="796" xr:uid="{00000000-0005-0000-0000-00001C030000}"/>
    <cellStyle name="Celda de comprobación 18" xfId="797" xr:uid="{00000000-0005-0000-0000-00001D030000}"/>
    <cellStyle name="Celda de comprobación 2" xfId="798" xr:uid="{00000000-0005-0000-0000-00001E030000}"/>
    <cellStyle name="Celda de comprobación 3" xfId="799" xr:uid="{00000000-0005-0000-0000-00001F030000}"/>
    <cellStyle name="Celda de comprobación 4" xfId="800" xr:uid="{00000000-0005-0000-0000-000020030000}"/>
    <cellStyle name="Celda de comprobación 5" xfId="801" xr:uid="{00000000-0005-0000-0000-000021030000}"/>
    <cellStyle name="Celda de comprobación 6" xfId="802" xr:uid="{00000000-0005-0000-0000-000022030000}"/>
    <cellStyle name="Celda de comprobación 7" xfId="803" xr:uid="{00000000-0005-0000-0000-000023030000}"/>
    <cellStyle name="Celda de comprobación 8" xfId="804" xr:uid="{00000000-0005-0000-0000-000024030000}"/>
    <cellStyle name="Celda de comprobación 9" xfId="805" xr:uid="{00000000-0005-0000-0000-000025030000}"/>
    <cellStyle name="Celda de comprobación 9 10" xfId="806" xr:uid="{00000000-0005-0000-0000-000026030000}"/>
    <cellStyle name="Celda de comprobación 9 11" xfId="807" xr:uid="{00000000-0005-0000-0000-000027030000}"/>
    <cellStyle name="Celda de comprobación 9 12" xfId="808" xr:uid="{00000000-0005-0000-0000-000028030000}"/>
    <cellStyle name="Celda de comprobación 9 13" xfId="809" xr:uid="{00000000-0005-0000-0000-000029030000}"/>
    <cellStyle name="Celda de comprobación 9 14" xfId="810" xr:uid="{00000000-0005-0000-0000-00002A030000}"/>
    <cellStyle name="Celda de comprobación 9 15" xfId="811" xr:uid="{00000000-0005-0000-0000-00002B030000}"/>
    <cellStyle name="Celda de comprobación 9 16" xfId="812" xr:uid="{00000000-0005-0000-0000-00002C030000}"/>
    <cellStyle name="Celda de comprobación 9 17" xfId="813" xr:uid="{00000000-0005-0000-0000-00002D030000}"/>
    <cellStyle name="Celda de comprobación 9 18" xfId="814" xr:uid="{00000000-0005-0000-0000-00002E030000}"/>
    <cellStyle name="Celda de comprobación 9 19" xfId="815" xr:uid="{00000000-0005-0000-0000-00002F030000}"/>
    <cellStyle name="Celda de comprobación 9 2" xfId="816" xr:uid="{00000000-0005-0000-0000-000030030000}"/>
    <cellStyle name="Celda de comprobación 9 20" xfId="817" xr:uid="{00000000-0005-0000-0000-000031030000}"/>
    <cellStyle name="Celda de comprobación 9 21" xfId="818" xr:uid="{00000000-0005-0000-0000-000032030000}"/>
    <cellStyle name="Celda de comprobación 9 22" xfId="819" xr:uid="{00000000-0005-0000-0000-000033030000}"/>
    <cellStyle name="Celda de comprobación 9 3" xfId="820" xr:uid="{00000000-0005-0000-0000-000034030000}"/>
    <cellStyle name="Celda de comprobación 9 4" xfId="821" xr:uid="{00000000-0005-0000-0000-000035030000}"/>
    <cellStyle name="Celda de comprobación 9 5" xfId="822" xr:uid="{00000000-0005-0000-0000-000036030000}"/>
    <cellStyle name="Celda de comprobación 9 6" xfId="823" xr:uid="{00000000-0005-0000-0000-000037030000}"/>
    <cellStyle name="Celda de comprobación 9 7" xfId="824" xr:uid="{00000000-0005-0000-0000-000038030000}"/>
    <cellStyle name="Celda de comprobación 9 8" xfId="825" xr:uid="{00000000-0005-0000-0000-000039030000}"/>
    <cellStyle name="Celda de comprobación 9 9" xfId="826" xr:uid="{00000000-0005-0000-0000-00003A030000}"/>
    <cellStyle name="Celda vinculada" xfId="827" builtinId="24" customBuiltin="1"/>
    <cellStyle name="Celda vinculada 10" xfId="828" xr:uid="{00000000-0005-0000-0000-00003C030000}"/>
    <cellStyle name="Celda vinculada 11" xfId="829" xr:uid="{00000000-0005-0000-0000-00003D030000}"/>
    <cellStyle name="Celda vinculada 12" xfId="830" xr:uid="{00000000-0005-0000-0000-00003E030000}"/>
    <cellStyle name="Celda vinculada 13" xfId="831" xr:uid="{00000000-0005-0000-0000-00003F030000}"/>
    <cellStyle name="Celda vinculada 14" xfId="832" xr:uid="{00000000-0005-0000-0000-000040030000}"/>
    <cellStyle name="Celda vinculada 15" xfId="833" xr:uid="{00000000-0005-0000-0000-000041030000}"/>
    <cellStyle name="Celda vinculada 16" xfId="834" xr:uid="{00000000-0005-0000-0000-000042030000}"/>
    <cellStyle name="Celda vinculada 17" xfId="835" xr:uid="{00000000-0005-0000-0000-000043030000}"/>
    <cellStyle name="Celda vinculada 18" xfId="836" xr:uid="{00000000-0005-0000-0000-000044030000}"/>
    <cellStyle name="Celda vinculada 2" xfId="837" xr:uid="{00000000-0005-0000-0000-000045030000}"/>
    <cellStyle name="Celda vinculada 3" xfId="838" xr:uid="{00000000-0005-0000-0000-000046030000}"/>
    <cellStyle name="Celda vinculada 4" xfId="839" xr:uid="{00000000-0005-0000-0000-000047030000}"/>
    <cellStyle name="Celda vinculada 5" xfId="840" xr:uid="{00000000-0005-0000-0000-000048030000}"/>
    <cellStyle name="Celda vinculada 6" xfId="841" xr:uid="{00000000-0005-0000-0000-000049030000}"/>
    <cellStyle name="Celda vinculada 7" xfId="842" xr:uid="{00000000-0005-0000-0000-00004A030000}"/>
    <cellStyle name="Celda vinculada 8" xfId="843" xr:uid="{00000000-0005-0000-0000-00004B030000}"/>
    <cellStyle name="Celda vinculada 9" xfId="844" xr:uid="{00000000-0005-0000-0000-00004C030000}"/>
    <cellStyle name="Celda vinculada 9 10" xfId="845" xr:uid="{00000000-0005-0000-0000-00004D030000}"/>
    <cellStyle name="Celda vinculada 9 11" xfId="846" xr:uid="{00000000-0005-0000-0000-00004E030000}"/>
    <cellStyle name="Celda vinculada 9 12" xfId="847" xr:uid="{00000000-0005-0000-0000-00004F030000}"/>
    <cellStyle name="Celda vinculada 9 13" xfId="848" xr:uid="{00000000-0005-0000-0000-000050030000}"/>
    <cellStyle name="Celda vinculada 9 14" xfId="849" xr:uid="{00000000-0005-0000-0000-000051030000}"/>
    <cellStyle name="Celda vinculada 9 15" xfId="850" xr:uid="{00000000-0005-0000-0000-000052030000}"/>
    <cellStyle name="Celda vinculada 9 16" xfId="851" xr:uid="{00000000-0005-0000-0000-000053030000}"/>
    <cellStyle name="Celda vinculada 9 17" xfId="852" xr:uid="{00000000-0005-0000-0000-000054030000}"/>
    <cellStyle name="Celda vinculada 9 18" xfId="853" xr:uid="{00000000-0005-0000-0000-000055030000}"/>
    <cellStyle name="Celda vinculada 9 19" xfId="854" xr:uid="{00000000-0005-0000-0000-000056030000}"/>
    <cellStyle name="Celda vinculada 9 2" xfId="855" xr:uid="{00000000-0005-0000-0000-000057030000}"/>
    <cellStyle name="Celda vinculada 9 20" xfId="856" xr:uid="{00000000-0005-0000-0000-000058030000}"/>
    <cellStyle name="Celda vinculada 9 21" xfId="857" xr:uid="{00000000-0005-0000-0000-000059030000}"/>
    <cellStyle name="Celda vinculada 9 22" xfId="858" xr:uid="{00000000-0005-0000-0000-00005A030000}"/>
    <cellStyle name="Celda vinculada 9 3" xfId="859" xr:uid="{00000000-0005-0000-0000-00005B030000}"/>
    <cellStyle name="Celda vinculada 9 4" xfId="860" xr:uid="{00000000-0005-0000-0000-00005C030000}"/>
    <cellStyle name="Celda vinculada 9 5" xfId="861" xr:uid="{00000000-0005-0000-0000-00005D030000}"/>
    <cellStyle name="Celda vinculada 9 6" xfId="862" xr:uid="{00000000-0005-0000-0000-00005E030000}"/>
    <cellStyle name="Celda vinculada 9 7" xfId="863" xr:uid="{00000000-0005-0000-0000-00005F030000}"/>
    <cellStyle name="Celda vinculada 9 8" xfId="864" xr:uid="{00000000-0005-0000-0000-000060030000}"/>
    <cellStyle name="Celda vinculada 9 9" xfId="865" xr:uid="{00000000-0005-0000-0000-000061030000}"/>
    <cellStyle name="Coma 2" xfId="866" xr:uid="{00000000-0005-0000-0000-000062030000}"/>
    <cellStyle name="Coma 2 2" xfId="867" xr:uid="{00000000-0005-0000-0000-000063030000}"/>
    <cellStyle name="Encabezado 4" xfId="868" builtinId="19" customBuiltin="1"/>
    <cellStyle name="Encabezado 4 10" xfId="869" xr:uid="{00000000-0005-0000-0000-000067030000}"/>
    <cellStyle name="Encabezado 4 11" xfId="870" xr:uid="{00000000-0005-0000-0000-000068030000}"/>
    <cellStyle name="Encabezado 4 12" xfId="871" xr:uid="{00000000-0005-0000-0000-000069030000}"/>
    <cellStyle name="Encabezado 4 13" xfId="872" xr:uid="{00000000-0005-0000-0000-00006A030000}"/>
    <cellStyle name="Encabezado 4 14" xfId="873" xr:uid="{00000000-0005-0000-0000-00006B030000}"/>
    <cellStyle name="Encabezado 4 15" xfId="874" xr:uid="{00000000-0005-0000-0000-00006C030000}"/>
    <cellStyle name="Encabezado 4 16" xfId="875" xr:uid="{00000000-0005-0000-0000-00006D030000}"/>
    <cellStyle name="Encabezado 4 17" xfId="876" xr:uid="{00000000-0005-0000-0000-00006E030000}"/>
    <cellStyle name="Encabezado 4 18" xfId="877" xr:uid="{00000000-0005-0000-0000-00006F030000}"/>
    <cellStyle name="Encabezado 4 2" xfId="878" xr:uid="{00000000-0005-0000-0000-000070030000}"/>
    <cellStyle name="Encabezado 4 3" xfId="879" xr:uid="{00000000-0005-0000-0000-000071030000}"/>
    <cellStyle name="Encabezado 4 4" xfId="880" xr:uid="{00000000-0005-0000-0000-000072030000}"/>
    <cellStyle name="Encabezado 4 5" xfId="881" xr:uid="{00000000-0005-0000-0000-000073030000}"/>
    <cellStyle name="Encabezado 4 6" xfId="882" xr:uid="{00000000-0005-0000-0000-000074030000}"/>
    <cellStyle name="Encabezado 4 7" xfId="883" xr:uid="{00000000-0005-0000-0000-000075030000}"/>
    <cellStyle name="Encabezado 4 8" xfId="884" xr:uid="{00000000-0005-0000-0000-000076030000}"/>
    <cellStyle name="Encabezado 4 9" xfId="885" xr:uid="{00000000-0005-0000-0000-000077030000}"/>
    <cellStyle name="Encabezado 4 9 10" xfId="886" xr:uid="{00000000-0005-0000-0000-000078030000}"/>
    <cellStyle name="Encabezado 4 9 11" xfId="887" xr:uid="{00000000-0005-0000-0000-000079030000}"/>
    <cellStyle name="Encabezado 4 9 12" xfId="888" xr:uid="{00000000-0005-0000-0000-00007A030000}"/>
    <cellStyle name="Encabezado 4 9 13" xfId="889" xr:uid="{00000000-0005-0000-0000-00007B030000}"/>
    <cellStyle name="Encabezado 4 9 14" xfId="890" xr:uid="{00000000-0005-0000-0000-00007C030000}"/>
    <cellStyle name="Encabezado 4 9 15" xfId="891" xr:uid="{00000000-0005-0000-0000-00007D030000}"/>
    <cellStyle name="Encabezado 4 9 16" xfId="892" xr:uid="{00000000-0005-0000-0000-00007E030000}"/>
    <cellStyle name="Encabezado 4 9 17" xfId="893" xr:uid="{00000000-0005-0000-0000-00007F030000}"/>
    <cellStyle name="Encabezado 4 9 18" xfId="894" xr:uid="{00000000-0005-0000-0000-000080030000}"/>
    <cellStyle name="Encabezado 4 9 19" xfId="895" xr:uid="{00000000-0005-0000-0000-000081030000}"/>
    <cellStyle name="Encabezado 4 9 2" xfId="896" xr:uid="{00000000-0005-0000-0000-000082030000}"/>
    <cellStyle name="Encabezado 4 9 20" xfId="897" xr:uid="{00000000-0005-0000-0000-000083030000}"/>
    <cellStyle name="Encabezado 4 9 21" xfId="898" xr:uid="{00000000-0005-0000-0000-000084030000}"/>
    <cellStyle name="Encabezado 4 9 22" xfId="899" xr:uid="{00000000-0005-0000-0000-000085030000}"/>
    <cellStyle name="Encabezado 4 9 3" xfId="900" xr:uid="{00000000-0005-0000-0000-000086030000}"/>
    <cellStyle name="Encabezado 4 9 4" xfId="901" xr:uid="{00000000-0005-0000-0000-000087030000}"/>
    <cellStyle name="Encabezado 4 9 5" xfId="902" xr:uid="{00000000-0005-0000-0000-000088030000}"/>
    <cellStyle name="Encabezado 4 9 6" xfId="903" xr:uid="{00000000-0005-0000-0000-000089030000}"/>
    <cellStyle name="Encabezado 4 9 7" xfId="904" xr:uid="{00000000-0005-0000-0000-00008A030000}"/>
    <cellStyle name="Encabezado 4 9 8" xfId="905" xr:uid="{00000000-0005-0000-0000-00008B030000}"/>
    <cellStyle name="Encabezado 4 9 9" xfId="906" xr:uid="{00000000-0005-0000-0000-00008C030000}"/>
    <cellStyle name="Énfasis1" xfId="907" builtinId="29" customBuiltin="1"/>
    <cellStyle name="Énfasis1 10" xfId="908" xr:uid="{00000000-0005-0000-0000-00008E030000}"/>
    <cellStyle name="Énfasis1 11" xfId="909" xr:uid="{00000000-0005-0000-0000-00008F030000}"/>
    <cellStyle name="Énfasis1 12" xfId="910" xr:uid="{00000000-0005-0000-0000-000090030000}"/>
    <cellStyle name="Énfasis1 13" xfId="911" xr:uid="{00000000-0005-0000-0000-000091030000}"/>
    <cellStyle name="Énfasis1 14" xfId="912" xr:uid="{00000000-0005-0000-0000-000092030000}"/>
    <cellStyle name="Énfasis1 15" xfId="913" xr:uid="{00000000-0005-0000-0000-000093030000}"/>
    <cellStyle name="Énfasis1 16" xfId="914" xr:uid="{00000000-0005-0000-0000-000094030000}"/>
    <cellStyle name="Énfasis1 17" xfId="915" xr:uid="{00000000-0005-0000-0000-000095030000}"/>
    <cellStyle name="Énfasis1 18" xfId="916" xr:uid="{00000000-0005-0000-0000-000096030000}"/>
    <cellStyle name="Énfasis1 2" xfId="917" xr:uid="{00000000-0005-0000-0000-000097030000}"/>
    <cellStyle name="Énfasis1 3" xfId="918" xr:uid="{00000000-0005-0000-0000-000098030000}"/>
    <cellStyle name="Énfasis1 4" xfId="919" xr:uid="{00000000-0005-0000-0000-000099030000}"/>
    <cellStyle name="Énfasis1 5" xfId="920" xr:uid="{00000000-0005-0000-0000-00009A030000}"/>
    <cellStyle name="Énfasis1 6" xfId="921" xr:uid="{00000000-0005-0000-0000-00009B030000}"/>
    <cellStyle name="Énfasis1 7" xfId="922" xr:uid="{00000000-0005-0000-0000-00009C030000}"/>
    <cellStyle name="Énfasis1 8" xfId="923" xr:uid="{00000000-0005-0000-0000-00009D030000}"/>
    <cellStyle name="Énfasis1 9" xfId="924" xr:uid="{00000000-0005-0000-0000-00009E030000}"/>
    <cellStyle name="Énfasis1 9 10" xfId="925" xr:uid="{00000000-0005-0000-0000-00009F030000}"/>
    <cellStyle name="Énfasis1 9 11" xfId="926" xr:uid="{00000000-0005-0000-0000-0000A0030000}"/>
    <cellStyle name="Énfasis1 9 12" xfId="927" xr:uid="{00000000-0005-0000-0000-0000A1030000}"/>
    <cellStyle name="Énfasis1 9 13" xfId="928" xr:uid="{00000000-0005-0000-0000-0000A2030000}"/>
    <cellStyle name="Énfasis1 9 14" xfId="929" xr:uid="{00000000-0005-0000-0000-0000A3030000}"/>
    <cellStyle name="Énfasis1 9 15" xfId="930" xr:uid="{00000000-0005-0000-0000-0000A4030000}"/>
    <cellStyle name="Énfasis1 9 16" xfId="931" xr:uid="{00000000-0005-0000-0000-0000A5030000}"/>
    <cellStyle name="Énfasis1 9 17" xfId="932" xr:uid="{00000000-0005-0000-0000-0000A6030000}"/>
    <cellStyle name="Énfasis1 9 18" xfId="933" xr:uid="{00000000-0005-0000-0000-0000A7030000}"/>
    <cellStyle name="Énfasis1 9 19" xfId="934" xr:uid="{00000000-0005-0000-0000-0000A8030000}"/>
    <cellStyle name="Énfasis1 9 2" xfId="935" xr:uid="{00000000-0005-0000-0000-0000A9030000}"/>
    <cellStyle name="Énfasis1 9 20" xfId="936" xr:uid="{00000000-0005-0000-0000-0000AA030000}"/>
    <cellStyle name="Énfasis1 9 21" xfId="937" xr:uid="{00000000-0005-0000-0000-0000AB030000}"/>
    <cellStyle name="Énfasis1 9 22" xfId="938" xr:uid="{00000000-0005-0000-0000-0000AC030000}"/>
    <cellStyle name="Énfasis1 9 3" xfId="939" xr:uid="{00000000-0005-0000-0000-0000AD030000}"/>
    <cellStyle name="Énfasis1 9 4" xfId="940" xr:uid="{00000000-0005-0000-0000-0000AE030000}"/>
    <cellStyle name="Énfasis1 9 5" xfId="941" xr:uid="{00000000-0005-0000-0000-0000AF030000}"/>
    <cellStyle name="Énfasis1 9 6" xfId="942" xr:uid="{00000000-0005-0000-0000-0000B0030000}"/>
    <cellStyle name="Énfasis1 9 7" xfId="943" xr:uid="{00000000-0005-0000-0000-0000B1030000}"/>
    <cellStyle name="Énfasis1 9 8" xfId="944" xr:uid="{00000000-0005-0000-0000-0000B2030000}"/>
    <cellStyle name="Énfasis1 9 9" xfId="945" xr:uid="{00000000-0005-0000-0000-0000B3030000}"/>
    <cellStyle name="Énfasis2" xfId="946" builtinId="33" customBuiltin="1"/>
    <cellStyle name="Énfasis2 10" xfId="947" xr:uid="{00000000-0005-0000-0000-0000B5030000}"/>
    <cellStyle name="Énfasis2 11" xfId="948" xr:uid="{00000000-0005-0000-0000-0000B6030000}"/>
    <cellStyle name="Énfasis2 12" xfId="949" xr:uid="{00000000-0005-0000-0000-0000B7030000}"/>
    <cellStyle name="Énfasis2 13" xfId="950" xr:uid="{00000000-0005-0000-0000-0000B8030000}"/>
    <cellStyle name="Énfasis2 14" xfId="951" xr:uid="{00000000-0005-0000-0000-0000B9030000}"/>
    <cellStyle name="Énfasis2 15" xfId="952" xr:uid="{00000000-0005-0000-0000-0000BA030000}"/>
    <cellStyle name="Énfasis2 16" xfId="953" xr:uid="{00000000-0005-0000-0000-0000BB030000}"/>
    <cellStyle name="Énfasis2 17" xfId="954" xr:uid="{00000000-0005-0000-0000-0000BC030000}"/>
    <cellStyle name="Énfasis2 18" xfId="955" xr:uid="{00000000-0005-0000-0000-0000BD030000}"/>
    <cellStyle name="Énfasis2 2" xfId="956" xr:uid="{00000000-0005-0000-0000-0000BE030000}"/>
    <cellStyle name="Énfasis2 3" xfId="957" xr:uid="{00000000-0005-0000-0000-0000BF030000}"/>
    <cellStyle name="Énfasis2 4" xfId="958" xr:uid="{00000000-0005-0000-0000-0000C0030000}"/>
    <cellStyle name="Énfasis2 5" xfId="959" xr:uid="{00000000-0005-0000-0000-0000C1030000}"/>
    <cellStyle name="Énfasis2 6" xfId="960" xr:uid="{00000000-0005-0000-0000-0000C2030000}"/>
    <cellStyle name="Énfasis2 7" xfId="961" xr:uid="{00000000-0005-0000-0000-0000C3030000}"/>
    <cellStyle name="Énfasis2 8" xfId="962" xr:uid="{00000000-0005-0000-0000-0000C4030000}"/>
    <cellStyle name="Énfasis2 9" xfId="963" xr:uid="{00000000-0005-0000-0000-0000C5030000}"/>
    <cellStyle name="Énfasis2 9 10" xfId="964" xr:uid="{00000000-0005-0000-0000-0000C6030000}"/>
    <cellStyle name="Énfasis2 9 11" xfId="965" xr:uid="{00000000-0005-0000-0000-0000C7030000}"/>
    <cellStyle name="Énfasis2 9 12" xfId="966" xr:uid="{00000000-0005-0000-0000-0000C8030000}"/>
    <cellStyle name="Énfasis2 9 13" xfId="967" xr:uid="{00000000-0005-0000-0000-0000C9030000}"/>
    <cellStyle name="Énfasis2 9 14" xfId="968" xr:uid="{00000000-0005-0000-0000-0000CA030000}"/>
    <cellStyle name="Énfasis2 9 15" xfId="969" xr:uid="{00000000-0005-0000-0000-0000CB030000}"/>
    <cellStyle name="Énfasis2 9 16" xfId="970" xr:uid="{00000000-0005-0000-0000-0000CC030000}"/>
    <cellStyle name="Énfasis2 9 17" xfId="971" xr:uid="{00000000-0005-0000-0000-0000CD030000}"/>
    <cellStyle name="Énfasis2 9 18" xfId="972" xr:uid="{00000000-0005-0000-0000-0000CE030000}"/>
    <cellStyle name="Énfasis2 9 19" xfId="973" xr:uid="{00000000-0005-0000-0000-0000CF030000}"/>
    <cellStyle name="Énfasis2 9 2" xfId="974" xr:uid="{00000000-0005-0000-0000-0000D0030000}"/>
    <cellStyle name="Énfasis2 9 20" xfId="975" xr:uid="{00000000-0005-0000-0000-0000D1030000}"/>
    <cellStyle name="Énfasis2 9 21" xfId="976" xr:uid="{00000000-0005-0000-0000-0000D2030000}"/>
    <cellStyle name="Énfasis2 9 22" xfId="977" xr:uid="{00000000-0005-0000-0000-0000D3030000}"/>
    <cellStyle name="Énfasis2 9 3" xfId="978" xr:uid="{00000000-0005-0000-0000-0000D4030000}"/>
    <cellStyle name="Énfasis2 9 4" xfId="979" xr:uid="{00000000-0005-0000-0000-0000D5030000}"/>
    <cellStyle name="Énfasis2 9 5" xfId="980" xr:uid="{00000000-0005-0000-0000-0000D6030000}"/>
    <cellStyle name="Énfasis2 9 6" xfId="981" xr:uid="{00000000-0005-0000-0000-0000D7030000}"/>
    <cellStyle name="Énfasis2 9 7" xfId="982" xr:uid="{00000000-0005-0000-0000-0000D8030000}"/>
    <cellStyle name="Énfasis2 9 8" xfId="983" xr:uid="{00000000-0005-0000-0000-0000D9030000}"/>
    <cellStyle name="Énfasis2 9 9" xfId="984" xr:uid="{00000000-0005-0000-0000-0000DA030000}"/>
    <cellStyle name="Énfasis3" xfId="985" builtinId="37" customBuiltin="1"/>
    <cellStyle name="Énfasis3 10" xfId="986" xr:uid="{00000000-0005-0000-0000-0000DC030000}"/>
    <cellStyle name="Énfasis3 11" xfId="987" xr:uid="{00000000-0005-0000-0000-0000DD030000}"/>
    <cellStyle name="Énfasis3 12" xfId="988" xr:uid="{00000000-0005-0000-0000-0000DE030000}"/>
    <cellStyle name="Énfasis3 13" xfId="989" xr:uid="{00000000-0005-0000-0000-0000DF030000}"/>
    <cellStyle name="Énfasis3 14" xfId="990" xr:uid="{00000000-0005-0000-0000-0000E0030000}"/>
    <cellStyle name="Énfasis3 15" xfId="991" xr:uid="{00000000-0005-0000-0000-0000E1030000}"/>
    <cellStyle name="Énfasis3 16" xfId="992" xr:uid="{00000000-0005-0000-0000-0000E2030000}"/>
    <cellStyle name="Énfasis3 17" xfId="993" xr:uid="{00000000-0005-0000-0000-0000E3030000}"/>
    <cellStyle name="Énfasis3 18" xfId="994" xr:uid="{00000000-0005-0000-0000-0000E4030000}"/>
    <cellStyle name="Énfasis3 2" xfId="995" xr:uid="{00000000-0005-0000-0000-0000E5030000}"/>
    <cellStyle name="Énfasis3 3" xfId="996" xr:uid="{00000000-0005-0000-0000-0000E6030000}"/>
    <cellStyle name="Énfasis3 4" xfId="997" xr:uid="{00000000-0005-0000-0000-0000E7030000}"/>
    <cellStyle name="Énfasis3 5" xfId="998" xr:uid="{00000000-0005-0000-0000-0000E8030000}"/>
    <cellStyle name="Énfasis3 6" xfId="999" xr:uid="{00000000-0005-0000-0000-0000E9030000}"/>
    <cellStyle name="Énfasis3 7" xfId="1000" xr:uid="{00000000-0005-0000-0000-0000EA030000}"/>
    <cellStyle name="Énfasis3 8" xfId="1001" xr:uid="{00000000-0005-0000-0000-0000EB030000}"/>
    <cellStyle name="Énfasis3 9" xfId="1002" xr:uid="{00000000-0005-0000-0000-0000EC030000}"/>
    <cellStyle name="Énfasis3 9 10" xfId="1003" xr:uid="{00000000-0005-0000-0000-0000ED030000}"/>
    <cellStyle name="Énfasis3 9 11" xfId="1004" xr:uid="{00000000-0005-0000-0000-0000EE030000}"/>
    <cellStyle name="Énfasis3 9 12" xfId="1005" xr:uid="{00000000-0005-0000-0000-0000EF030000}"/>
    <cellStyle name="Énfasis3 9 13" xfId="1006" xr:uid="{00000000-0005-0000-0000-0000F0030000}"/>
    <cellStyle name="Énfasis3 9 14" xfId="1007" xr:uid="{00000000-0005-0000-0000-0000F1030000}"/>
    <cellStyle name="Énfasis3 9 15" xfId="1008" xr:uid="{00000000-0005-0000-0000-0000F2030000}"/>
    <cellStyle name="Énfasis3 9 16" xfId="1009" xr:uid="{00000000-0005-0000-0000-0000F3030000}"/>
    <cellStyle name="Énfasis3 9 17" xfId="1010" xr:uid="{00000000-0005-0000-0000-0000F4030000}"/>
    <cellStyle name="Énfasis3 9 18" xfId="1011" xr:uid="{00000000-0005-0000-0000-0000F5030000}"/>
    <cellStyle name="Énfasis3 9 19" xfId="1012" xr:uid="{00000000-0005-0000-0000-0000F6030000}"/>
    <cellStyle name="Énfasis3 9 2" xfId="1013" xr:uid="{00000000-0005-0000-0000-0000F7030000}"/>
    <cellStyle name="Énfasis3 9 20" xfId="1014" xr:uid="{00000000-0005-0000-0000-0000F8030000}"/>
    <cellStyle name="Énfasis3 9 21" xfId="1015" xr:uid="{00000000-0005-0000-0000-0000F9030000}"/>
    <cellStyle name="Énfasis3 9 22" xfId="1016" xr:uid="{00000000-0005-0000-0000-0000FA030000}"/>
    <cellStyle name="Énfasis3 9 3" xfId="1017" xr:uid="{00000000-0005-0000-0000-0000FB030000}"/>
    <cellStyle name="Énfasis3 9 4" xfId="1018" xr:uid="{00000000-0005-0000-0000-0000FC030000}"/>
    <cellStyle name="Énfasis3 9 5" xfId="1019" xr:uid="{00000000-0005-0000-0000-0000FD030000}"/>
    <cellStyle name="Énfasis3 9 6" xfId="1020" xr:uid="{00000000-0005-0000-0000-0000FE030000}"/>
    <cellStyle name="Énfasis3 9 7" xfId="1021" xr:uid="{00000000-0005-0000-0000-0000FF030000}"/>
    <cellStyle name="Énfasis3 9 8" xfId="1022" xr:uid="{00000000-0005-0000-0000-000000040000}"/>
    <cellStyle name="Énfasis3 9 9" xfId="1023" xr:uid="{00000000-0005-0000-0000-000001040000}"/>
    <cellStyle name="Énfasis4" xfId="1024" builtinId="41" customBuiltin="1"/>
    <cellStyle name="Énfasis4 10" xfId="1025" xr:uid="{00000000-0005-0000-0000-000003040000}"/>
    <cellStyle name="Énfasis4 11" xfId="1026" xr:uid="{00000000-0005-0000-0000-000004040000}"/>
    <cellStyle name="Énfasis4 12" xfId="1027" xr:uid="{00000000-0005-0000-0000-000005040000}"/>
    <cellStyle name="Énfasis4 13" xfId="1028" xr:uid="{00000000-0005-0000-0000-000006040000}"/>
    <cellStyle name="Énfasis4 14" xfId="1029" xr:uid="{00000000-0005-0000-0000-000007040000}"/>
    <cellStyle name="Énfasis4 15" xfId="1030" xr:uid="{00000000-0005-0000-0000-000008040000}"/>
    <cellStyle name="Énfasis4 16" xfId="1031" xr:uid="{00000000-0005-0000-0000-000009040000}"/>
    <cellStyle name="Énfasis4 17" xfId="1032" xr:uid="{00000000-0005-0000-0000-00000A040000}"/>
    <cellStyle name="Énfasis4 18" xfId="1033" xr:uid="{00000000-0005-0000-0000-00000B040000}"/>
    <cellStyle name="Énfasis4 2" xfId="1034" xr:uid="{00000000-0005-0000-0000-00000C040000}"/>
    <cellStyle name="Énfasis4 3" xfId="1035" xr:uid="{00000000-0005-0000-0000-00000D040000}"/>
    <cellStyle name="Énfasis4 4" xfId="1036" xr:uid="{00000000-0005-0000-0000-00000E040000}"/>
    <cellStyle name="Énfasis4 5" xfId="1037" xr:uid="{00000000-0005-0000-0000-00000F040000}"/>
    <cellStyle name="Énfasis4 6" xfId="1038" xr:uid="{00000000-0005-0000-0000-000010040000}"/>
    <cellStyle name="Énfasis4 7" xfId="1039" xr:uid="{00000000-0005-0000-0000-000011040000}"/>
    <cellStyle name="Énfasis4 8" xfId="1040" xr:uid="{00000000-0005-0000-0000-000012040000}"/>
    <cellStyle name="Énfasis4 9" xfId="1041" xr:uid="{00000000-0005-0000-0000-000013040000}"/>
    <cellStyle name="Énfasis4 9 10" xfId="1042" xr:uid="{00000000-0005-0000-0000-000014040000}"/>
    <cellStyle name="Énfasis4 9 11" xfId="1043" xr:uid="{00000000-0005-0000-0000-000015040000}"/>
    <cellStyle name="Énfasis4 9 12" xfId="1044" xr:uid="{00000000-0005-0000-0000-000016040000}"/>
    <cellStyle name="Énfasis4 9 13" xfId="1045" xr:uid="{00000000-0005-0000-0000-000017040000}"/>
    <cellStyle name="Énfasis4 9 14" xfId="1046" xr:uid="{00000000-0005-0000-0000-000018040000}"/>
    <cellStyle name="Énfasis4 9 15" xfId="1047" xr:uid="{00000000-0005-0000-0000-000019040000}"/>
    <cellStyle name="Énfasis4 9 16" xfId="1048" xr:uid="{00000000-0005-0000-0000-00001A040000}"/>
    <cellStyle name="Énfasis4 9 17" xfId="1049" xr:uid="{00000000-0005-0000-0000-00001B040000}"/>
    <cellStyle name="Énfasis4 9 18" xfId="1050" xr:uid="{00000000-0005-0000-0000-00001C040000}"/>
    <cellStyle name="Énfasis4 9 19" xfId="1051" xr:uid="{00000000-0005-0000-0000-00001D040000}"/>
    <cellStyle name="Énfasis4 9 2" xfId="1052" xr:uid="{00000000-0005-0000-0000-00001E040000}"/>
    <cellStyle name="Énfasis4 9 20" xfId="1053" xr:uid="{00000000-0005-0000-0000-00001F040000}"/>
    <cellStyle name="Énfasis4 9 21" xfId="1054" xr:uid="{00000000-0005-0000-0000-000020040000}"/>
    <cellStyle name="Énfasis4 9 22" xfId="1055" xr:uid="{00000000-0005-0000-0000-000021040000}"/>
    <cellStyle name="Énfasis4 9 3" xfId="1056" xr:uid="{00000000-0005-0000-0000-000022040000}"/>
    <cellStyle name="Énfasis4 9 4" xfId="1057" xr:uid="{00000000-0005-0000-0000-000023040000}"/>
    <cellStyle name="Énfasis4 9 5" xfId="1058" xr:uid="{00000000-0005-0000-0000-000024040000}"/>
    <cellStyle name="Énfasis4 9 6" xfId="1059" xr:uid="{00000000-0005-0000-0000-000025040000}"/>
    <cellStyle name="Énfasis4 9 7" xfId="1060" xr:uid="{00000000-0005-0000-0000-000026040000}"/>
    <cellStyle name="Énfasis4 9 8" xfId="1061" xr:uid="{00000000-0005-0000-0000-000027040000}"/>
    <cellStyle name="Énfasis4 9 9" xfId="1062" xr:uid="{00000000-0005-0000-0000-000028040000}"/>
    <cellStyle name="Énfasis5" xfId="1063" builtinId="45" customBuiltin="1"/>
    <cellStyle name="Énfasis5 10" xfId="1064" xr:uid="{00000000-0005-0000-0000-00002A040000}"/>
    <cellStyle name="Énfasis5 11" xfId="1065" xr:uid="{00000000-0005-0000-0000-00002B040000}"/>
    <cellStyle name="Énfasis5 12" xfId="1066" xr:uid="{00000000-0005-0000-0000-00002C040000}"/>
    <cellStyle name="Énfasis5 13" xfId="1067" xr:uid="{00000000-0005-0000-0000-00002D040000}"/>
    <cellStyle name="Énfasis5 14" xfId="1068" xr:uid="{00000000-0005-0000-0000-00002E040000}"/>
    <cellStyle name="Énfasis5 15" xfId="1069" xr:uid="{00000000-0005-0000-0000-00002F040000}"/>
    <cellStyle name="Énfasis5 16" xfId="1070" xr:uid="{00000000-0005-0000-0000-000030040000}"/>
    <cellStyle name="Énfasis5 17" xfId="1071" xr:uid="{00000000-0005-0000-0000-000031040000}"/>
    <cellStyle name="Énfasis5 18" xfId="1072" xr:uid="{00000000-0005-0000-0000-000032040000}"/>
    <cellStyle name="Énfasis5 2" xfId="1073" xr:uid="{00000000-0005-0000-0000-000033040000}"/>
    <cellStyle name="Énfasis5 3" xfId="1074" xr:uid="{00000000-0005-0000-0000-000034040000}"/>
    <cellStyle name="Énfasis5 4" xfId="1075" xr:uid="{00000000-0005-0000-0000-000035040000}"/>
    <cellStyle name="Énfasis5 5" xfId="1076" xr:uid="{00000000-0005-0000-0000-000036040000}"/>
    <cellStyle name="Énfasis5 6" xfId="1077" xr:uid="{00000000-0005-0000-0000-000037040000}"/>
    <cellStyle name="Énfasis5 7" xfId="1078" xr:uid="{00000000-0005-0000-0000-000038040000}"/>
    <cellStyle name="Énfasis5 8" xfId="1079" xr:uid="{00000000-0005-0000-0000-000039040000}"/>
    <cellStyle name="Énfasis5 9" xfId="1080" xr:uid="{00000000-0005-0000-0000-00003A040000}"/>
    <cellStyle name="Énfasis5 9 10" xfId="1081" xr:uid="{00000000-0005-0000-0000-00003B040000}"/>
    <cellStyle name="Énfasis5 9 11" xfId="1082" xr:uid="{00000000-0005-0000-0000-00003C040000}"/>
    <cellStyle name="Énfasis5 9 12" xfId="1083" xr:uid="{00000000-0005-0000-0000-00003D040000}"/>
    <cellStyle name="Énfasis5 9 13" xfId="1084" xr:uid="{00000000-0005-0000-0000-00003E040000}"/>
    <cellStyle name="Énfasis5 9 14" xfId="1085" xr:uid="{00000000-0005-0000-0000-00003F040000}"/>
    <cellStyle name="Énfasis5 9 15" xfId="1086" xr:uid="{00000000-0005-0000-0000-000040040000}"/>
    <cellStyle name="Énfasis5 9 16" xfId="1087" xr:uid="{00000000-0005-0000-0000-000041040000}"/>
    <cellStyle name="Énfasis5 9 17" xfId="1088" xr:uid="{00000000-0005-0000-0000-000042040000}"/>
    <cellStyle name="Énfasis5 9 18" xfId="1089" xr:uid="{00000000-0005-0000-0000-000043040000}"/>
    <cellStyle name="Énfasis5 9 19" xfId="1090" xr:uid="{00000000-0005-0000-0000-000044040000}"/>
    <cellStyle name="Énfasis5 9 2" xfId="1091" xr:uid="{00000000-0005-0000-0000-000045040000}"/>
    <cellStyle name="Énfasis5 9 20" xfId="1092" xr:uid="{00000000-0005-0000-0000-000046040000}"/>
    <cellStyle name="Énfasis5 9 21" xfId="1093" xr:uid="{00000000-0005-0000-0000-000047040000}"/>
    <cellStyle name="Énfasis5 9 22" xfId="1094" xr:uid="{00000000-0005-0000-0000-000048040000}"/>
    <cellStyle name="Énfasis5 9 3" xfId="1095" xr:uid="{00000000-0005-0000-0000-000049040000}"/>
    <cellStyle name="Énfasis5 9 4" xfId="1096" xr:uid="{00000000-0005-0000-0000-00004A040000}"/>
    <cellStyle name="Énfasis5 9 5" xfId="1097" xr:uid="{00000000-0005-0000-0000-00004B040000}"/>
    <cellStyle name="Énfasis5 9 6" xfId="1098" xr:uid="{00000000-0005-0000-0000-00004C040000}"/>
    <cellStyle name="Énfasis5 9 7" xfId="1099" xr:uid="{00000000-0005-0000-0000-00004D040000}"/>
    <cellStyle name="Énfasis5 9 8" xfId="1100" xr:uid="{00000000-0005-0000-0000-00004E040000}"/>
    <cellStyle name="Énfasis5 9 9" xfId="1101" xr:uid="{00000000-0005-0000-0000-00004F040000}"/>
    <cellStyle name="Énfasis6" xfId="1102" builtinId="49" customBuiltin="1"/>
    <cellStyle name="Énfasis6 10" xfId="1103" xr:uid="{00000000-0005-0000-0000-000051040000}"/>
    <cellStyle name="Énfasis6 11" xfId="1104" xr:uid="{00000000-0005-0000-0000-000052040000}"/>
    <cellStyle name="Énfasis6 12" xfId="1105" xr:uid="{00000000-0005-0000-0000-000053040000}"/>
    <cellStyle name="Énfasis6 13" xfId="1106" xr:uid="{00000000-0005-0000-0000-000054040000}"/>
    <cellStyle name="Énfasis6 14" xfId="1107" xr:uid="{00000000-0005-0000-0000-000055040000}"/>
    <cellStyle name="Énfasis6 15" xfId="1108" xr:uid="{00000000-0005-0000-0000-000056040000}"/>
    <cellStyle name="Énfasis6 16" xfId="1109" xr:uid="{00000000-0005-0000-0000-000057040000}"/>
    <cellStyle name="Énfasis6 17" xfId="1110" xr:uid="{00000000-0005-0000-0000-000058040000}"/>
    <cellStyle name="Énfasis6 18" xfId="1111" xr:uid="{00000000-0005-0000-0000-000059040000}"/>
    <cellStyle name="Énfasis6 2" xfId="1112" xr:uid="{00000000-0005-0000-0000-00005A040000}"/>
    <cellStyle name="Énfasis6 3" xfId="1113" xr:uid="{00000000-0005-0000-0000-00005B040000}"/>
    <cellStyle name="Énfasis6 4" xfId="1114" xr:uid="{00000000-0005-0000-0000-00005C040000}"/>
    <cellStyle name="Énfasis6 5" xfId="1115" xr:uid="{00000000-0005-0000-0000-00005D040000}"/>
    <cellStyle name="Énfasis6 6" xfId="1116" xr:uid="{00000000-0005-0000-0000-00005E040000}"/>
    <cellStyle name="Énfasis6 7" xfId="1117" xr:uid="{00000000-0005-0000-0000-00005F040000}"/>
    <cellStyle name="Énfasis6 8" xfId="1118" xr:uid="{00000000-0005-0000-0000-000060040000}"/>
    <cellStyle name="Énfasis6 9" xfId="1119" xr:uid="{00000000-0005-0000-0000-000061040000}"/>
    <cellStyle name="Énfasis6 9 10" xfId="1120" xr:uid="{00000000-0005-0000-0000-000062040000}"/>
    <cellStyle name="Énfasis6 9 11" xfId="1121" xr:uid="{00000000-0005-0000-0000-000063040000}"/>
    <cellStyle name="Énfasis6 9 12" xfId="1122" xr:uid="{00000000-0005-0000-0000-000064040000}"/>
    <cellStyle name="Énfasis6 9 13" xfId="1123" xr:uid="{00000000-0005-0000-0000-000065040000}"/>
    <cellStyle name="Énfasis6 9 14" xfId="1124" xr:uid="{00000000-0005-0000-0000-000066040000}"/>
    <cellStyle name="Énfasis6 9 15" xfId="1125" xr:uid="{00000000-0005-0000-0000-000067040000}"/>
    <cellStyle name="Énfasis6 9 16" xfId="1126" xr:uid="{00000000-0005-0000-0000-000068040000}"/>
    <cellStyle name="Énfasis6 9 17" xfId="1127" xr:uid="{00000000-0005-0000-0000-000069040000}"/>
    <cellStyle name="Énfasis6 9 18" xfId="1128" xr:uid="{00000000-0005-0000-0000-00006A040000}"/>
    <cellStyle name="Énfasis6 9 19" xfId="1129" xr:uid="{00000000-0005-0000-0000-00006B040000}"/>
    <cellStyle name="Énfasis6 9 2" xfId="1130" xr:uid="{00000000-0005-0000-0000-00006C040000}"/>
    <cellStyle name="Énfasis6 9 20" xfId="1131" xr:uid="{00000000-0005-0000-0000-00006D040000}"/>
    <cellStyle name="Énfasis6 9 21" xfId="1132" xr:uid="{00000000-0005-0000-0000-00006E040000}"/>
    <cellStyle name="Énfasis6 9 22" xfId="1133" xr:uid="{00000000-0005-0000-0000-00006F040000}"/>
    <cellStyle name="Énfasis6 9 3" xfId="1134" xr:uid="{00000000-0005-0000-0000-000070040000}"/>
    <cellStyle name="Énfasis6 9 4" xfId="1135" xr:uid="{00000000-0005-0000-0000-000071040000}"/>
    <cellStyle name="Énfasis6 9 5" xfId="1136" xr:uid="{00000000-0005-0000-0000-000072040000}"/>
    <cellStyle name="Énfasis6 9 6" xfId="1137" xr:uid="{00000000-0005-0000-0000-000073040000}"/>
    <cellStyle name="Énfasis6 9 7" xfId="1138" xr:uid="{00000000-0005-0000-0000-000074040000}"/>
    <cellStyle name="Énfasis6 9 8" xfId="1139" xr:uid="{00000000-0005-0000-0000-000075040000}"/>
    <cellStyle name="Énfasis6 9 9" xfId="1140" xr:uid="{00000000-0005-0000-0000-000076040000}"/>
    <cellStyle name="Entrada" xfId="1141" builtinId="20" customBuiltin="1"/>
    <cellStyle name="Entrada 10" xfId="1142" xr:uid="{00000000-0005-0000-0000-000078040000}"/>
    <cellStyle name="Entrada 10 2" xfId="1858" xr:uid="{36F5F571-586C-4078-8FC4-94BC4B044DAA}"/>
    <cellStyle name="Entrada 10 2 10" xfId="8359" xr:uid="{96B79095-384B-4A3C-9DDB-92F40D602427}"/>
    <cellStyle name="Entrada 10 2 10 2" xfId="23467" xr:uid="{E15E0F53-46ED-4F33-9ACA-92FFA448BFD4}"/>
    <cellStyle name="Entrada 10 2 11" xfId="14590" xr:uid="{782AE589-DF73-4CD0-9810-71E1E82BC7A6}"/>
    <cellStyle name="Entrada 10 2 11 2" xfId="29698" xr:uid="{5128E148-741D-44EE-A81E-AC32D1966EAF}"/>
    <cellStyle name="Entrada 10 2 12" xfId="11251" xr:uid="{8BF16AC9-2216-4A23-9051-14A3504205F9}"/>
    <cellStyle name="Entrada 10 2 12 2" xfId="26359" xr:uid="{912E0625-7421-45F3-81F8-937C285A7F83}"/>
    <cellStyle name="Entrada 10 2 13" xfId="17083" xr:uid="{28277D96-9A30-47D9-B11B-569782AADBCC}"/>
    <cellStyle name="Entrada 10 2 2" xfId="2418" xr:uid="{C66BBE4D-6FAF-496A-9E74-4AAD2D12B808}"/>
    <cellStyle name="Entrada 10 2 2 2" xfId="5055" xr:uid="{121C7BDA-11AA-4147-9CAF-C549CE40575D}"/>
    <cellStyle name="Entrada 10 2 2 2 2" xfId="11419" xr:uid="{E1E290D3-828E-4362-B36D-9FDC1067437D}"/>
    <cellStyle name="Entrada 10 2 2 2 2 2" xfId="26527" xr:uid="{FA7F678F-F7AC-43AE-BCEE-9AE69702D497}"/>
    <cellStyle name="Entrada 10 2 2 2 3" xfId="7363" xr:uid="{D136E253-1FD0-4126-AFCA-FF1FEA19A8B3}"/>
    <cellStyle name="Entrada 10 2 2 2 3 2" xfId="22471" xr:uid="{1F79DB54-5344-4913-B966-6E8401F88B1F}"/>
    <cellStyle name="Entrada 10 2 2 2 4" xfId="20163" xr:uid="{284F96A4-529C-40FC-BC36-F918C3A7D214}"/>
    <cellStyle name="Entrada 10 2 2 3" xfId="8885" xr:uid="{FD0C0ED8-F74C-4F78-A943-7C7AFD776F6B}"/>
    <cellStyle name="Entrada 10 2 2 3 2" xfId="23993" xr:uid="{57CF2532-664A-46DE-895A-6684860DF9EC}"/>
    <cellStyle name="Entrada 10 2 3" xfId="2202" xr:uid="{A51EDB7D-A43A-49FC-B7D1-E720B75EDD63}"/>
    <cellStyle name="Entrada 10 2 3 2" xfId="4839" xr:uid="{C3359086-DB00-4995-AB06-BDD976E839A4}"/>
    <cellStyle name="Entrada 10 2 3 2 2" xfId="16012" xr:uid="{C703D5EF-C83A-4330-A01A-142882A87DFF}"/>
    <cellStyle name="Entrada 10 2 3 2 2 2" xfId="31120" xr:uid="{30D232F9-FD17-4265-BAB7-E9CF2799C296}"/>
    <cellStyle name="Entrada 10 2 3 2 3" xfId="19947" xr:uid="{EB73882B-549C-4EDC-B7C3-507A3A1240EB}"/>
    <cellStyle name="Entrada 10 2 3 3" xfId="15511" xr:uid="{9A054536-ABBE-416C-BB7C-663FC1DC2D76}"/>
    <cellStyle name="Entrada 10 2 3 3 2" xfId="30619" xr:uid="{A0B75576-039B-418B-BE1A-6C6FEAE7F17B}"/>
    <cellStyle name="Entrada 10 2 3 4" xfId="17427" xr:uid="{C5E4A1CC-9E4C-4084-B9BC-E0D593D8D036}"/>
    <cellStyle name="Entrada 10 2 4" xfId="2952" xr:uid="{FD4E3135-6B1E-4BB3-BF8E-4A4DE3E04449}"/>
    <cellStyle name="Entrada 10 2 4 2" xfId="5589" xr:uid="{2EF6740C-4E12-4C1F-B5C8-D30A6D5138AB}"/>
    <cellStyle name="Entrada 10 2 4 2 2" xfId="11900" xr:uid="{D9995DEA-0D91-4EA8-9304-599B4D5EC8B1}"/>
    <cellStyle name="Entrada 10 2 4 2 2 2" xfId="27008" xr:uid="{6B5FDB30-1051-4506-A2F9-64993A819455}"/>
    <cellStyle name="Entrada 10 2 4 2 3" xfId="15935" xr:uid="{488CC417-EA2F-44A9-BB1A-4C36A218D6BD}"/>
    <cellStyle name="Entrada 10 2 4 2 3 2" xfId="31043" xr:uid="{7F83D568-113B-4A2C-9526-CF04F2388953}"/>
    <cellStyle name="Entrada 10 2 4 2 4" xfId="20697" xr:uid="{F6322347-68F2-4925-80AA-75A4FCC06D9C}"/>
    <cellStyle name="Entrada 10 2 4 3" xfId="9334" xr:uid="{E8983BB4-5243-4D2B-919D-6B6EB82FFA01}"/>
    <cellStyle name="Entrada 10 2 4 3 2" xfId="24442" xr:uid="{CB732F1C-ABBC-4EA4-AF0B-F180CF81C3B5}"/>
    <cellStyle name="Entrada 10 2 4 4" xfId="15353" xr:uid="{9CC9EA97-DF9D-4BF8-AE3E-773D3DBB30B6}"/>
    <cellStyle name="Entrada 10 2 4 4 2" xfId="30461" xr:uid="{6BA428B7-ADB2-4365-9DDE-F68D3D120EAE}"/>
    <cellStyle name="Entrada 10 2 4 5" xfId="18060" xr:uid="{A40865F5-6D9A-49D9-B2A2-C869B11B567C}"/>
    <cellStyle name="Entrada 10 2 5" xfId="3278" xr:uid="{B75917FD-ECC5-4716-9174-F11D1BAF92DC}"/>
    <cellStyle name="Entrada 10 2 5 2" xfId="5915" xr:uid="{8C6B3C4C-5AB7-4844-A9F6-F2D242FAC92D}"/>
    <cellStyle name="Entrada 10 2 5 2 2" xfId="12226" xr:uid="{B7074D1D-1A10-47A8-9C8C-A03055805EF5}"/>
    <cellStyle name="Entrada 10 2 5 2 2 2" xfId="27334" xr:uid="{E75C3C1E-E31B-469B-82B8-B1868310AEDD}"/>
    <cellStyle name="Entrada 10 2 5 2 3" xfId="7692" xr:uid="{AB5644CD-DBC2-4743-9C9F-D804438F600B}"/>
    <cellStyle name="Entrada 10 2 5 2 3 2" xfId="22800" xr:uid="{0317B076-9DD6-4A88-A161-355406C7F2F9}"/>
    <cellStyle name="Entrada 10 2 5 2 4" xfId="21023" xr:uid="{C92E949E-953A-48A6-9082-2926A1589464}"/>
    <cellStyle name="Entrada 10 2 5 3" xfId="9660" xr:uid="{08E2C26F-D7C7-4C2C-BA31-CEDFFED177CE}"/>
    <cellStyle name="Entrada 10 2 5 3 2" xfId="24768" xr:uid="{025BD057-4FC5-4295-9E1F-5C35B7450F93}"/>
    <cellStyle name="Entrada 10 2 5 4" xfId="11816" xr:uid="{5E3A3526-5B06-4D6F-8264-071CD911A60B}"/>
    <cellStyle name="Entrada 10 2 5 4 2" xfId="26924" xr:uid="{25F1D553-00C9-49F6-B7DC-D87229CB9E13}"/>
    <cellStyle name="Entrada 10 2 5 5" xfId="18386" xr:uid="{15341C43-217E-48E0-B80C-E96937301330}"/>
    <cellStyle name="Entrada 10 2 6" xfId="3584" xr:uid="{E97626EF-179B-442A-812D-ABADA7D58DF8}"/>
    <cellStyle name="Entrada 10 2 6 2" xfId="6221" xr:uid="{BA17C51D-AA5F-4B6B-B344-0EED39E32595}"/>
    <cellStyle name="Entrada 10 2 6 2 2" xfId="12532" xr:uid="{E99D5408-7017-4A7D-A58E-7AF42DE640F9}"/>
    <cellStyle name="Entrada 10 2 6 2 2 2" xfId="27640" xr:uid="{1C143E15-C478-47DA-9053-D56C6332F716}"/>
    <cellStyle name="Entrada 10 2 6 2 3" xfId="14059" xr:uid="{BDA83C36-2011-491D-BA60-FFD7DBB1FC32}"/>
    <cellStyle name="Entrada 10 2 6 2 3 2" xfId="29167" xr:uid="{5EC5A172-E23F-4C84-8094-DBAD0EC1FA84}"/>
    <cellStyle name="Entrada 10 2 6 2 4" xfId="21329" xr:uid="{7439F619-39A1-44FB-BB92-4FC22656B1FD}"/>
    <cellStyle name="Entrada 10 2 6 3" xfId="9966" xr:uid="{63962B3C-F698-4836-9AED-86BFB1211CD7}"/>
    <cellStyle name="Entrada 10 2 6 3 2" xfId="25074" xr:uid="{929EB350-E536-4535-9254-B61E97C27BAC}"/>
    <cellStyle name="Entrada 10 2 6 4" xfId="7510" xr:uid="{A95B3125-42B6-47A4-BB48-95536E381B4E}"/>
    <cellStyle name="Entrada 10 2 6 4 2" xfId="22618" xr:uid="{D9AB7717-EDC7-4DE8-AA37-818432971A2E}"/>
    <cellStyle name="Entrada 10 2 6 5" xfId="18692" xr:uid="{983D6D47-7CDC-4BC9-8D56-977BD02205DF}"/>
    <cellStyle name="Entrada 10 2 7" xfId="3930" xr:uid="{2DD03EA5-3154-4906-92B8-4A2683917D17}"/>
    <cellStyle name="Entrada 10 2 7 2" xfId="6567" xr:uid="{F1853D71-53C6-485D-8A7D-10C270432A1F}"/>
    <cellStyle name="Entrada 10 2 7 2 2" xfId="12878" xr:uid="{C458A211-C37B-40DA-840F-E47F5681D0E7}"/>
    <cellStyle name="Entrada 10 2 7 2 2 2" xfId="27986" xr:uid="{CC9C134A-7DDA-4C0D-8271-019D0AAE211C}"/>
    <cellStyle name="Entrada 10 2 7 2 3" xfId="16583" xr:uid="{A58ED5EE-B6D6-4859-86B9-9B6D68967554}"/>
    <cellStyle name="Entrada 10 2 7 2 3 2" xfId="31691" xr:uid="{1639858C-95D8-45E5-B116-3B0B3CD27C75}"/>
    <cellStyle name="Entrada 10 2 7 2 4" xfId="21675" xr:uid="{38CC90B1-F691-4F0C-A211-19032B8FF2EF}"/>
    <cellStyle name="Entrada 10 2 7 3" xfId="10312" xr:uid="{673C3F11-37B7-45D5-9352-1EC21465B6E1}"/>
    <cellStyle name="Entrada 10 2 7 3 2" xfId="25420" xr:uid="{4DCBEA62-B923-4657-BFBA-722BD6EBBD7B}"/>
    <cellStyle name="Entrada 10 2 7 4" xfId="14713" xr:uid="{DAC98FA1-3704-4540-9004-3FBD03D67025}"/>
    <cellStyle name="Entrada 10 2 7 4 2" xfId="29821" xr:uid="{E886023C-E46E-40C2-929A-925BB0D3F6DA}"/>
    <cellStyle name="Entrada 10 2 7 5" xfId="19038" xr:uid="{552601ED-50F3-49D0-AC35-2ABC0F7438FB}"/>
    <cellStyle name="Entrada 10 2 8" xfId="4277" xr:uid="{AE190EAE-565F-4BF4-A210-DF5735FB13B3}"/>
    <cellStyle name="Entrada 10 2 8 2" xfId="6914" xr:uid="{90233D21-00D3-44FD-826E-C2806BB3728D}"/>
    <cellStyle name="Entrada 10 2 8 2 2" xfId="13225" xr:uid="{C1E72F12-7031-454B-ADD1-065A0FFC650E}"/>
    <cellStyle name="Entrada 10 2 8 2 2 2" xfId="28333" xr:uid="{5B42FC8F-5780-426C-BE01-CBE6F91DE833}"/>
    <cellStyle name="Entrada 10 2 8 2 3" xfId="16889" xr:uid="{8996D5D2-C9D6-4DCD-9C09-7B6BB41DECE7}"/>
    <cellStyle name="Entrada 10 2 8 2 3 2" xfId="31997" xr:uid="{4AE66167-2A34-4AFC-879E-FEBB1E8A8792}"/>
    <cellStyle name="Entrada 10 2 8 2 4" xfId="22022" xr:uid="{33788B59-FA22-4051-9234-2A65E74A4554}"/>
    <cellStyle name="Entrada 10 2 8 3" xfId="10659" xr:uid="{4DAB54F7-585E-40DE-8C24-ACAAA9B192E8}"/>
    <cellStyle name="Entrada 10 2 8 3 2" xfId="25767" xr:uid="{C1037B7C-80B2-44D0-A437-DC1C7764166C}"/>
    <cellStyle name="Entrada 10 2 8 4" xfId="11796" xr:uid="{B7037BAD-DE81-4AEF-AB5C-A819B11B7CBE}"/>
    <cellStyle name="Entrada 10 2 8 4 2" xfId="26904" xr:uid="{FB6AC3F4-17C3-4621-B395-EE3F425FEA4E}"/>
    <cellStyle name="Entrada 10 2 8 5" xfId="19385" xr:uid="{8C569F13-2C88-4AF8-B721-0145A0249D77}"/>
    <cellStyle name="Entrada 10 2 9" xfId="4495" xr:uid="{3FEF8A48-B559-4D6B-9CE3-4E0E8274DD7B}"/>
    <cellStyle name="Entrada 10 2 9 2" xfId="10877" xr:uid="{04E0E24F-74C3-46D9-9E41-E5BB70224F5C}"/>
    <cellStyle name="Entrada 10 2 9 2 2" xfId="25985" xr:uid="{BF979857-2DEC-4519-AA23-2B8E41C9FCE0}"/>
    <cellStyle name="Entrada 10 2 9 3" xfId="15254" xr:uid="{FCAB69E3-A749-4D25-9CE2-7F5142F2E090}"/>
    <cellStyle name="Entrada 10 2 9 3 2" xfId="30362" xr:uid="{45B3AFBC-2487-48B7-BC79-59AA872F8BC0}"/>
    <cellStyle name="Entrada 10 2 9 4" xfId="19603" xr:uid="{526417A6-922F-4689-BA93-3D98AAC58BC8}"/>
    <cellStyle name="Entrada 10 3" xfId="1841" xr:uid="{D08901E1-A11A-484B-86F4-BF887F618775}"/>
    <cellStyle name="Entrada 10 3 10" xfId="14438" xr:uid="{BDD630FA-56B2-4FDD-A11D-DFC043F61EE6}"/>
    <cellStyle name="Entrada 10 3 10 2" xfId="29546" xr:uid="{07A704C4-9481-4E21-B4C7-C8A56534EBD5}"/>
    <cellStyle name="Entrada 10 3 11" xfId="16457" xr:uid="{70C23C99-8E8A-4699-AC20-D0F7E329D434}"/>
    <cellStyle name="Entrada 10 3 11 2" xfId="31565" xr:uid="{E6DBF3E5-F7ED-404B-8DA5-84D96816B6D6}"/>
    <cellStyle name="Entrada 10 3 12" xfId="17066" xr:uid="{F7CAD6C1-65B0-4BC5-8024-0B6EC4E5C54A}"/>
    <cellStyle name="Entrada 10 3 2" xfId="2401" xr:uid="{ECC08381-ACA2-48AD-AD4A-353B5294EF29}"/>
    <cellStyle name="Entrada 10 3 2 2" xfId="5038" xr:uid="{6ED3A770-323C-43F2-AB90-0CB64AC9931F}"/>
    <cellStyle name="Entrada 10 3 2 2 2" xfId="11402" xr:uid="{92670D0C-EA6C-40EC-AEA5-EA183207C203}"/>
    <cellStyle name="Entrada 10 3 2 2 2 2" xfId="26510" xr:uid="{1D09087B-D7EC-48BF-84C0-5F36691C77A2}"/>
    <cellStyle name="Entrada 10 3 2 2 3" xfId="15434" xr:uid="{693DCE43-4E39-4DCF-AC0F-1FAB7150D482}"/>
    <cellStyle name="Entrada 10 3 2 2 3 2" xfId="30542" xr:uid="{4AFDADA1-BFD5-46F7-A8FC-23273F072E8E}"/>
    <cellStyle name="Entrada 10 3 2 2 4" xfId="20146" xr:uid="{C2F41A9E-63BB-481D-B7EB-6AFF109A5575}"/>
    <cellStyle name="Entrada 10 3 2 3" xfId="8868" xr:uid="{BF8B8717-041F-4355-9E76-2D453F6E6254}"/>
    <cellStyle name="Entrada 10 3 2 3 2" xfId="23976" xr:uid="{B98FD568-F75F-4DF9-AAA5-319FC1BF5C35}"/>
    <cellStyle name="Entrada 10 3 2 4" xfId="15767" xr:uid="{FDE2AED1-DFE5-404F-8E13-8DA48233BF81}"/>
    <cellStyle name="Entrada 10 3 2 4 2" xfId="30875" xr:uid="{EE6B6615-D5EA-4129-9021-1CD2620E1534}"/>
    <cellStyle name="Entrada 10 3 2 5" xfId="11793" xr:uid="{C30BD24B-787A-4906-83A3-37595DBF0CC6}"/>
    <cellStyle name="Entrada 10 3 2 5 2" xfId="26901" xr:uid="{F2C0B2F8-15FE-4435-875A-86CFC1F7C45C}"/>
    <cellStyle name="Entrada 10 3 2 6" xfId="17592" xr:uid="{0FD70335-8216-4148-9E79-995FEDD95D93}"/>
    <cellStyle name="Entrada 10 3 3" xfId="2219" xr:uid="{F23A7881-25E9-4B0A-AE7D-2852FEB6A863}"/>
    <cellStyle name="Entrada 10 3 3 2" xfId="4856" xr:uid="{80C29A33-03A4-4189-BFA8-89600578BDD3}"/>
    <cellStyle name="Entrada 10 3 3 2 2" xfId="14722" xr:uid="{115B8F7A-D405-4B6C-9198-892AE89601F0}"/>
    <cellStyle name="Entrada 10 3 3 2 2 2" xfId="29830" xr:uid="{15A1CE55-5529-4D65-976B-4A8C5B0A43D6}"/>
    <cellStyle name="Entrada 10 3 3 2 3" xfId="19964" xr:uid="{4A0C4414-52E1-49E4-88C9-0CF7A116325F}"/>
    <cellStyle name="Entrada 10 3 3 3" xfId="7775" xr:uid="{AA339220-C87C-4131-8CF4-919A864FAD4F}"/>
    <cellStyle name="Entrada 10 3 3 3 2" xfId="22883" xr:uid="{D0C44050-3439-42B3-91C8-93CCCDC334AD}"/>
    <cellStyle name="Entrada 10 3 3 4" xfId="17444" xr:uid="{1A2F9E75-B235-4084-98E4-AF1E42220620}"/>
    <cellStyle name="Entrada 10 3 4" xfId="2935" xr:uid="{D3DF1DA5-425E-40ED-95D9-7623EE6F71CF}"/>
    <cellStyle name="Entrada 10 3 4 2" xfId="5572" xr:uid="{E48E3688-C41F-4ABC-898A-2D985343D6C3}"/>
    <cellStyle name="Entrada 10 3 4 2 2" xfId="11883" xr:uid="{E03B671D-5F9B-4F70-9CEA-E5496B1C3AD5}"/>
    <cellStyle name="Entrada 10 3 4 2 2 2" xfId="26991" xr:uid="{36230D52-72C0-42AC-BD11-59280AA50DD1}"/>
    <cellStyle name="Entrada 10 3 4 2 3" xfId="15114" xr:uid="{B2A8B607-64C5-46EE-A9AC-69FACE66FB18}"/>
    <cellStyle name="Entrada 10 3 4 2 3 2" xfId="30222" xr:uid="{63012411-50BE-4EC2-8D35-D3886D8D07BC}"/>
    <cellStyle name="Entrada 10 3 4 2 4" xfId="20680" xr:uid="{813B515E-B2A6-495A-9506-BF156F468CAF}"/>
    <cellStyle name="Entrada 10 3 4 3" xfId="9317" xr:uid="{FD94DE0B-7F14-419B-84E3-3E60CB1A1878}"/>
    <cellStyle name="Entrada 10 3 4 3 2" xfId="24425" xr:uid="{CD9F59B8-D7E8-408F-8CA0-A5CD52DC6C1B}"/>
    <cellStyle name="Entrada 10 3 4 4" xfId="15146" xr:uid="{8B819142-7AAC-4C3F-AA4B-B771742BE35D}"/>
    <cellStyle name="Entrada 10 3 4 4 2" xfId="30254" xr:uid="{0B2B7D30-D237-4355-B858-573C0D91B058}"/>
    <cellStyle name="Entrada 10 3 4 5" xfId="18043" xr:uid="{99AEC78A-ED2D-49C1-AF2D-ED6D57184BD4}"/>
    <cellStyle name="Entrada 10 3 5" xfId="3261" xr:uid="{A91A4E49-68AA-4426-A727-AAF778880D2D}"/>
    <cellStyle name="Entrada 10 3 5 2" xfId="5898" xr:uid="{A4BB582A-55E0-4D65-ABBD-7EF9AE9B6C93}"/>
    <cellStyle name="Entrada 10 3 5 2 2" xfId="12209" xr:uid="{F0042AB8-E80D-4880-BA3E-7BA6F34B0ABE}"/>
    <cellStyle name="Entrada 10 3 5 2 2 2" xfId="27317" xr:uid="{D2EEF3EC-C454-43BD-9907-32C83DEA0AE2}"/>
    <cellStyle name="Entrada 10 3 5 2 3" xfId="8700" xr:uid="{BA88BE99-A5FC-44B9-8896-BBF4282EC76E}"/>
    <cellStyle name="Entrada 10 3 5 2 3 2" xfId="23808" xr:uid="{0FB0C5A2-E834-4B66-AB0D-B223B9F98F86}"/>
    <cellStyle name="Entrada 10 3 5 2 4" xfId="21006" xr:uid="{03BB1DB1-37A7-4ADC-B868-C5ADC19218C0}"/>
    <cellStyle name="Entrada 10 3 5 3" xfId="9643" xr:uid="{FD6B6D27-4154-4997-B0FA-2F67C990E836}"/>
    <cellStyle name="Entrada 10 3 5 3 2" xfId="24751" xr:uid="{FE973C8E-0D49-4DC0-AFAD-72C8874C1B6D}"/>
    <cellStyle name="Entrada 10 3 5 4" xfId="16073" xr:uid="{24E9E68B-C323-425B-A0F8-13CA076FCAFA}"/>
    <cellStyle name="Entrada 10 3 5 4 2" xfId="31181" xr:uid="{77F69E70-B9D3-4E61-927B-2E4FA9344A4A}"/>
    <cellStyle name="Entrada 10 3 5 5" xfId="18369" xr:uid="{643C06ED-7B40-4FB9-9ECB-B5A841D641CE}"/>
    <cellStyle name="Entrada 10 3 6" xfId="3567" xr:uid="{71BA813F-B8AF-48B4-A12A-9B0F3C786E3C}"/>
    <cellStyle name="Entrada 10 3 6 2" xfId="6204" xr:uid="{9F006673-546A-4A36-BBA9-04C084CE1D1D}"/>
    <cellStyle name="Entrada 10 3 6 2 2" xfId="12515" xr:uid="{4FE15CC2-DD9C-4ED3-A7C1-CAD01C5C35FB}"/>
    <cellStyle name="Entrada 10 3 6 2 2 2" xfId="27623" xr:uid="{E61B91D0-31F7-4820-83BF-BF3C4B69D5A6}"/>
    <cellStyle name="Entrada 10 3 6 2 3" xfId="13979" xr:uid="{C370EB67-CDF9-4A65-95C9-A6C6ABAA5971}"/>
    <cellStyle name="Entrada 10 3 6 2 3 2" xfId="29087" xr:uid="{19F10AB1-3677-4118-BB04-65F85A0E4093}"/>
    <cellStyle name="Entrada 10 3 6 2 4" xfId="21312" xr:uid="{944B20DB-39B9-4BB0-963A-36007C25564F}"/>
    <cellStyle name="Entrada 10 3 6 3" xfId="9949" xr:uid="{A9FFF2DA-EEC6-4F8D-B0DA-E0843CEC30D9}"/>
    <cellStyle name="Entrada 10 3 6 3 2" xfId="25057" xr:uid="{0C11DAD8-C94D-4581-A2C0-FCD52CBD67EC}"/>
    <cellStyle name="Entrada 10 3 6 4" xfId="15637" xr:uid="{E43F5F63-B7E8-47AE-B63A-1DE84334BC56}"/>
    <cellStyle name="Entrada 10 3 6 4 2" xfId="30745" xr:uid="{629B8406-4D8E-4E96-8B31-EAF6873D0CC5}"/>
    <cellStyle name="Entrada 10 3 6 5" xfId="18675" xr:uid="{B3AC0215-A402-4E10-977E-C8F513E12E7E}"/>
    <cellStyle name="Entrada 10 3 7" xfId="3913" xr:uid="{D7ABF346-2C59-4549-A5D8-42AE4A15293D}"/>
    <cellStyle name="Entrada 10 3 7 2" xfId="6550" xr:uid="{A13582DF-29F9-4816-8F00-8C5F262336AA}"/>
    <cellStyle name="Entrada 10 3 7 2 2" xfId="12861" xr:uid="{024A0B5D-48C0-4D62-AC8F-8408ACAAC461}"/>
    <cellStyle name="Entrada 10 3 7 2 2 2" xfId="27969" xr:uid="{40AFB40B-0BAC-4C5D-9D02-382D29F0ED73}"/>
    <cellStyle name="Entrada 10 3 7 2 3" xfId="13964" xr:uid="{6934ABE0-A06E-496D-A067-1018BD2986D0}"/>
    <cellStyle name="Entrada 10 3 7 2 3 2" xfId="29072" xr:uid="{337BD1F0-15B0-4C3C-AAF1-62D34A52D1D6}"/>
    <cellStyle name="Entrada 10 3 7 2 4" xfId="21658" xr:uid="{F4CDB271-EDC1-4878-8D3A-ACAA39558BF9}"/>
    <cellStyle name="Entrada 10 3 7 3" xfId="10295" xr:uid="{8FE18E11-0F4D-4791-B527-05C459A4B079}"/>
    <cellStyle name="Entrada 10 3 7 3 2" xfId="25403" xr:uid="{032F72EE-76B6-436C-8117-B827E0DA5F65}"/>
    <cellStyle name="Entrada 10 3 7 4" xfId="7042" xr:uid="{71E80F58-6FDB-49B2-B2DB-E912D1AB9E6F}"/>
    <cellStyle name="Entrada 10 3 7 4 2" xfId="22150" xr:uid="{EFB887EB-F3EE-4A65-BA91-4C7964E5E52F}"/>
    <cellStyle name="Entrada 10 3 7 5" xfId="19021" xr:uid="{0F3EC190-6F37-4E9B-A3B2-F1B50C9EA1D0}"/>
    <cellStyle name="Entrada 10 3 8" xfId="4478" xr:uid="{7F4C8E9B-85B4-498E-9515-81CD97D8456C}"/>
    <cellStyle name="Entrada 10 3 8 2" xfId="10860" xr:uid="{760F5236-F2C4-498E-A4A8-49EC4C3BC0D6}"/>
    <cellStyle name="Entrada 10 3 8 2 2" xfId="25968" xr:uid="{85B847B7-F481-4C1F-A872-1FCF43686D84}"/>
    <cellStyle name="Entrada 10 3 8 3" xfId="14422" xr:uid="{7F0781F9-63C4-4858-9468-D2788DA7CF91}"/>
    <cellStyle name="Entrada 10 3 8 3 2" xfId="29530" xr:uid="{0B55EBBC-2608-434E-A0DD-CA68BF79681F}"/>
    <cellStyle name="Entrada 10 3 8 4" xfId="19586" xr:uid="{4D1B438D-EE5C-4D53-A952-93B936E1A04C}"/>
    <cellStyle name="Entrada 10 3 9" xfId="8342" xr:uid="{B48CC252-D63A-483D-950E-41AB0489DE21}"/>
    <cellStyle name="Entrada 10 3 9 2" xfId="23450" xr:uid="{19AADEA4-969D-4F95-9F18-F76B106C1342}"/>
    <cellStyle name="Entrada 10 4" xfId="2078" xr:uid="{839AA819-5080-4924-A828-F0C2B612BC8A}"/>
    <cellStyle name="Entrada 10 4 10" xfId="13470" xr:uid="{AFC3C5C1-0459-4293-8946-F81BAA9F987F}"/>
    <cellStyle name="Entrada 10 4 10 2" xfId="28578" xr:uid="{E4C6B9E0-9975-4A36-B50C-09822E7A0C4D}"/>
    <cellStyle name="Entrada 10 4 11" xfId="14203" xr:uid="{33A26034-1813-4695-BB48-6EE13D284A0E}"/>
    <cellStyle name="Entrada 10 4 11 2" xfId="29311" xr:uid="{0407E635-8DF1-462B-AB3F-D26D9F6A603B}"/>
    <cellStyle name="Entrada 10 4 12" xfId="17303" xr:uid="{A18EA2BE-3D58-4B01-A5A7-7399CE640F0B}"/>
    <cellStyle name="Entrada 10 4 2" xfId="2568" xr:uid="{3F80B799-4C25-4320-B84F-B74188A65028}"/>
    <cellStyle name="Entrada 10 4 2 2" xfId="5205" xr:uid="{9AE1581F-91AF-416B-AAF8-1E885A936437}"/>
    <cellStyle name="Entrada 10 4 2 2 2" xfId="11569" xr:uid="{EAE92499-C0AF-4534-ACAC-4DB5E9E00CAD}"/>
    <cellStyle name="Entrada 10 4 2 2 2 2" xfId="26677" xr:uid="{86C50590-ADF4-4972-B5E3-136FDCC4B1EB}"/>
    <cellStyle name="Entrada 10 4 2 2 3" xfId="7958" xr:uid="{DBD422DD-C3FE-4AEE-ADBA-542C2F142325}"/>
    <cellStyle name="Entrada 10 4 2 2 3 2" xfId="23066" xr:uid="{5F170B82-B1F7-4EC9-A0B6-F1FC889209CA}"/>
    <cellStyle name="Entrada 10 4 2 2 4" xfId="20313" xr:uid="{E4912440-0426-4C9B-AF87-387C9A42A2D9}"/>
    <cellStyle name="Entrada 10 4 2 3" xfId="9035" xr:uid="{4307B252-B98C-4D7D-9960-F3082AFC1E35}"/>
    <cellStyle name="Entrada 10 4 2 3 2" xfId="24143" xr:uid="{B3463100-CBD9-4B61-A379-E24A33763C3F}"/>
    <cellStyle name="Entrada 10 4 2 4" xfId="14785" xr:uid="{BF2C8670-F2D4-4623-BF25-5C2099F28166}"/>
    <cellStyle name="Entrada 10 4 2 4 2" xfId="29893" xr:uid="{79286FEB-DEA4-41F7-B332-2A5CA7EBE86C}"/>
    <cellStyle name="Entrada 10 4 2 5" xfId="16353" xr:uid="{0F5D2780-6FE8-47FA-855F-77738229E087}"/>
    <cellStyle name="Entrada 10 4 2 5 2" xfId="31461" xr:uid="{BFBB72B4-C809-4A3B-884F-4059D78794AF}"/>
    <cellStyle name="Entrada 10 4 2 6" xfId="17676" xr:uid="{5E5804D1-F7D9-4DFB-8E3F-D56A765E2A75}"/>
    <cellStyle name="Entrada 10 4 3" xfId="2838" xr:uid="{98EF40DB-0741-4E49-B892-8FA138B5ABF6}"/>
    <cellStyle name="Entrada 10 4 3 2" xfId="5475" xr:uid="{5E807910-7745-4A65-B788-2F124F219941}"/>
    <cellStyle name="Entrada 10 4 3 2 2" xfId="7581" xr:uid="{FC03BFDF-2291-4B97-8C25-B24576DEEC31}"/>
    <cellStyle name="Entrada 10 4 3 2 2 2" xfId="22689" xr:uid="{36D1AF87-F3CC-467D-974A-0001830E6E5A}"/>
    <cellStyle name="Entrada 10 4 3 2 3" xfId="20583" xr:uid="{ABCE0D1E-37BD-4028-A02A-8C84DE7DE981}"/>
    <cellStyle name="Entrada 10 4 3 3" xfId="15072" xr:uid="{AD0349B3-BA2E-4D7D-B57A-8007BEE6FCBF}"/>
    <cellStyle name="Entrada 10 4 3 3 2" xfId="30180" xr:uid="{EF2E7B11-8098-4D3F-A669-CE945DA95831}"/>
    <cellStyle name="Entrada 10 4 3 4" xfId="17946" xr:uid="{5617F0C5-615F-4686-B5CF-9AE269CFF794}"/>
    <cellStyle name="Entrada 10 4 4" xfId="3141" xr:uid="{1C1C5BCA-EA28-49E8-A696-85846A0FCB9C}"/>
    <cellStyle name="Entrada 10 4 4 2" xfId="5778" xr:uid="{EB7829F3-4EB4-4F33-96F6-365290F997F5}"/>
    <cellStyle name="Entrada 10 4 4 2 2" xfId="12089" xr:uid="{B642EFB9-7F5D-4277-BF02-E85B856405A9}"/>
    <cellStyle name="Entrada 10 4 4 2 2 2" xfId="27197" xr:uid="{D9B462A6-08E5-4E16-89D7-CC788A7545CD}"/>
    <cellStyle name="Entrada 10 4 4 2 3" xfId="14810" xr:uid="{98D52137-49AF-4752-9E2C-5D1CBED55256}"/>
    <cellStyle name="Entrada 10 4 4 2 3 2" xfId="29918" xr:uid="{82C0F1E6-A3E8-4B82-BF19-666DB4291DA0}"/>
    <cellStyle name="Entrada 10 4 4 2 4" xfId="20886" xr:uid="{9A65BE20-61E4-497D-96A7-27DD571072D2}"/>
    <cellStyle name="Entrada 10 4 4 3" xfId="9523" xr:uid="{570EFC1A-327A-4FFC-9B7B-2253DB5BF2B2}"/>
    <cellStyle name="Entrada 10 4 4 3 2" xfId="24631" xr:uid="{49000E6E-6E07-4881-B9A2-EAE19C0D1585}"/>
    <cellStyle name="Entrada 10 4 4 4" xfId="7495" xr:uid="{4A7EC5C9-31E6-48C5-AF51-B482C73AC093}"/>
    <cellStyle name="Entrada 10 4 4 4 2" xfId="22603" xr:uid="{64F66205-AD92-44C5-BFF8-9E3BCC4DC300}"/>
    <cellStyle name="Entrada 10 4 4 5" xfId="18249" xr:uid="{043E4575-1BA8-4D57-96F6-40EA51C8066C}"/>
    <cellStyle name="Entrada 10 4 5" xfId="3467" xr:uid="{5789581E-DB5B-4415-AC56-A564C9B1C791}"/>
    <cellStyle name="Entrada 10 4 5 2" xfId="6104" xr:uid="{47E4498C-1A0C-4F82-A507-2122F50AD148}"/>
    <cellStyle name="Entrada 10 4 5 2 2" xfId="12415" xr:uid="{DBC347D8-4189-4ACB-ABAA-2E22A3F11608}"/>
    <cellStyle name="Entrada 10 4 5 2 2 2" xfId="27523" xr:uid="{BC0C0A6D-4BC0-465D-B49B-15CE669B0BA1}"/>
    <cellStyle name="Entrada 10 4 5 2 3" xfId="14503" xr:uid="{7DEE8D6D-D680-4572-B8E4-EE7689146DC7}"/>
    <cellStyle name="Entrada 10 4 5 2 3 2" xfId="29611" xr:uid="{6CE9051B-3FC2-448B-A0F8-EC664EB626CE}"/>
    <cellStyle name="Entrada 10 4 5 2 4" xfId="21212" xr:uid="{94A147E6-82B4-4EDB-B421-38CE4BE3218B}"/>
    <cellStyle name="Entrada 10 4 5 3" xfId="9849" xr:uid="{BDD026E5-B646-4759-9C26-6BA6E120CC75}"/>
    <cellStyle name="Entrada 10 4 5 3 2" xfId="24957" xr:uid="{617D8ADA-B787-4E96-A722-E0FE78BA49DB}"/>
    <cellStyle name="Entrada 10 4 5 4" xfId="11233" xr:uid="{CDB72C57-1CB0-4163-A759-C49EB27FC7A3}"/>
    <cellStyle name="Entrada 10 4 5 4 2" xfId="26341" xr:uid="{119C935D-5B36-4F38-B3B3-2EC99BAEDA00}"/>
    <cellStyle name="Entrada 10 4 5 5" xfId="18575" xr:uid="{79D312F0-19DE-4553-BF94-C11812987D59}"/>
    <cellStyle name="Entrada 10 4 6" xfId="3773" xr:uid="{C9755358-1625-4A53-BC59-715A5AD0727F}"/>
    <cellStyle name="Entrada 10 4 6 2" xfId="6410" xr:uid="{BEE28592-D566-4821-A0C3-9C569F816557}"/>
    <cellStyle name="Entrada 10 4 6 2 2" xfId="12721" xr:uid="{79E9E6E3-ED7E-4E96-9086-491F58E6BBE9}"/>
    <cellStyle name="Entrada 10 4 6 2 2 2" xfId="27829" xr:uid="{444F4A7E-70E4-4E1F-816F-C112710F92EE}"/>
    <cellStyle name="Entrada 10 4 6 2 3" xfId="16004" xr:uid="{890C2F07-3144-4E4B-A99E-3589A48A8C62}"/>
    <cellStyle name="Entrada 10 4 6 2 3 2" xfId="31112" xr:uid="{CA766BD1-3CAE-43C3-948B-07017B249FD2}"/>
    <cellStyle name="Entrada 10 4 6 2 4" xfId="21518" xr:uid="{4B4EA5EA-DB9E-4929-859D-CA122257C762}"/>
    <cellStyle name="Entrada 10 4 6 3" xfId="10155" xr:uid="{AFB0B67C-EFCB-492F-91D8-BDD629C2BA13}"/>
    <cellStyle name="Entrada 10 4 6 3 2" xfId="25263" xr:uid="{C6F4523F-CE40-4FA9-AAC8-D161C62C0D0D}"/>
    <cellStyle name="Entrada 10 4 6 4" xfId="8109" xr:uid="{1BAF6567-2BF4-4D5B-B026-BF7FE29AE986}"/>
    <cellStyle name="Entrada 10 4 6 4 2" xfId="23217" xr:uid="{5B52C79E-CCBB-4973-A4CE-34589F5E280A}"/>
    <cellStyle name="Entrada 10 4 6 5" xfId="18881" xr:uid="{7C1FF7C9-E879-4945-9C44-16BFB0992243}"/>
    <cellStyle name="Entrada 10 4 7" xfId="4150" xr:uid="{2B03BE57-09CF-4E41-B19D-0F4AD062F87B}"/>
    <cellStyle name="Entrada 10 4 7 2" xfId="6787" xr:uid="{67B2E6F7-BA15-454E-BC6B-95E8C3256AB4}"/>
    <cellStyle name="Entrada 10 4 7 2 2" xfId="13098" xr:uid="{2CC69223-D017-4E85-A890-8AB42E2381A5}"/>
    <cellStyle name="Entrada 10 4 7 2 2 2" xfId="28206" xr:uid="{D1849154-50C7-48B8-8585-EBAD427FAD90}"/>
    <cellStyle name="Entrada 10 4 7 2 3" xfId="16772" xr:uid="{4D25B77C-7AF7-49EF-869F-F2C3C2DE2998}"/>
    <cellStyle name="Entrada 10 4 7 2 3 2" xfId="31880" xr:uid="{6265F237-6D24-44D9-A3F8-1C5A891D89F1}"/>
    <cellStyle name="Entrada 10 4 7 2 4" xfId="21895" xr:uid="{BA61B63D-6BDB-4008-8A39-B06858298D7B}"/>
    <cellStyle name="Entrada 10 4 7 3" xfId="10532" xr:uid="{2309160A-980D-4133-9117-F63ACBE41C11}"/>
    <cellStyle name="Entrada 10 4 7 3 2" xfId="25640" xr:uid="{FC3B0632-D1E6-40E4-A07B-E9280A4F911C}"/>
    <cellStyle name="Entrada 10 4 7 4" xfId="15031" xr:uid="{B781DC30-7A02-456E-AE43-388B3A66C9AE}"/>
    <cellStyle name="Entrada 10 4 7 4 2" xfId="30139" xr:uid="{2948FEC6-FA6E-4857-866A-939EEDED79FD}"/>
    <cellStyle name="Entrada 10 4 7 5" xfId="19258" xr:uid="{269E4B30-2B07-4D98-BF9B-A2F25CD8710E}"/>
    <cellStyle name="Entrada 10 4 8" xfId="4715" xr:uid="{48144022-15D4-4AB3-BACF-8F9FE7F52DBD}"/>
    <cellStyle name="Entrada 10 4 8 2" xfId="11097" xr:uid="{9ADB0512-88F8-4FC4-9D54-CDF430F85882}"/>
    <cellStyle name="Entrada 10 4 8 2 2" xfId="26205" xr:uid="{42213779-C5A6-4138-B065-70F3CA13AD13}"/>
    <cellStyle name="Entrada 10 4 8 3" xfId="7694" xr:uid="{E1A057BB-C3BC-4820-9378-AD91AEE28981}"/>
    <cellStyle name="Entrada 10 4 8 3 2" xfId="22802" xr:uid="{4AFAA0D1-C8F5-4F51-BC75-84D562ED0EB0}"/>
    <cellStyle name="Entrada 10 4 8 4" xfId="19823" xr:uid="{2252B26A-3579-4231-9DA1-AB344A65EADC}"/>
    <cellStyle name="Entrada 10 4 9" xfId="8576" xr:uid="{96757A97-05BB-49F5-9692-62149F87DB42}"/>
    <cellStyle name="Entrada 10 4 9 2" xfId="23684" xr:uid="{1DF8705C-A9A5-40CB-900B-BD3AF65B1919}"/>
    <cellStyle name="Entrada 10 5" xfId="2043" xr:uid="{99A74323-EF15-4B0B-AA56-CA31EBB01FDA}"/>
    <cellStyle name="Entrada 10 5 10" xfId="14132" xr:uid="{8860354B-1F20-47E7-94F5-73AA82F79155}"/>
    <cellStyle name="Entrada 10 5 10 2" xfId="29240" xr:uid="{60251229-37A2-490A-8680-F591E3C0ACEA}"/>
    <cellStyle name="Entrada 10 5 11" xfId="17268" xr:uid="{868DACA7-46D8-4F5E-A5B9-9120F66010C0}"/>
    <cellStyle name="Entrada 10 5 2" xfId="2803" xr:uid="{C8FA7CB5-5F42-4E89-9FB8-E38248A077B8}"/>
    <cellStyle name="Entrada 10 5 2 2" xfId="5440" xr:uid="{8002C89A-018E-4AD3-94BE-75C846CC5760}"/>
    <cellStyle name="Entrada 10 5 2 2 2" xfId="14004" xr:uid="{5333C506-D077-4760-B52F-6F7CCCF77D9A}"/>
    <cellStyle name="Entrada 10 5 2 2 2 2" xfId="29112" xr:uid="{4A27DFC6-5BBE-4BB8-BB1C-E9E68412FDBB}"/>
    <cellStyle name="Entrada 10 5 2 2 3" xfId="20548" xr:uid="{036FA575-D36B-4F74-8D88-72CC4EA3AE2E}"/>
    <cellStyle name="Entrada 10 5 2 3" xfId="7294" xr:uid="{38C093F6-DC0B-4F5E-97C7-692B58156D7B}"/>
    <cellStyle name="Entrada 10 5 2 3 2" xfId="22402" xr:uid="{B23988B4-0A08-4FF8-AEBB-566595A188FD}"/>
    <cellStyle name="Entrada 10 5 2 4" xfId="17911" xr:uid="{8585F7A3-DEE0-4BA9-AEF4-5AF41978EBE0}"/>
    <cellStyle name="Entrada 10 5 3" xfId="3106" xr:uid="{A34ACF0C-6511-4241-98D4-7DDB8D92004D}"/>
    <cellStyle name="Entrada 10 5 3 2" xfId="5743" xr:uid="{539A8D41-F325-49AF-9CCA-A41234BF5887}"/>
    <cellStyle name="Entrada 10 5 3 2 2" xfId="12054" xr:uid="{2CBBC382-064F-41F7-BE5A-0A10CB9BD9A4}"/>
    <cellStyle name="Entrada 10 5 3 2 2 2" xfId="27162" xr:uid="{48F50DD6-81CC-4D02-9604-9F5842AFF963}"/>
    <cellStyle name="Entrada 10 5 3 2 3" xfId="14103" xr:uid="{06D5F4A2-3BF4-4534-A232-D8F483720DAE}"/>
    <cellStyle name="Entrada 10 5 3 2 3 2" xfId="29211" xr:uid="{E7C7DE40-7F41-480C-84E4-1E2C792DEC1D}"/>
    <cellStyle name="Entrada 10 5 3 2 4" xfId="20851" xr:uid="{ACF6CFAF-7B24-4B62-82C9-F97FC73A2046}"/>
    <cellStyle name="Entrada 10 5 3 3" xfId="9488" xr:uid="{81D7ADBD-3A68-43D9-8FE9-C9EEABB64688}"/>
    <cellStyle name="Entrada 10 5 3 3 2" xfId="24596" xr:uid="{049A07E4-1F62-4798-A6BB-96660C924E5B}"/>
    <cellStyle name="Entrada 10 5 3 4" xfId="15174" xr:uid="{191AB85B-4A69-4AEC-826B-81536DEC0AEE}"/>
    <cellStyle name="Entrada 10 5 3 4 2" xfId="30282" xr:uid="{4F068463-D4E4-4E5D-858F-BE317BEB9AB8}"/>
    <cellStyle name="Entrada 10 5 3 5" xfId="18214" xr:uid="{4D33C89D-0156-4123-86F6-8BB4029B5281}"/>
    <cellStyle name="Entrada 10 5 4" xfId="3432" xr:uid="{E286DE28-D364-4FF7-8B8E-6A5097448F76}"/>
    <cellStyle name="Entrada 10 5 4 2" xfId="6069" xr:uid="{812BC690-21D1-432D-8D50-164CF07587FF}"/>
    <cellStyle name="Entrada 10 5 4 2 2" xfId="12380" xr:uid="{DBD74DEC-E19D-4C84-954D-EAE5FB6DFC73}"/>
    <cellStyle name="Entrada 10 5 4 2 2 2" xfId="27488" xr:uid="{2CADEEC3-7F1F-45D1-99BB-C3253017D28C}"/>
    <cellStyle name="Entrada 10 5 4 2 3" xfId="7990" xr:uid="{39D26680-8845-4DEB-B249-5F90923E3EED}"/>
    <cellStyle name="Entrada 10 5 4 2 3 2" xfId="23098" xr:uid="{B91EB2A5-7BCF-43E1-9161-BCE6F86562F4}"/>
    <cellStyle name="Entrada 10 5 4 2 4" xfId="21177" xr:uid="{AFDE7FD6-5E49-45B3-A7AD-E5AC6E5D8E6C}"/>
    <cellStyle name="Entrada 10 5 4 3" xfId="9814" xr:uid="{4B28A455-3CAD-409B-BC28-C8651CA88C26}"/>
    <cellStyle name="Entrada 10 5 4 3 2" xfId="24922" xr:uid="{591310A2-BB83-427F-90D5-DC2B17C9AE4E}"/>
    <cellStyle name="Entrada 10 5 4 4" xfId="14844" xr:uid="{A93538D4-B99F-4C93-978E-DA31305FB7A9}"/>
    <cellStyle name="Entrada 10 5 4 4 2" xfId="29952" xr:uid="{A4435948-5465-4653-8086-4AC3BF9095A3}"/>
    <cellStyle name="Entrada 10 5 4 5" xfId="18540" xr:uid="{DA0C0767-EC9C-4967-8B78-9733647E0220}"/>
    <cellStyle name="Entrada 10 5 5" xfId="3738" xr:uid="{C22ADC40-C1F3-4F9E-B388-B703E31E8F65}"/>
    <cellStyle name="Entrada 10 5 5 2" xfId="6375" xr:uid="{F1C52FF1-2ED4-452F-82E0-B6B439959EA0}"/>
    <cellStyle name="Entrada 10 5 5 2 2" xfId="12686" xr:uid="{B602113B-F9D6-4EF1-A5F8-81441FE401AE}"/>
    <cellStyle name="Entrada 10 5 5 2 2 2" xfId="27794" xr:uid="{33630803-E339-48E4-97CD-36F27A4707A0}"/>
    <cellStyle name="Entrada 10 5 5 2 3" xfId="14407" xr:uid="{D6F9F677-AF66-4E05-B62A-1594758930DF}"/>
    <cellStyle name="Entrada 10 5 5 2 3 2" xfId="29515" xr:uid="{6265FC74-B3B0-4CC4-B58D-978B83CAB92C}"/>
    <cellStyle name="Entrada 10 5 5 2 4" xfId="21483" xr:uid="{83C33A05-C79B-4751-9ED6-1FF731A7D77A}"/>
    <cellStyle name="Entrada 10 5 5 3" xfId="10120" xr:uid="{C37A0060-3CA1-4FED-8752-F564CE50A486}"/>
    <cellStyle name="Entrada 10 5 5 3 2" xfId="25228" xr:uid="{EF4D949E-DB4C-4D69-9B26-4A696762E654}"/>
    <cellStyle name="Entrada 10 5 5 4" xfId="16053" xr:uid="{8096D4D8-67BB-460E-81B8-1947D349B598}"/>
    <cellStyle name="Entrada 10 5 5 4 2" xfId="31161" xr:uid="{9868100B-725C-40C0-A0A0-894BFB2ECED5}"/>
    <cellStyle name="Entrada 10 5 5 5" xfId="18846" xr:uid="{B9827DD4-5E31-47EB-A46F-CB67FDD2A5CB}"/>
    <cellStyle name="Entrada 10 5 6" xfId="4115" xr:uid="{9D1A3EAD-9B52-422B-B915-69B4AE8476B7}"/>
    <cellStyle name="Entrada 10 5 6 2" xfId="6752" xr:uid="{122C05CA-5CBF-40A6-BE38-E077B9F5BC2F}"/>
    <cellStyle name="Entrada 10 5 6 2 2" xfId="13063" xr:uid="{2FE37880-D7A2-4816-B4EB-8CEDC0FF9B18}"/>
    <cellStyle name="Entrada 10 5 6 2 2 2" xfId="28171" xr:uid="{20AA3B28-CE4A-446A-9D7C-11939FEAD1B7}"/>
    <cellStyle name="Entrada 10 5 6 2 3" xfId="16737" xr:uid="{239F9C14-1226-48C8-9E4C-C1557E4F6C64}"/>
    <cellStyle name="Entrada 10 5 6 2 3 2" xfId="31845" xr:uid="{4C61C7A5-DE82-4109-A08B-D8161FBE5796}"/>
    <cellStyle name="Entrada 10 5 6 2 4" xfId="21860" xr:uid="{1180C0D0-5A33-435B-8ACF-258ADE5BC001}"/>
    <cellStyle name="Entrada 10 5 6 3" xfId="10497" xr:uid="{1B3CBD23-2A48-4C1A-9464-F3A9ABFE2E99}"/>
    <cellStyle name="Entrada 10 5 6 3 2" xfId="25605" xr:uid="{602FB009-670B-4AB6-B6D7-451C714ED2E9}"/>
    <cellStyle name="Entrada 10 5 6 4" xfId="14802" xr:uid="{A06B7CE9-3181-4B21-8DE7-87D970B0BBBE}"/>
    <cellStyle name="Entrada 10 5 6 4 2" xfId="29910" xr:uid="{AA1CCBC8-2A5F-4614-8864-C71A21803A16}"/>
    <cellStyle name="Entrada 10 5 6 5" xfId="19223" xr:uid="{1DAEEFEB-9FF4-4F9F-9B79-852EF5A01CB2}"/>
    <cellStyle name="Entrada 10 5 7" xfId="4680" xr:uid="{98E8110B-AD55-4DCD-A2B4-F644358EF82D}"/>
    <cellStyle name="Entrada 10 5 7 2" xfId="11062" xr:uid="{13D35AFF-BE80-4031-9D8B-689BA741DDE8}"/>
    <cellStyle name="Entrada 10 5 7 2 2" xfId="26170" xr:uid="{622A63D0-ABFB-47D9-8B5F-0E1935572C1E}"/>
    <cellStyle name="Entrada 10 5 7 3" xfId="8173" xr:uid="{1F4989E5-7F21-451C-8A3C-FF71AC420D72}"/>
    <cellStyle name="Entrada 10 5 7 3 2" xfId="23281" xr:uid="{B783DE63-FDD1-4549-89D9-D8ABB59B96DF}"/>
    <cellStyle name="Entrada 10 5 7 4" xfId="19788" xr:uid="{59FFDE7E-47BC-4B76-987E-1F95495E39FB}"/>
    <cellStyle name="Entrada 10 5 8" xfId="8541" xr:uid="{83025BC4-46A9-4A36-A51E-F5C596271CB4}"/>
    <cellStyle name="Entrada 10 5 8 2" xfId="23649" xr:uid="{145641FE-8309-4DA9-943F-B8332711C855}"/>
    <cellStyle name="Entrada 10 5 9" xfId="16078" xr:uid="{29647156-3E2B-4B8C-9815-056806FB0B90}"/>
    <cellStyle name="Entrada 10 5 9 2" xfId="31186" xr:uid="{F0259AF3-23BB-408C-ABD9-487FF3B92605}"/>
    <cellStyle name="Entrada 11" xfId="1143" xr:uid="{00000000-0005-0000-0000-000079040000}"/>
    <cellStyle name="Entrada 11 2" xfId="1859" xr:uid="{795D8D82-A213-49E7-9670-A2096B17CF7F}"/>
    <cellStyle name="Entrada 11 2 10" xfId="8360" xr:uid="{DAEE954A-F634-4D91-B7CA-E461DA4CE62C}"/>
    <cellStyle name="Entrada 11 2 10 2" xfId="23468" xr:uid="{79F17F5B-8A80-49F8-8A8A-A8AF52410FCD}"/>
    <cellStyle name="Entrada 11 2 11" xfId="15441" xr:uid="{ED6A9B06-EF0A-4B88-9161-3E59FF0FAA84}"/>
    <cellStyle name="Entrada 11 2 11 2" xfId="30549" xr:uid="{428C208C-E65C-41C6-812E-FFE1B98697A9}"/>
    <cellStyle name="Entrada 11 2 12" xfId="16416" xr:uid="{8D06BDEF-1FD1-4AEB-9091-D499329E45A0}"/>
    <cellStyle name="Entrada 11 2 12 2" xfId="31524" xr:uid="{E04411EB-E1AD-4028-8055-9AB6484B19AD}"/>
    <cellStyle name="Entrada 11 2 13" xfId="17084" xr:uid="{95728817-2484-4535-93A4-AF417FCF0E1B}"/>
    <cellStyle name="Entrada 11 2 2" xfId="2419" xr:uid="{A760083D-4204-4D37-960C-87D935454994}"/>
    <cellStyle name="Entrada 11 2 2 2" xfId="5056" xr:uid="{74D74654-1411-45A3-A1CB-41144F41F020}"/>
    <cellStyle name="Entrada 11 2 2 2 2" xfId="11420" xr:uid="{29121E2D-7F84-4043-B71F-97ED4F23392A}"/>
    <cellStyle name="Entrada 11 2 2 2 2 2" xfId="26528" xr:uid="{2A459115-A080-4548-A9A5-D0A0F8CE2285}"/>
    <cellStyle name="Entrada 11 2 2 2 3" xfId="13569" xr:uid="{5C0F3D7B-7536-43FC-83F1-3846D6C1CAC2}"/>
    <cellStyle name="Entrada 11 2 2 2 3 2" xfId="28677" xr:uid="{D189F1FA-C30E-4E3E-BBAE-DC8CE58D1D0C}"/>
    <cellStyle name="Entrada 11 2 2 2 4" xfId="20164" xr:uid="{7E988C8A-312F-4E59-8F0C-01C33FB170B1}"/>
    <cellStyle name="Entrada 11 2 2 3" xfId="8886" xr:uid="{5CAFC39F-68FC-4614-9AE5-8DBED8D628A0}"/>
    <cellStyle name="Entrada 11 2 2 3 2" xfId="23994" xr:uid="{5581D279-BCA9-43A2-A5A7-206536A50BEC}"/>
    <cellStyle name="Entrada 11 2 3" xfId="2201" xr:uid="{EF6AA420-6063-401B-B7B0-60FC80F673A2}"/>
    <cellStyle name="Entrada 11 2 3 2" xfId="4838" xr:uid="{ACEC2375-A0AA-4D18-A016-3A8CC9927E79}"/>
    <cellStyle name="Entrada 11 2 3 2 2" xfId="16491" xr:uid="{CC77CE2A-F171-43CE-A553-C6BEA6836AC1}"/>
    <cellStyle name="Entrada 11 2 3 2 2 2" xfId="31599" xr:uid="{A3306970-90DA-4CB8-9EED-6F48E89383A9}"/>
    <cellStyle name="Entrada 11 2 3 2 3" xfId="19946" xr:uid="{8A1A5112-02BC-47BF-BF14-2DE9ACECFCA5}"/>
    <cellStyle name="Entrada 11 2 3 3" xfId="15602" xr:uid="{3CC8945B-E2D0-4C7E-BBE1-4640C1E6BA81}"/>
    <cellStyle name="Entrada 11 2 3 3 2" xfId="30710" xr:uid="{CBA800F9-B811-4F79-B79B-20B96796D187}"/>
    <cellStyle name="Entrada 11 2 3 4" xfId="17426" xr:uid="{9C6CCB59-485B-45B8-85A0-B41FBC2943ED}"/>
    <cellStyle name="Entrada 11 2 4" xfId="2953" xr:uid="{A1625C03-739C-4532-A739-F18242E39AFD}"/>
    <cellStyle name="Entrada 11 2 4 2" xfId="5590" xr:uid="{EF1E58CC-59B6-4CF6-9DC9-F9E9E22B367F}"/>
    <cellStyle name="Entrada 11 2 4 2 2" xfId="11901" xr:uid="{66166ABA-6604-4B67-9B1C-93963546A4B1}"/>
    <cellStyle name="Entrada 11 2 4 2 2 2" xfId="27009" xr:uid="{B5D962E4-7470-4087-9FEC-9252DF03D104}"/>
    <cellStyle name="Entrada 11 2 4 2 3" xfId="15202" xr:uid="{4EE86CDF-9034-4534-9C5A-64543685C207}"/>
    <cellStyle name="Entrada 11 2 4 2 3 2" xfId="30310" xr:uid="{4E850538-AD08-44CB-931D-AB2BC7F567C7}"/>
    <cellStyle name="Entrada 11 2 4 2 4" xfId="20698" xr:uid="{B77C45C1-92E0-4EE8-BA9A-5108A1C8077D}"/>
    <cellStyle name="Entrada 11 2 4 3" xfId="9335" xr:uid="{D28EDC94-53EC-4A2F-8E84-3C02343884A7}"/>
    <cellStyle name="Entrada 11 2 4 3 2" xfId="24443" xr:uid="{AE4882AB-D297-4F72-A120-70AEC8424BD0}"/>
    <cellStyle name="Entrada 11 2 4 4" xfId="7985" xr:uid="{87521558-B441-4149-AD7C-69B50BFA97B7}"/>
    <cellStyle name="Entrada 11 2 4 4 2" xfId="23093" xr:uid="{CE26D1C5-266B-4AAC-8776-3A2C517AB424}"/>
    <cellStyle name="Entrada 11 2 4 5" xfId="18061" xr:uid="{603588DF-F4F8-4CCC-9086-31DB7463077F}"/>
    <cellStyle name="Entrada 11 2 5" xfId="3279" xr:uid="{8B43F679-4278-4CAC-8C64-A196F265D44D}"/>
    <cellStyle name="Entrada 11 2 5 2" xfId="5916" xr:uid="{D7CBCC28-C3E5-4DC6-8259-E4461974F4D8}"/>
    <cellStyle name="Entrada 11 2 5 2 2" xfId="12227" xr:uid="{E8A92C9E-8F18-45BD-A75B-F815B0A1F88A}"/>
    <cellStyle name="Entrada 11 2 5 2 2 2" xfId="27335" xr:uid="{AA839E07-82B4-4510-A6E8-5FB1F0003700}"/>
    <cellStyle name="Entrada 11 2 5 2 3" xfId="8088" xr:uid="{B69E4AA2-35E3-44E2-ACB8-6FB501E2E588}"/>
    <cellStyle name="Entrada 11 2 5 2 3 2" xfId="23196" xr:uid="{C9829CAE-259D-4B41-B735-619E88B25739}"/>
    <cellStyle name="Entrada 11 2 5 2 4" xfId="21024" xr:uid="{04354E4A-E09D-40DB-BBBF-F7C1188CD01F}"/>
    <cellStyle name="Entrada 11 2 5 3" xfId="9661" xr:uid="{646B05DD-D1B3-4F6C-A220-8B7D0FBDC42D}"/>
    <cellStyle name="Entrada 11 2 5 3 2" xfId="24769" xr:uid="{96E84210-46B1-4F95-9866-511907FA2D6F}"/>
    <cellStyle name="Entrada 11 2 5 4" xfId="11220" xr:uid="{CE23CAE8-72BC-4D4F-A22F-1005A5A38A59}"/>
    <cellStyle name="Entrada 11 2 5 4 2" xfId="26328" xr:uid="{70C97A63-C3CA-4146-8CF3-6D0A3A401288}"/>
    <cellStyle name="Entrada 11 2 5 5" xfId="18387" xr:uid="{E28149AF-C249-46D3-99E4-DEE237DE11A3}"/>
    <cellStyle name="Entrada 11 2 6" xfId="3585" xr:uid="{C28EAEAD-F8E7-4F40-8B9F-3D8E757E3DE1}"/>
    <cellStyle name="Entrada 11 2 6 2" xfId="6222" xr:uid="{2E302873-813F-4B93-8EFD-F9D9F84B7B20}"/>
    <cellStyle name="Entrada 11 2 6 2 2" xfId="12533" xr:uid="{625077D5-F00E-4621-826D-70223F61D2F0}"/>
    <cellStyle name="Entrada 11 2 6 2 2 2" xfId="27641" xr:uid="{3A7C9C61-7D1B-4111-9738-6A4A900B40F4}"/>
    <cellStyle name="Entrada 11 2 6 2 3" xfId="14708" xr:uid="{EB8075D6-04F8-4B0D-AB4D-99BBA28F7447}"/>
    <cellStyle name="Entrada 11 2 6 2 3 2" xfId="29816" xr:uid="{9690AA49-CBB4-408F-8173-CEF4EF345FD2}"/>
    <cellStyle name="Entrada 11 2 6 2 4" xfId="21330" xr:uid="{CC990635-0E15-4D81-8A8D-00EA910EDA47}"/>
    <cellStyle name="Entrada 11 2 6 3" xfId="9967" xr:uid="{037A7543-B030-4CB8-A03B-FDBF18D7C247}"/>
    <cellStyle name="Entrada 11 2 6 3 2" xfId="25075" xr:uid="{6C422953-C467-46F7-8FB7-C90D30DBD0E8}"/>
    <cellStyle name="Entrada 11 2 6 4" xfId="9216" xr:uid="{F09BB99E-A03B-441E-8386-3ABEF1A01D36}"/>
    <cellStyle name="Entrada 11 2 6 4 2" xfId="24324" xr:uid="{63186493-C3BB-4EE6-BBE5-370692E855EF}"/>
    <cellStyle name="Entrada 11 2 6 5" xfId="18693" xr:uid="{E2AAC6DA-6762-47AC-807E-95981C3304A9}"/>
    <cellStyle name="Entrada 11 2 7" xfId="3931" xr:uid="{2E4CFAE6-5471-4AF0-97D1-933E8E372CFF}"/>
    <cellStyle name="Entrada 11 2 7 2" xfId="6568" xr:uid="{DFF911EF-12FF-4153-BE73-3946D9109AEC}"/>
    <cellStyle name="Entrada 11 2 7 2 2" xfId="12879" xr:uid="{1A06B25C-2E8E-446A-B8CE-E260FB0A5317}"/>
    <cellStyle name="Entrada 11 2 7 2 2 2" xfId="27987" xr:uid="{EBF4C7C7-085D-4A04-B667-4B020FB5323C}"/>
    <cellStyle name="Entrada 11 2 7 2 3" xfId="16584" xr:uid="{B7151F43-6ED8-462E-9AB9-C6B86E7FF4A4}"/>
    <cellStyle name="Entrada 11 2 7 2 3 2" xfId="31692" xr:uid="{17F19FD1-BF98-46E4-9134-A7833C157750}"/>
    <cellStyle name="Entrada 11 2 7 2 4" xfId="21676" xr:uid="{72D62557-9844-428F-AE54-D765E4EBDA7F}"/>
    <cellStyle name="Entrada 11 2 7 3" xfId="10313" xr:uid="{6693B6FC-1170-4BFD-812C-1C4D30C4A6F8}"/>
    <cellStyle name="Entrada 11 2 7 3 2" xfId="25421" xr:uid="{53B3C1A5-7D93-4ED1-9925-BB2EFF1653BF}"/>
    <cellStyle name="Entrada 11 2 7 4" xfId="15501" xr:uid="{E5E20F25-B1FB-4F63-9E1A-A230224070DF}"/>
    <cellStyle name="Entrada 11 2 7 4 2" xfId="30609" xr:uid="{6AF3C1E1-56CF-45EB-862B-3E05983681A1}"/>
    <cellStyle name="Entrada 11 2 7 5" xfId="19039" xr:uid="{5DBBEE64-ABBE-4B34-9EA2-7EF05C4CB614}"/>
    <cellStyle name="Entrada 11 2 8" xfId="4278" xr:uid="{23519EB6-986F-4C4C-9B1C-D262132471A5}"/>
    <cellStyle name="Entrada 11 2 8 2" xfId="6915" xr:uid="{D8A464BD-B172-4285-8BF1-9C03885A30E6}"/>
    <cellStyle name="Entrada 11 2 8 2 2" xfId="13226" xr:uid="{4CC86FA2-BB70-4479-A6E8-936C2AEC94FD}"/>
    <cellStyle name="Entrada 11 2 8 2 2 2" xfId="28334" xr:uid="{04B34EBE-11D7-4140-9D3A-CD1C115BCE10}"/>
    <cellStyle name="Entrada 11 2 8 2 3" xfId="16890" xr:uid="{9C585B88-067C-4B72-AE79-652C53E71D37}"/>
    <cellStyle name="Entrada 11 2 8 2 3 2" xfId="31998" xr:uid="{673F0DBE-7067-4515-8579-D9CC19E8924D}"/>
    <cellStyle name="Entrada 11 2 8 2 4" xfId="22023" xr:uid="{59A48345-0E27-485C-B098-73E3F66B556E}"/>
    <cellStyle name="Entrada 11 2 8 3" xfId="10660" xr:uid="{AA6C8532-DB19-4AE4-BB30-CB396EE204D4}"/>
    <cellStyle name="Entrada 11 2 8 3 2" xfId="25768" xr:uid="{AE2BBE07-6EDA-48BA-85D6-D1C8553AFD0C}"/>
    <cellStyle name="Entrada 11 2 8 4" xfId="15346" xr:uid="{D79C3A02-15D7-45F9-B2C7-C45B5FB07BA4}"/>
    <cellStyle name="Entrada 11 2 8 4 2" xfId="30454" xr:uid="{C2478E10-5B06-4862-96AF-5497CEEBC86D}"/>
    <cellStyle name="Entrada 11 2 8 5" xfId="19386" xr:uid="{EFA5A839-1869-4BC5-BBE2-96813712B131}"/>
    <cellStyle name="Entrada 11 2 9" xfId="4496" xr:uid="{895CDE0B-74B6-4860-B879-E5F00CE0D121}"/>
    <cellStyle name="Entrada 11 2 9 2" xfId="10878" xr:uid="{A9C40215-A847-486D-8E25-1A093E629C66}"/>
    <cellStyle name="Entrada 11 2 9 2 2" xfId="25986" xr:uid="{C83CE4F9-F538-4BC2-B706-06A85D0D3A20}"/>
    <cellStyle name="Entrada 11 2 9 3" xfId="14737" xr:uid="{8D95F06B-A387-4EC5-828E-3C5E0B6C6657}"/>
    <cellStyle name="Entrada 11 2 9 3 2" xfId="29845" xr:uid="{58DBF0DC-CDD6-4956-81D8-08AD2C65260F}"/>
    <cellStyle name="Entrada 11 2 9 4" xfId="19604" xr:uid="{BADA3F79-D850-4D82-84C7-7A9F2D82BE09}"/>
    <cellStyle name="Entrada 11 3" xfId="1842" xr:uid="{4AC070CA-F2C1-42AE-84FC-4711A8A73FE7}"/>
    <cellStyle name="Entrada 11 3 10" xfId="16448" xr:uid="{D6A8C3C4-23AE-4561-87F6-C52779B0B4C1}"/>
    <cellStyle name="Entrada 11 3 10 2" xfId="31556" xr:uid="{EBEB44B6-FBB1-4C28-AE39-4EBD95AAEF4C}"/>
    <cellStyle name="Entrada 11 3 11" xfId="11248" xr:uid="{60CDE08F-C301-411D-A173-1F6008F88002}"/>
    <cellStyle name="Entrada 11 3 11 2" xfId="26356" xr:uid="{D3018040-5C89-40A7-B65C-2B6A84B5F9F0}"/>
    <cellStyle name="Entrada 11 3 12" xfId="17067" xr:uid="{34710908-9449-4BD1-ABDE-86600CAEC319}"/>
    <cellStyle name="Entrada 11 3 2" xfId="2402" xr:uid="{120B486A-45B1-4842-959E-F1DCD3F5D547}"/>
    <cellStyle name="Entrada 11 3 2 2" xfId="5039" xr:uid="{B14A062B-7C66-4150-931F-11A8746E38B5}"/>
    <cellStyle name="Entrada 11 3 2 2 2" xfId="11403" xr:uid="{BB0A8E84-BAE1-4822-9F69-D2B6ABC06147}"/>
    <cellStyle name="Entrada 11 3 2 2 2 2" xfId="26511" xr:uid="{24BD6C59-1418-4192-8DDA-E10F9BA6BC7C}"/>
    <cellStyle name="Entrada 11 3 2 2 3" xfId="14828" xr:uid="{C8514D5C-BE96-4B9C-ADB4-263FF4AD10FD}"/>
    <cellStyle name="Entrada 11 3 2 2 3 2" xfId="29936" xr:uid="{1B9FC9F5-701C-465D-91D9-040665A4BC67}"/>
    <cellStyle name="Entrada 11 3 2 2 4" xfId="20147" xr:uid="{EA96EDF6-12E9-4EE0-9385-DC8F7D2D0F20}"/>
    <cellStyle name="Entrada 11 3 2 3" xfId="8869" xr:uid="{E620509B-6A81-43C8-BE65-271D7EE58B3C}"/>
    <cellStyle name="Entrada 11 3 2 3 2" xfId="23977" xr:uid="{91613880-8B33-4C36-84DE-ED78E48FD7CF}"/>
    <cellStyle name="Entrada 11 3 2 4" xfId="13812" xr:uid="{D15E8E00-6CA3-40E7-B622-4A3A2A56027C}"/>
    <cellStyle name="Entrada 11 3 2 4 2" xfId="28920" xr:uid="{34A405C0-0A47-4439-B596-2CA6A19C1D8C}"/>
    <cellStyle name="Entrada 11 3 2 5" xfId="14908" xr:uid="{0B5BE173-7053-4658-9660-BC654E7EE254}"/>
    <cellStyle name="Entrada 11 3 2 5 2" xfId="30016" xr:uid="{8FD58CAE-11CD-4CBD-A5C5-E78238555481}"/>
    <cellStyle name="Entrada 11 3 2 6" xfId="17593" xr:uid="{8C465176-F2A8-487A-9C84-EA2269AE58E3}"/>
    <cellStyle name="Entrada 11 3 3" xfId="2218" xr:uid="{1C3467A0-2FEB-4F8F-B543-03CF6E82CE10}"/>
    <cellStyle name="Entrada 11 3 3 2" xfId="4855" xr:uid="{939A3197-2B3E-4074-AA80-D106AE443ED9}"/>
    <cellStyle name="Entrada 11 3 3 2 2" xfId="8055" xr:uid="{7FF4A7F4-4FAB-417E-8519-9D8E6C083775}"/>
    <cellStyle name="Entrada 11 3 3 2 2 2" xfId="23163" xr:uid="{8B6C178C-1517-4010-9CC5-D87D6CED4F7A}"/>
    <cellStyle name="Entrada 11 3 3 2 3" xfId="19963" xr:uid="{69A9C6E0-6F4D-47AF-91EB-B97A424A12F6}"/>
    <cellStyle name="Entrada 11 3 3 3" xfId="7121" xr:uid="{D8AE72A6-6ECC-40EE-B31F-9466272A19B9}"/>
    <cellStyle name="Entrada 11 3 3 3 2" xfId="22229" xr:uid="{8F4ACCF4-BF61-4802-8E65-F17783F0FAFB}"/>
    <cellStyle name="Entrada 11 3 3 4" xfId="17443" xr:uid="{76B21891-FD6A-4CFE-9444-34753B75ACC2}"/>
    <cellStyle name="Entrada 11 3 4" xfId="2936" xr:uid="{974C9470-E4C6-4B25-AD24-0882BC0AC523}"/>
    <cellStyle name="Entrada 11 3 4 2" xfId="5573" xr:uid="{BFEEA4BA-10A8-4FC2-A96B-4A27C54ACB5D}"/>
    <cellStyle name="Entrada 11 3 4 2 2" xfId="11884" xr:uid="{6770DDF0-B9C5-442F-AF4C-BE40C6C30220}"/>
    <cellStyle name="Entrada 11 3 4 2 2 2" xfId="26992" xr:uid="{226A00A9-7158-4726-8ED4-466605C13785}"/>
    <cellStyle name="Entrada 11 3 4 2 3" xfId="14891" xr:uid="{49FEE2B1-26E1-4946-887D-9D40CD3CC19C}"/>
    <cellStyle name="Entrada 11 3 4 2 3 2" xfId="29999" xr:uid="{207B0156-532C-4E8F-9979-E4BBA7CB6E82}"/>
    <cellStyle name="Entrada 11 3 4 2 4" xfId="20681" xr:uid="{20288C95-740D-4656-93B7-24E0D7D91729}"/>
    <cellStyle name="Entrada 11 3 4 3" xfId="9318" xr:uid="{284956DB-DA10-46C0-96D0-71A29FE6E5FF}"/>
    <cellStyle name="Entrada 11 3 4 3 2" xfId="24426" xr:uid="{D9FF0D50-2162-48AA-A8DE-19A1D1D2B1D6}"/>
    <cellStyle name="Entrada 11 3 4 4" xfId="7108" xr:uid="{BF59DAF2-42EA-4595-9540-A6F3D528222F}"/>
    <cellStyle name="Entrada 11 3 4 4 2" xfId="22216" xr:uid="{0E1115BB-3434-4E30-A080-9311CB12ABBE}"/>
    <cellStyle name="Entrada 11 3 4 5" xfId="18044" xr:uid="{FA07263A-26DD-453A-8853-F8FEC4FB75B5}"/>
    <cellStyle name="Entrada 11 3 5" xfId="3262" xr:uid="{77EEC7A3-2484-4596-AA49-E1F239721BB9}"/>
    <cellStyle name="Entrada 11 3 5 2" xfId="5899" xr:uid="{06120C98-2781-4ABE-9153-D91B56E1ECAF}"/>
    <cellStyle name="Entrada 11 3 5 2 2" xfId="12210" xr:uid="{0C4C75B6-776B-4C00-AA84-596F36B07A3E}"/>
    <cellStyle name="Entrada 11 3 5 2 2 2" xfId="27318" xr:uid="{F1F5CAFB-AAD2-43D8-B643-4A7D79A5B3E3}"/>
    <cellStyle name="Entrada 11 3 5 2 3" xfId="16063" xr:uid="{4A4894BB-6E6E-4749-8FF3-6C86018A8C5A}"/>
    <cellStyle name="Entrada 11 3 5 2 3 2" xfId="31171" xr:uid="{49F1FCF2-B90A-45F1-A033-E18F76322D5C}"/>
    <cellStyle name="Entrada 11 3 5 2 4" xfId="21007" xr:uid="{A84BAA94-A74A-413D-9A74-2DF2EC45D8F7}"/>
    <cellStyle name="Entrada 11 3 5 3" xfId="9644" xr:uid="{3B45D8DE-C8C4-44AA-97B8-6D3A31D40DC1}"/>
    <cellStyle name="Entrada 11 3 5 3 2" xfId="24752" xr:uid="{4FD854B9-B180-44DA-AD7E-D88BCFD7828A}"/>
    <cellStyle name="Entrada 11 3 5 4" xfId="9177" xr:uid="{A0FAB70C-0AFA-48C3-8117-A6B58AA6CF93}"/>
    <cellStyle name="Entrada 11 3 5 4 2" xfId="24285" xr:uid="{E57E7BDC-9003-43B9-96B9-0DE048147FD3}"/>
    <cellStyle name="Entrada 11 3 5 5" xfId="18370" xr:uid="{71245AA9-FD5A-4E28-A373-A2FBFC17F587}"/>
    <cellStyle name="Entrada 11 3 6" xfId="3568" xr:uid="{F8F5E2C6-798C-4F88-A0D0-2E40D94F8E1F}"/>
    <cellStyle name="Entrada 11 3 6 2" xfId="6205" xr:uid="{3D4B93E9-6135-4D00-8621-68C8F2FB9662}"/>
    <cellStyle name="Entrada 11 3 6 2 2" xfId="12516" xr:uid="{9E871C24-EDED-4860-85A6-3A8920A8D44D}"/>
    <cellStyle name="Entrada 11 3 6 2 2 2" xfId="27624" xr:uid="{386D7FB6-E5BD-4902-BDCE-987CB5A03290}"/>
    <cellStyle name="Entrada 11 3 6 2 3" xfId="16422" xr:uid="{2FDC27CD-6B2F-419C-9F99-F4F05058FD5F}"/>
    <cellStyle name="Entrada 11 3 6 2 3 2" xfId="31530" xr:uid="{844E793E-3E0F-4C84-8A35-D1A224A31854}"/>
    <cellStyle name="Entrada 11 3 6 2 4" xfId="21313" xr:uid="{8D12AAD1-D7CD-4DC0-A7D0-433EBA77FA23}"/>
    <cellStyle name="Entrada 11 3 6 3" xfId="9950" xr:uid="{FD90E285-D601-41C3-97BF-5CDC23BD7699}"/>
    <cellStyle name="Entrada 11 3 6 3 2" xfId="25058" xr:uid="{CD05E328-D02C-4F80-8FA1-FECFBC07F8D5}"/>
    <cellStyle name="Entrada 11 3 6 4" xfId="15561" xr:uid="{0379D7FC-CB1C-433E-8EC5-0B4478A1C10B}"/>
    <cellStyle name="Entrada 11 3 6 4 2" xfId="30669" xr:uid="{57C51135-017D-4476-BFF2-A2D7EB16EAC8}"/>
    <cellStyle name="Entrada 11 3 6 5" xfId="18676" xr:uid="{6647BE02-2D90-4E44-8501-4FCC8C073A05}"/>
    <cellStyle name="Entrada 11 3 7" xfId="3914" xr:uid="{FAA752A8-11CC-410E-9505-D45C4694DFB3}"/>
    <cellStyle name="Entrada 11 3 7 2" xfId="6551" xr:uid="{3BD55975-C0FB-4F1D-ACDC-622621979488}"/>
    <cellStyle name="Entrada 11 3 7 2 2" xfId="12862" xr:uid="{60E86607-CC1E-4DFE-AE62-B5DFFCAB2AD0}"/>
    <cellStyle name="Entrada 11 3 7 2 2 2" xfId="27970" xr:uid="{9B411E92-652B-4D27-9E42-EA61EE84CB60}"/>
    <cellStyle name="Entrada 11 3 7 2 3" xfId="8136" xr:uid="{3B6C9318-9D17-4A18-B720-30162D99F549}"/>
    <cellStyle name="Entrada 11 3 7 2 3 2" xfId="23244" xr:uid="{F0934F8E-5BAF-4ECD-A287-5051C90B1BE8}"/>
    <cellStyle name="Entrada 11 3 7 2 4" xfId="21659" xr:uid="{E414FEF5-E0B7-47BC-A77D-8CC9839092C1}"/>
    <cellStyle name="Entrada 11 3 7 3" xfId="10296" xr:uid="{4457B372-B771-4022-8806-E6C11C8C5F58}"/>
    <cellStyle name="Entrada 11 3 7 3 2" xfId="25404" xr:uid="{A8351CAC-0DF9-42AF-8ED8-9B1CA320D8A0}"/>
    <cellStyle name="Entrada 11 3 7 4" xfId="7232" xr:uid="{AC1AA67D-8119-47D3-B0F7-F2A54C60FC96}"/>
    <cellStyle name="Entrada 11 3 7 4 2" xfId="22340" xr:uid="{F07C140B-AFAA-4B04-BCCC-9CD8BEC2952B}"/>
    <cellStyle name="Entrada 11 3 7 5" xfId="19022" xr:uid="{F00F22A9-2C3D-4880-9DE4-3E02682CC22B}"/>
    <cellStyle name="Entrada 11 3 8" xfId="4479" xr:uid="{C36B53C0-FCEE-4F12-99CE-A84FC6C2A7E0}"/>
    <cellStyle name="Entrada 11 3 8 2" xfId="10861" xr:uid="{78738423-37C3-4A2D-B840-744DB17EE467}"/>
    <cellStyle name="Entrada 11 3 8 2 2" xfId="25969" xr:uid="{451F6077-B1CD-471A-A94D-67BDFB3FA1DD}"/>
    <cellStyle name="Entrada 11 3 8 3" xfId="13973" xr:uid="{AC5BF69F-7C29-46D5-8AED-8DAAE8BAE5BA}"/>
    <cellStyle name="Entrada 11 3 8 3 2" xfId="29081" xr:uid="{F352572D-1138-4B8B-8FCB-3FA31EA4DD3B}"/>
    <cellStyle name="Entrada 11 3 8 4" xfId="19587" xr:uid="{39C75EDB-3121-43F9-9067-901478CB6405}"/>
    <cellStyle name="Entrada 11 3 9" xfId="8343" xr:uid="{0E8698EA-03E0-461F-B860-DAEFAC632199}"/>
    <cellStyle name="Entrada 11 3 9 2" xfId="23451" xr:uid="{9D7D1229-7B8A-4E1A-A671-07ED6C7D4E4D}"/>
    <cellStyle name="Entrada 11 4" xfId="2079" xr:uid="{56522F8C-9C98-4B08-8C14-9E6B0D64FCF3}"/>
    <cellStyle name="Entrada 11 4 10" xfId="8690" xr:uid="{C24192BF-CEA0-4EA6-AD20-64340ADEB122}"/>
    <cellStyle name="Entrada 11 4 10 2" xfId="23798" xr:uid="{9C983EB7-9CD0-424C-9E95-A5EA4666F6DB}"/>
    <cellStyle name="Entrada 11 4 11" xfId="8696" xr:uid="{73E10721-B46E-453A-AB09-0A823B5A3264}"/>
    <cellStyle name="Entrada 11 4 11 2" xfId="23804" xr:uid="{BD13540E-9995-45CF-A621-D8684AAC5EA9}"/>
    <cellStyle name="Entrada 11 4 12" xfId="17304" xr:uid="{4027C343-A2AA-484B-BB25-1CAF817B859C}"/>
    <cellStyle name="Entrada 11 4 2" xfId="2569" xr:uid="{C4C02DEF-B9B3-4EEC-9E0E-29616F4C6140}"/>
    <cellStyle name="Entrada 11 4 2 2" xfId="5206" xr:uid="{82747527-ECEF-4DC7-B003-B5FC1EB7036E}"/>
    <cellStyle name="Entrada 11 4 2 2 2" xfId="11570" xr:uid="{799A4998-13A8-4332-A9FB-D0DA3E21B8E9}"/>
    <cellStyle name="Entrada 11 4 2 2 2 2" xfId="26678" xr:uid="{D2ACD167-B58D-477A-A2FB-DFA12497C84B}"/>
    <cellStyle name="Entrada 11 4 2 2 3" xfId="14626" xr:uid="{761C5520-1CD4-417A-8F12-7D97FAD32E64}"/>
    <cellStyle name="Entrada 11 4 2 2 3 2" xfId="29734" xr:uid="{024566B5-02D7-4B15-8CA5-9A359201D2DB}"/>
    <cellStyle name="Entrada 11 4 2 2 4" xfId="20314" xr:uid="{567C5D3B-CDEF-4513-AFD5-397EF42EBF37}"/>
    <cellStyle name="Entrada 11 4 2 3" xfId="9036" xr:uid="{D3236A18-668B-45A7-8D15-1BE6E9620508}"/>
    <cellStyle name="Entrada 11 4 2 3 2" xfId="24144" xr:uid="{0E42BAFD-3A8D-4608-A348-209B0E276BCF}"/>
    <cellStyle name="Entrada 11 4 2 4" xfId="8119" xr:uid="{6CC38B8D-2C7B-415A-BE62-30EB21D300CC}"/>
    <cellStyle name="Entrada 11 4 2 4 2" xfId="23227" xr:uid="{D7A3699A-567A-4619-97B0-FCE3EA317847}"/>
    <cellStyle name="Entrada 11 4 2 5" xfId="14567" xr:uid="{A88C930C-39F0-4536-956B-814733EC8B77}"/>
    <cellStyle name="Entrada 11 4 2 5 2" xfId="29675" xr:uid="{DE178010-DA4E-44D4-97F0-8CA20F965A60}"/>
    <cellStyle name="Entrada 11 4 2 6" xfId="17677" xr:uid="{1B76F2D1-397B-4EB6-B2C3-BEAA61AFB6C5}"/>
    <cellStyle name="Entrada 11 4 3" xfId="2839" xr:uid="{82739894-A3D1-4485-9C92-FE51F23F71D6}"/>
    <cellStyle name="Entrada 11 4 3 2" xfId="5476" xr:uid="{78AD229A-D575-4CAE-A144-15EB080E9DB5}"/>
    <cellStyle name="Entrada 11 4 3 2 2" xfId="15257" xr:uid="{1CFEE272-9F7E-4A7A-8D55-47462081B926}"/>
    <cellStyle name="Entrada 11 4 3 2 2 2" xfId="30365" xr:uid="{CFCA6FAA-9CE2-4A1D-82DC-52666B15C9E5}"/>
    <cellStyle name="Entrada 11 4 3 2 3" xfId="20584" xr:uid="{16118FE5-8314-482E-BE09-3B7182D617C8}"/>
    <cellStyle name="Entrada 11 4 3 3" xfId="16016" xr:uid="{986D6092-3330-4724-BE93-411B73D92F84}"/>
    <cellStyle name="Entrada 11 4 3 3 2" xfId="31124" xr:uid="{ADBF4A9F-3A95-4A7A-86C1-A8CB126CC926}"/>
    <cellStyle name="Entrada 11 4 3 4" xfId="17947" xr:uid="{E93BD84F-65D8-43C8-9660-1DCB550E045A}"/>
    <cellStyle name="Entrada 11 4 4" xfId="3142" xr:uid="{9C691DEC-A657-4759-9873-DCA0C99012DB}"/>
    <cellStyle name="Entrada 11 4 4 2" xfId="5779" xr:uid="{88232E94-4524-4576-9B58-C12C257E7124}"/>
    <cellStyle name="Entrada 11 4 4 2 2" xfId="12090" xr:uid="{460F1BAE-C0CF-4C8B-99D4-A562C90F081F}"/>
    <cellStyle name="Entrada 11 4 4 2 2 2" xfId="27198" xr:uid="{BFF70740-A3A0-4E58-BCF7-3E88CBD8DA79}"/>
    <cellStyle name="Entrada 11 4 4 2 3" xfId="8168" xr:uid="{65CD58B9-A8CE-45B4-8F12-C03278F8E58B}"/>
    <cellStyle name="Entrada 11 4 4 2 3 2" xfId="23276" xr:uid="{9C28237B-CFF1-48D6-8F30-7F05BF3C1F6F}"/>
    <cellStyle name="Entrada 11 4 4 2 4" xfId="20887" xr:uid="{56A59AB8-181B-43D2-8566-3899BFA2DEB0}"/>
    <cellStyle name="Entrada 11 4 4 3" xfId="9524" xr:uid="{FCD05C10-8A59-4F6F-AA4F-A4BC93C130A4}"/>
    <cellStyle name="Entrada 11 4 4 3 2" xfId="24632" xr:uid="{EF308454-CB9A-4F41-9C04-8E673949D487}"/>
    <cellStyle name="Entrada 11 4 4 4" xfId="15459" xr:uid="{0368189D-C065-43C1-9940-AA72B7DE8014}"/>
    <cellStyle name="Entrada 11 4 4 4 2" xfId="30567" xr:uid="{FF658FD8-955D-43F8-844B-EC7DF224DF3D}"/>
    <cellStyle name="Entrada 11 4 4 5" xfId="18250" xr:uid="{D967A1C8-9929-4198-B964-E2A842D03521}"/>
    <cellStyle name="Entrada 11 4 5" xfId="3468" xr:uid="{CA07E410-38AD-4F89-A884-22603804B2BE}"/>
    <cellStyle name="Entrada 11 4 5 2" xfId="6105" xr:uid="{93E51515-CEFA-4915-A03B-0E09B9A0668C}"/>
    <cellStyle name="Entrada 11 4 5 2 2" xfId="12416" xr:uid="{4886621E-A36F-49FF-9435-D4E7FCB27B54}"/>
    <cellStyle name="Entrada 11 4 5 2 2 2" xfId="27524" xr:uid="{6F2869CF-C8FE-4BCF-B0F4-75E1A22EDBCF}"/>
    <cellStyle name="Entrada 11 4 5 2 3" xfId="16325" xr:uid="{BE46EA8B-4600-45F9-8EC3-B0A1B091719F}"/>
    <cellStyle name="Entrada 11 4 5 2 3 2" xfId="31433" xr:uid="{D07E76F8-2E94-4A36-B492-D3769180EE62}"/>
    <cellStyle name="Entrada 11 4 5 2 4" xfId="21213" xr:uid="{615622F8-570C-4D12-B2B1-3642900AC186}"/>
    <cellStyle name="Entrada 11 4 5 3" xfId="9850" xr:uid="{9536EE43-E788-4CEC-AC14-E4D60EE8D961}"/>
    <cellStyle name="Entrada 11 4 5 3 2" xfId="24958" xr:uid="{471486C0-D90F-4110-8949-FB22B82E3A6C}"/>
    <cellStyle name="Entrada 11 4 5 4" xfId="8064" xr:uid="{98267436-D2B9-480D-92BC-686DB2154C87}"/>
    <cellStyle name="Entrada 11 4 5 4 2" xfId="23172" xr:uid="{E0D19BD2-E882-4B7C-9734-5C31E261A64F}"/>
    <cellStyle name="Entrada 11 4 5 5" xfId="18576" xr:uid="{6C76BEDD-F8E9-44D7-A876-2D8999C8FFF9}"/>
    <cellStyle name="Entrada 11 4 6" xfId="3774" xr:uid="{F98D15B2-EEDD-48C8-9C69-916AFCD20658}"/>
    <cellStyle name="Entrada 11 4 6 2" xfId="6411" xr:uid="{B98DFB47-A944-4E57-80D8-503774AA1F00}"/>
    <cellStyle name="Entrada 11 4 6 2 2" xfId="12722" xr:uid="{6EC1A1C9-2397-4522-8FDA-60990DF35E2E}"/>
    <cellStyle name="Entrada 11 4 6 2 2 2" xfId="27830" xr:uid="{D7F882E3-A6B9-4DC4-BC13-09280FC262C7}"/>
    <cellStyle name="Entrada 11 4 6 2 3" xfId="15734" xr:uid="{E081CFBA-DB0A-417C-B897-B851130E3C80}"/>
    <cellStyle name="Entrada 11 4 6 2 3 2" xfId="30842" xr:uid="{1F0ED6FE-A647-4BFE-8A99-8F4FFA9EB760}"/>
    <cellStyle name="Entrada 11 4 6 2 4" xfId="21519" xr:uid="{50A86CFE-FC20-42B4-B38B-D0B2BAE5DEA9}"/>
    <cellStyle name="Entrada 11 4 6 3" xfId="10156" xr:uid="{B2FB5A9F-87AA-49E0-A9B7-2965D8AD219F}"/>
    <cellStyle name="Entrada 11 4 6 3 2" xfId="25264" xr:uid="{8C9BD734-3375-4A7D-AB25-CA2CBDFDD63B}"/>
    <cellStyle name="Entrada 11 4 6 4" xfId="7470" xr:uid="{92CFDD6D-DF53-4CD0-B980-B9D80E124322}"/>
    <cellStyle name="Entrada 11 4 6 4 2" xfId="22578" xr:uid="{C4B5B7CB-7719-472F-B4CE-BBBB72802252}"/>
    <cellStyle name="Entrada 11 4 6 5" xfId="18882" xr:uid="{35C4BB0F-D26C-46D2-B7BC-55CBA0A9F5E9}"/>
    <cellStyle name="Entrada 11 4 7" xfId="4151" xr:uid="{E4C9E9AF-EFA2-4EF7-9211-5756106BB515}"/>
    <cellStyle name="Entrada 11 4 7 2" xfId="6788" xr:uid="{1C4E1CC8-513A-4F1F-A37F-0AF9DD34B82D}"/>
    <cellStyle name="Entrada 11 4 7 2 2" xfId="13099" xr:uid="{5EA0ACFB-1B4F-4059-AF95-A3FE4FF52674}"/>
    <cellStyle name="Entrada 11 4 7 2 2 2" xfId="28207" xr:uid="{A4141213-C051-4DA4-B769-5F36384B7938}"/>
    <cellStyle name="Entrada 11 4 7 2 3" xfId="16773" xr:uid="{680DB1A7-4297-426E-AC89-02886C3D4FBB}"/>
    <cellStyle name="Entrada 11 4 7 2 3 2" xfId="31881" xr:uid="{A6C3261C-3EC7-4B6A-8C8D-6E7590C10168}"/>
    <cellStyle name="Entrada 11 4 7 2 4" xfId="21896" xr:uid="{84F27C70-5ABB-4361-923F-D909BBB13D44}"/>
    <cellStyle name="Entrada 11 4 7 3" xfId="10533" xr:uid="{B2148AF2-99EA-4BE6-B9CC-66CDA69E5623}"/>
    <cellStyle name="Entrada 11 4 7 3 2" xfId="25641" xr:uid="{9B4D2B52-8E99-45F7-B9DD-EC305E54D2E3}"/>
    <cellStyle name="Entrada 11 4 7 4" xfId="7896" xr:uid="{9C3FA9A8-E5A4-4998-9443-A584C62C4991}"/>
    <cellStyle name="Entrada 11 4 7 4 2" xfId="23004" xr:uid="{1FE8557D-F3E6-4D4B-8C66-18838C39F857}"/>
    <cellStyle name="Entrada 11 4 7 5" xfId="19259" xr:uid="{DF3D990A-A577-47E6-BDCA-37A626C25560}"/>
    <cellStyle name="Entrada 11 4 8" xfId="4716" xr:uid="{B1F76B0D-D522-450C-AE85-8041528ACAA2}"/>
    <cellStyle name="Entrada 11 4 8 2" xfId="11098" xr:uid="{7695B8AA-E102-49C8-A0E1-F5B37CAA34EA}"/>
    <cellStyle name="Entrada 11 4 8 2 2" xfId="26206" xr:uid="{ACC4F852-AA1F-4606-9D1A-68B6C1F7A106}"/>
    <cellStyle name="Entrada 11 4 8 3" xfId="13374" xr:uid="{2684DAD4-A03F-420B-98A4-36DEAD1B56D6}"/>
    <cellStyle name="Entrada 11 4 8 3 2" xfId="28482" xr:uid="{A70BE2AA-DE92-439F-B5AF-7ED9AF2E11C4}"/>
    <cellStyle name="Entrada 11 4 8 4" xfId="19824" xr:uid="{3140AE3C-FE32-4F7D-B32E-C61C044462D4}"/>
    <cellStyle name="Entrada 11 4 9" xfId="8577" xr:uid="{8CDFFD00-D984-4D76-9270-0C82BBC02753}"/>
    <cellStyle name="Entrada 11 4 9 2" xfId="23685" xr:uid="{4C5B5C7C-04E2-444B-8A80-0DCCCD73F882}"/>
    <cellStyle name="Entrada 11 5" xfId="2042" xr:uid="{EE7229C3-9E86-483F-AF5F-C8CCC115945B}"/>
    <cellStyle name="Entrada 11 5 10" xfId="7524" xr:uid="{4D30A162-26EA-40B6-9870-35A08D3C2877}"/>
    <cellStyle name="Entrada 11 5 10 2" xfId="22632" xr:uid="{9CC11EA0-A34B-45D1-A810-EA3112884FA7}"/>
    <cellStyle name="Entrada 11 5 11" xfId="17267" xr:uid="{86B78575-BC68-4ED8-91A7-D48D03AD464D}"/>
    <cellStyle name="Entrada 11 5 2" xfId="2802" xr:uid="{EE9314FC-ACD3-4016-973A-890BFC54443B}"/>
    <cellStyle name="Entrada 11 5 2 2" xfId="5439" xr:uid="{6485C813-981D-47D1-9779-8A417F5C49DF}"/>
    <cellStyle name="Entrada 11 5 2 2 2" xfId="16418" xr:uid="{21F11061-604A-4E25-82E3-2AEC42A5FF14}"/>
    <cellStyle name="Entrada 11 5 2 2 2 2" xfId="31526" xr:uid="{46B69DAE-469E-4606-9D3A-91DD67C871C6}"/>
    <cellStyle name="Entrada 11 5 2 2 3" xfId="20547" xr:uid="{ACAF9EC8-F21F-4C47-8E8A-57257E8D7124}"/>
    <cellStyle name="Entrada 11 5 2 3" xfId="15604" xr:uid="{5C40AC4C-A666-4073-9167-69F041534FB0}"/>
    <cellStyle name="Entrada 11 5 2 3 2" xfId="30712" xr:uid="{11846097-3AB6-4A9F-BCB9-55D1173DAB27}"/>
    <cellStyle name="Entrada 11 5 2 4" xfId="17910" xr:uid="{F1598739-0F95-42EF-9AD5-0C6A0DE72424}"/>
    <cellStyle name="Entrada 11 5 3" xfId="3105" xr:uid="{CE8E982F-A1D0-4886-A8B8-8041ECF33B77}"/>
    <cellStyle name="Entrada 11 5 3 2" xfId="5742" xr:uid="{59A832CC-19D1-4680-95FE-ECB33D4DD204}"/>
    <cellStyle name="Entrada 11 5 3 2 2" xfId="12053" xr:uid="{8FEC4888-F146-4FB8-8309-2F193D0DC7B2}"/>
    <cellStyle name="Entrada 11 5 3 2 2 2" xfId="27161" xr:uid="{91AE908E-2A48-4CC9-8775-0C8865E7AAC2}"/>
    <cellStyle name="Entrada 11 5 3 2 3" xfId="7952" xr:uid="{10E0491F-4427-46C8-B0BC-706C7B3D84E0}"/>
    <cellStyle name="Entrada 11 5 3 2 3 2" xfId="23060" xr:uid="{2B85420F-D5D8-4A0A-914C-3A327DD14851}"/>
    <cellStyle name="Entrada 11 5 3 2 4" xfId="20850" xr:uid="{BAB96D0D-FBF7-4D9D-82DB-A235ED1FF8C3}"/>
    <cellStyle name="Entrada 11 5 3 3" xfId="9487" xr:uid="{2DA9EB08-D781-4298-951B-4CE961C6D5E4}"/>
    <cellStyle name="Entrada 11 5 3 3 2" xfId="24595" xr:uid="{FE190DC3-69FA-4D11-B604-67D4CEF963EC}"/>
    <cellStyle name="Entrada 11 5 3 4" xfId="11675" xr:uid="{2F9E28D8-53B0-40B2-912E-CAFD29089343}"/>
    <cellStyle name="Entrada 11 5 3 4 2" xfId="26783" xr:uid="{379B20BF-9584-4753-90F9-81C78E257AFA}"/>
    <cellStyle name="Entrada 11 5 3 5" xfId="18213" xr:uid="{D30DA757-9DAA-461C-BA78-838A10B9C3E2}"/>
    <cellStyle name="Entrada 11 5 4" xfId="3431" xr:uid="{4957CD1E-6BA3-484F-B62E-AAB898361465}"/>
    <cellStyle name="Entrada 11 5 4 2" xfId="6068" xr:uid="{DFBB07F9-AA65-445D-A35E-2A53D707CA70}"/>
    <cellStyle name="Entrada 11 5 4 2 2" xfId="12379" xr:uid="{A29C60E5-5851-4302-924B-3300AA23AE92}"/>
    <cellStyle name="Entrada 11 5 4 2 2 2" xfId="27487" xr:uid="{DFE95876-DB95-4309-BA87-B098A7EEE2B4}"/>
    <cellStyle name="Entrada 11 5 4 2 3" xfId="13468" xr:uid="{F6C565B7-79A3-4AFC-8BFE-7745166E375E}"/>
    <cellStyle name="Entrada 11 5 4 2 3 2" xfId="28576" xr:uid="{AE3B1A15-31C0-4A4A-8163-A2FC41131D5D}"/>
    <cellStyle name="Entrada 11 5 4 2 4" xfId="21176" xr:uid="{5160BC1E-CCF2-46AE-8020-76D6D04C75A0}"/>
    <cellStyle name="Entrada 11 5 4 3" xfId="9813" xr:uid="{158AAB58-FF14-49C8-A2FF-C62525613FF8}"/>
    <cellStyle name="Entrada 11 5 4 3 2" xfId="24921" xr:uid="{3665D682-8427-4AF4-8A79-BA224A5CD6F6}"/>
    <cellStyle name="Entrada 11 5 4 4" xfId="16079" xr:uid="{17BCA549-994F-47A1-97FA-495FB7A35158}"/>
    <cellStyle name="Entrada 11 5 4 4 2" xfId="31187" xr:uid="{DB4DB38C-B786-4EFB-88EC-4826F8F4C684}"/>
    <cellStyle name="Entrada 11 5 4 5" xfId="18539" xr:uid="{C465B709-128D-4E08-B785-CA4D68920E6B}"/>
    <cellStyle name="Entrada 11 5 5" xfId="3737" xr:uid="{E7A1174C-EF19-49C0-B848-2BBECC1EFA3D}"/>
    <cellStyle name="Entrada 11 5 5 2" xfId="6374" xr:uid="{1624690D-A088-4931-A639-F03B3690B788}"/>
    <cellStyle name="Entrada 11 5 5 2 2" xfId="12685" xr:uid="{9B0366DB-E494-4A52-803F-F22745CA8888}"/>
    <cellStyle name="Entrada 11 5 5 2 2 2" xfId="27793" xr:uid="{3F6080A0-6912-4011-A411-0F584B2EA110}"/>
    <cellStyle name="Entrada 11 5 5 2 3" xfId="15823" xr:uid="{F9843475-A453-4F16-8DC7-4AD54BCCD81E}"/>
    <cellStyle name="Entrada 11 5 5 2 3 2" xfId="30931" xr:uid="{3B042C9A-A10D-4AC9-8E36-786C2B6423AA}"/>
    <cellStyle name="Entrada 11 5 5 2 4" xfId="21482" xr:uid="{B300CFD4-92C7-47E5-87E9-EEEE20C77498}"/>
    <cellStyle name="Entrada 11 5 5 3" xfId="10119" xr:uid="{4A83CD6F-05EF-4407-99E2-A5B6ED221DFE}"/>
    <cellStyle name="Entrada 11 5 5 3 2" xfId="25227" xr:uid="{2A1D2726-71E9-4738-BAC1-4943A267E605}"/>
    <cellStyle name="Entrada 11 5 5 4" xfId="16057" xr:uid="{2EF6ABA6-ACBA-421E-9068-9AC7146DC889}"/>
    <cellStyle name="Entrada 11 5 5 4 2" xfId="31165" xr:uid="{46932D0A-5C47-4951-9B7F-035BD33CA2B9}"/>
    <cellStyle name="Entrada 11 5 5 5" xfId="18845" xr:uid="{DA2C6AE3-779B-4946-AF4A-F64624C9B7F0}"/>
    <cellStyle name="Entrada 11 5 6" xfId="4114" xr:uid="{BAAC2346-5D6F-43DD-820D-B3632E967B81}"/>
    <cellStyle name="Entrada 11 5 6 2" xfId="6751" xr:uid="{9D76E517-6ADC-4251-B8E2-FCC763771F26}"/>
    <cellStyle name="Entrada 11 5 6 2 2" xfId="13062" xr:uid="{07FF615B-012D-43F1-AC35-5AD1106B0432}"/>
    <cellStyle name="Entrada 11 5 6 2 2 2" xfId="28170" xr:uid="{2C78FC9D-32BD-4BFA-875A-1D0714D2E44C}"/>
    <cellStyle name="Entrada 11 5 6 2 3" xfId="16736" xr:uid="{1A39879A-DD89-463A-ABCD-225D69FD030B}"/>
    <cellStyle name="Entrada 11 5 6 2 3 2" xfId="31844" xr:uid="{590E162B-5A2C-4E81-AB4D-672685818248}"/>
    <cellStyle name="Entrada 11 5 6 2 4" xfId="21859" xr:uid="{57295D19-2426-471C-948B-893684C05011}"/>
    <cellStyle name="Entrada 11 5 6 3" xfId="10496" xr:uid="{725BED93-8EB9-4812-99E7-ADF34286FBA0}"/>
    <cellStyle name="Entrada 11 5 6 3 2" xfId="25604" xr:uid="{66150129-22C7-46BC-8FB6-3AF5DF5EFCAF}"/>
    <cellStyle name="Entrada 11 5 6 4" xfId="14586" xr:uid="{4E3AC18C-07F4-48B5-BAC5-9636A7818737}"/>
    <cellStyle name="Entrada 11 5 6 4 2" xfId="29694" xr:uid="{F25BA2B4-5A24-4875-8BCF-B94D2E661341}"/>
    <cellStyle name="Entrada 11 5 6 5" xfId="19222" xr:uid="{D07A9A8F-DDAB-4EEF-B1E5-C8D6C82C5366}"/>
    <cellStyle name="Entrada 11 5 7" xfId="4679" xr:uid="{B8B5B5A5-41E9-4971-BDBA-6FA171C01A1A}"/>
    <cellStyle name="Entrada 11 5 7 2" xfId="11061" xr:uid="{3166615C-F3E6-486D-A41C-7FA6025E1961}"/>
    <cellStyle name="Entrada 11 5 7 2 2" xfId="26169" xr:uid="{E8B8575F-BC2C-4FE1-BAD1-62B1C27DC544}"/>
    <cellStyle name="Entrada 11 5 7 3" xfId="13408" xr:uid="{48849854-AE2E-4942-9BFD-D056191CE80B}"/>
    <cellStyle name="Entrada 11 5 7 3 2" xfId="28516" xr:uid="{9C1EC443-DBE8-4C5D-B1B7-7FF82B813781}"/>
    <cellStyle name="Entrada 11 5 7 4" xfId="19787" xr:uid="{1CEFCB7F-BB11-455E-86B4-3758ED273219}"/>
    <cellStyle name="Entrada 11 5 8" xfId="8540" xr:uid="{B6736761-BAEE-48C0-91F9-8F028E9CDA74}"/>
    <cellStyle name="Entrada 11 5 8 2" xfId="23648" xr:uid="{AF242D02-0691-4AB4-A62B-8D17EC634FC5}"/>
    <cellStyle name="Entrada 11 5 9" xfId="15920" xr:uid="{0788E1A7-B1EC-4E83-8C08-124900CFC9E0}"/>
    <cellStyle name="Entrada 11 5 9 2" xfId="31028" xr:uid="{23BD11F3-3815-4062-BAE2-01473D0BBC4D}"/>
    <cellStyle name="Entrada 12" xfId="1144" xr:uid="{00000000-0005-0000-0000-00007A040000}"/>
    <cellStyle name="Entrada 12 2" xfId="1860" xr:uid="{1C3BFF1E-A155-4644-95FB-1E379C8FCB85}"/>
    <cellStyle name="Entrada 12 2 10" xfId="8361" xr:uid="{3C7C32E7-5D74-4F9C-AABE-77A8AFA9A8E8}"/>
    <cellStyle name="Entrada 12 2 10 2" xfId="23469" xr:uid="{F81F331B-9DAA-40D5-9A63-F7B0BF32F554}"/>
    <cellStyle name="Entrada 12 2 11" xfId="16043" xr:uid="{520F9CB2-938F-4232-9390-B147B45417EA}"/>
    <cellStyle name="Entrada 12 2 11 2" xfId="31151" xr:uid="{549452C3-9BF9-4118-8088-456AAE1F6A35}"/>
    <cellStyle name="Entrada 12 2 12" xfId="14085" xr:uid="{E0194FA0-47F6-437E-89B5-5DE67B11A047}"/>
    <cellStyle name="Entrada 12 2 12 2" xfId="29193" xr:uid="{746D2E4D-290E-4DD2-92AD-5C6D23D4B93C}"/>
    <cellStyle name="Entrada 12 2 13" xfId="17085" xr:uid="{0B91A7E3-7BBC-4CA9-9FAF-384B7C601124}"/>
    <cellStyle name="Entrada 12 2 2" xfId="2420" xr:uid="{2044D4CF-479A-4E41-B075-0C7B45A63499}"/>
    <cellStyle name="Entrada 12 2 2 2" xfId="5057" xr:uid="{F1BA124C-9815-461B-855A-082D41DB90CD}"/>
    <cellStyle name="Entrada 12 2 2 2 2" xfId="11421" xr:uid="{E7DC3B5B-08F2-4DC2-8D2B-B86FF1403C40}"/>
    <cellStyle name="Entrada 12 2 2 2 2 2" xfId="26529" xr:uid="{26E2DC1E-7F18-40E6-9605-29865B4C697D}"/>
    <cellStyle name="Entrada 12 2 2 2 3" xfId="14030" xr:uid="{6E3EAC9B-B20D-46C0-A452-31D9A313F9C0}"/>
    <cellStyle name="Entrada 12 2 2 2 3 2" xfId="29138" xr:uid="{2363F038-3FAF-484F-B98A-00E978C3B6E9}"/>
    <cellStyle name="Entrada 12 2 2 2 4" xfId="20165" xr:uid="{C3F04153-A669-45D1-9896-D92EE9058DF1}"/>
    <cellStyle name="Entrada 12 2 2 3" xfId="8887" xr:uid="{CA5310B9-E45E-425E-8810-93C0591427FD}"/>
    <cellStyle name="Entrada 12 2 2 3 2" xfId="23995" xr:uid="{662D4B98-1CA4-4F4A-924A-AFAC4DB2DACF}"/>
    <cellStyle name="Entrada 12 2 3" xfId="2200" xr:uid="{E99D64F5-24C2-4136-A8AE-D62E0B892039}"/>
    <cellStyle name="Entrada 12 2 3 2" xfId="4837" xr:uid="{E4010FA7-9532-459A-83E9-1542C97D968A}"/>
    <cellStyle name="Entrada 12 2 3 2 2" xfId="14501" xr:uid="{8B7495CF-3631-4E6B-AEA7-46C7BAF8F020}"/>
    <cellStyle name="Entrada 12 2 3 2 2 2" xfId="29609" xr:uid="{6C63C367-826D-4A0B-AB53-935289E88346}"/>
    <cellStyle name="Entrada 12 2 3 2 3" xfId="19945" xr:uid="{1374F7D5-6BF3-4B84-8120-67308C678FD1}"/>
    <cellStyle name="Entrada 12 2 3 3" xfId="7773" xr:uid="{5BE979FC-59A8-4FB6-9DFD-B38B62584A7D}"/>
    <cellStyle name="Entrada 12 2 3 3 2" xfId="22881" xr:uid="{DAB917A2-3674-4905-BAB6-8CE619A63058}"/>
    <cellStyle name="Entrada 12 2 3 4" xfId="17425" xr:uid="{844F6FE7-28A4-49F4-9707-EE5DFBD7872D}"/>
    <cellStyle name="Entrada 12 2 4" xfId="2954" xr:uid="{CD41A412-D794-4566-98B1-FFA789F07BCC}"/>
    <cellStyle name="Entrada 12 2 4 2" xfId="5591" xr:uid="{90AC553B-152C-4F9D-8F2A-A4C98D069E72}"/>
    <cellStyle name="Entrada 12 2 4 2 2" xfId="11902" xr:uid="{3678EA8E-2FF4-4C4B-9AD7-EB4C01896E88}"/>
    <cellStyle name="Entrada 12 2 4 2 2 2" xfId="27010" xr:uid="{A64AA1F2-D28A-4034-AAD5-23F1D0ADD9EF}"/>
    <cellStyle name="Entrada 12 2 4 2 3" xfId="14732" xr:uid="{2AD67557-2F0A-4CD5-9A54-E225AE1258D4}"/>
    <cellStyle name="Entrada 12 2 4 2 3 2" xfId="29840" xr:uid="{1CD63D32-E472-4798-BC0C-4E7F239E68E9}"/>
    <cellStyle name="Entrada 12 2 4 2 4" xfId="20699" xr:uid="{C37CD30C-9B8D-46D0-BC31-9F68598BA00E}"/>
    <cellStyle name="Entrada 12 2 4 3" xfId="9336" xr:uid="{E779DBC5-28BE-453C-9AF8-7D233570C066}"/>
    <cellStyle name="Entrada 12 2 4 3 2" xfId="24444" xr:uid="{26C0E1A8-B55B-455C-9927-A9C2E296F3A2}"/>
    <cellStyle name="Entrada 12 2 4 4" xfId="9160" xr:uid="{174E59ED-A472-42B7-882E-F7435AFDEF84}"/>
    <cellStyle name="Entrada 12 2 4 4 2" xfId="24268" xr:uid="{FF392BC0-E915-4C96-A11D-8338AC1E3D1C}"/>
    <cellStyle name="Entrada 12 2 4 5" xfId="18062" xr:uid="{F0383E43-FF91-4E01-8A07-1EB82602652C}"/>
    <cellStyle name="Entrada 12 2 5" xfId="3280" xr:uid="{1DA8B2F0-2AB7-446D-8B91-325BD1AC877C}"/>
    <cellStyle name="Entrada 12 2 5 2" xfId="5917" xr:uid="{A07AC0F9-0A56-4F88-B4A7-67E7540B1737}"/>
    <cellStyle name="Entrada 12 2 5 2 2" xfId="12228" xr:uid="{9809546A-6255-478A-88D3-DAC6B0474784}"/>
    <cellStyle name="Entrada 12 2 5 2 2 2" xfId="27336" xr:uid="{FF624C21-F63A-4C6E-9EEF-1BACFC71E2F9}"/>
    <cellStyle name="Entrada 12 2 5 2 3" xfId="14419" xr:uid="{46DF147D-48E1-4EFB-90D6-D30C545D7917}"/>
    <cellStyle name="Entrada 12 2 5 2 3 2" xfId="29527" xr:uid="{5805EC04-8375-450B-83F1-CDEBBD01058F}"/>
    <cellStyle name="Entrada 12 2 5 2 4" xfId="21025" xr:uid="{137E9CEB-C82F-4AC2-8B3A-1563B9ABFA13}"/>
    <cellStyle name="Entrada 12 2 5 3" xfId="9662" xr:uid="{F3EFC945-EFB0-41F7-9D94-E7729BBFC37E}"/>
    <cellStyle name="Entrada 12 2 5 3 2" xfId="24770" xr:uid="{8E877791-CF89-48DD-9294-52D3B519E7EE}"/>
    <cellStyle name="Entrada 12 2 5 4" xfId="16178" xr:uid="{11018444-1611-46EF-9ECA-C6C79E94193C}"/>
    <cellStyle name="Entrada 12 2 5 4 2" xfId="31286" xr:uid="{BD0EA649-0884-4B15-8B8C-12BE707A4500}"/>
    <cellStyle name="Entrada 12 2 5 5" xfId="18388" xr:uid="{D1BC9CF0-5C53-4F62-9740-9CE24787F16A}"/>
    <cellStyle name="Entrada 12 2 6" xfId="3586" xr:uid="{F1DDF74A-E6F6-4B37-B520-F14F67D53E0C}"/>
    <cellStyle name="Entrada 12 2 6 2" xfId="6223" xr:uid="{48857A64-27D1-4F62-A807-793461224A9E}"/>
    <cellStyle name="Entrada 12 2 6 2 2" xfId="12534" xr:uid="{A70C1EDF-73FE-4F28-9506-9314BBAB42D3}"/>
    <cellStyle name="Entrada 12 2 6 2 2 2" xfId="27642" xr:uid="{101A8758-C664-4FB6-A60F-D879F2D2BB1A}"/>
    <cellStyle name="Entrada 12 2 6 2 3" xfId="16534" xr:uid="{FD0BCB30-C8EE-449C-85B1-1FE90554FC3B}"/>
    <cellStyle name="Entrada 12 2 6 2 3 2" xfId="31642" xr:uid="{8EF7B28A-6E38-48F3-A4B2-0D0ABC133F89}"/>
    <cellStyle name="Entrada 12 2 6 2 4" xfId="21331" xr:uid="{4DB82B86-0A5D-4644-AC4E-D74BFF7F832C}"/>
    <cellStyle name="Entrada 12 2 6 3" xfId="9968" xr:uid="{5A1AC8A7-6AF1-4C63-B726-B49D5853ECE9}"/>
    <cellStyle name="Entrada 12 2 6 3 2" xfId="25076" xr:uid="{CC4BBF1A-443C-4165-A48F-E3F2C6C9298E}"/>
    <cellStyle name="Entrada 12 2 6 4" xfId="13849" xr:uid="{9B4E217E-7743-4884-B684-E0175A181C1D}"/>
    <cellStyle name="Entrada 12 2 6 4 2" xfId="28957" xr:uid="{8DEAE9F3-03DA-43D5-9865-4370C86FC2B3}"/>
    <cellStyle name="Entrada 12 2 6 5" xfId="18694" xr:uid="{AB663A30-0C77-4861-9F5D-FF7547871220}"/>
    <cellStyle name="Entrada 12 2 7" xfId="3932" xr:uid="{90EAC5A2-B8C9-4703-B330-FB922AAAAD9F}"/>
    <cellStyle name="Entrada 12 2 7 2" xfId="6569" xr:uid="{6382DF23-91B3-4304-B499-54D4DB4E6915}"/>
    <cellStyle name="Entrada 12 2 7 2 2" xfId="12880" xr:uid="{F52B6635-EDA7-41D0-AFE2-CA26C2EB6169}"/>
    <cellStyle name="Entrada 12 2 7 2 2 2" xfId="27988" xr:uid="{7B1D6B17-D1FA-48E0-B184-96F188953AB4}"/>
    <cellStyle name="Entrada 12 2 7 2 3" xfId="16585" xr:uid="{4ABFFB58-91A5-4B8C-9D76-F74319CE0E26}"/>
    <cellStyle name="Entrada 12 2 7 2 3 2" xfId="31693" xr:uid="{CB80F8E9-EFE1-4184-B699-1C0374FE8DE3}"/>
    <cellStyle name="Entrada 12 2 7 2 4" xfId="21677" xr:uid="{EC3D8988-5CAA-4F11-9EAB-C0D6E468D42B}"/>
    <cellStyle name="Entrada 12 2 7 3" xfId="10314" xr:uid="{31BE6809-4743-4FDE-8D54-CAC7EFF07A22}"/>
    <cellStyle name="Entrada 12 2 7 3 2" xfId="25422" xr:uid="{D88D85F6-D3F4-4E52-AB45-60CD56FA1F34}"/>
    <cellStyle name="Entrada 12 2 7 4" xfId="15251" xr:uid="{3E111D06-B0CC-4819-843B-EDAB04419D27}"/>
    <cellStyle name="Entrada 12 2 7 4 2" xfId="30359" xr:uid="{B36298A4-66AC-4BE8-8969-CE5B7C08E5A7}"/>
    <cellStyle name="Entrada 12 2 7 5" xfId="19040" xr:uid="{14CB912F-03CE-4607-BD51-5476F2C9382A}"/>
    <cellStyle name="Entrada 12 2 8" xfId="4279" xr:uid="{B834E443-83D4-4179-A7E2-BC6E4BC18E47}"/>
    <cellStyle name="Entrada 12 2 8 2" xfId="6916" xr:uid="{08BFD429-9A79-490F-A9B8-A7514450771E}"/>
    <cellStyle name="Entrada 12 2 8 2 2" xfId="13227" xr:uid="{62B031F7-6C81-4916-A4C7-22CBA157C31C}"/>
    <cellStyle name="Entrada 12 2 8 2 2 2" xfId="28335" xr:uid="{D9DEC0D0-0947-4BCB-A83D-3452F7333738}"/>
    <cellStyle name="Entrada 12 2 8 2 3" xfId="16891" xr:uid="{A63C1005-FE4F-4AC3-BC56-30F8F5A338BD}"/>
    <cellStyle name="Entrada 12 2 8 2 3 2" xfId="31999" xr:uid="{E870AE92-E105-4611-A95B-3E6240CB5235}"/>
    <cellStyle name="Entrada 12 2 8 2 4" xfId="22024" xr:uid="{628658A9-E604-4562-9930-FF5AC4B4DC63}"/>
    <cellStyle name="Entrada 12 2 8 3" xfId="10661" xr:uid="{DADDF8FE-F7E0-41E0-AC00-0906735E7EC1}"/>
    <cellStyle name="Entrada 12 2 8 3 2" xfId="25769" xr:uid="{755BAF6D-8AAA-4C24-B0BE-3EF38EC10A84}"/>
    <cellStyle name="Entrada 12 2 8 4" xfId="15852" xr:uid="{307A0746-599B-43C4-A044-DCC86673CD88}"/>
    <cellStyle name="Entrada 12 2 8 4 2" xfId="30960" xr:uid="{4087EC9A-54B9-4386-BFB4-94B5BB11C822}"/>
    <cellStyle name="Entrada 12 2 8 5" xfId="19387" xr:uid="{4CB198F7-DC46-47F0-AB15-F90C3BBB8ABA}"/>
    <cellStyle name="Entrada 12 2 9" xfId="4497" xr:uid="{539BCD24-5912-489A-888E-BC544E151EF9}"/>
    <cellStyle name="Entrada 12 2 9 2" xfId="10879" xr:uid="{6845435C-E30A-4F75-8675-A8FD259D47A7}"/>
    <cellStyle name="Entrada 12 2 9 2 2" xfId="25987" xr:uid="{6A4EA4A7-225D-4907-A861-6A21A4A9E111}"/>
    <cellStyle name="Entrada 12 2 9 3" xfId="15312" xr:uid="{EF7F9F9B-8C80-4F79-8247-E64FA59DCE14}"/>
    <cellStyle name="Entrada 12 2 9 3 2" xfId="30420" xr:uid="{6E9EAFE4-7880-4C99-AC31-4E3D7DD94DC4}"/>
    <cellStyle name="Entrada 12 2 9 4" xfId="19605" xr:uid="{653BD5D0-DAC6-4371-BAE3-20BF52A24DB1}"/>
    <cellStyle name="Entrada 12 3" xfId="1843" xr:uid="{EFEDBD54-68A1-4D93-A7CD-A509AFF21782}"/>
    <cellStyle name="Entrada 12 3 10" xfId="13641" xr:uid="{F2EAA215-4752-4A95-96B9-FE1B5DD1B4CA}"/>
    <cellStyle name="Entrada 12 3 10 2" xfId="28749" xr:uid="{1A841610-AB28-47D2-B34B-F390C12E5339}"/>
    <cellStyle name="Entrada 12 3 11" xfId="14660" xr:uid="{2F00B856-7E90-4C95-A172-FD1C3F0FC10D}"/>
    <cellStyle name="Entrada 12 3 11 2" xfId="29768" xr:uid="{F98958E0-A358-4725-A438-A05A105BB860}"/>
    <cellStyle name="Entrada 12 3 12" xfId="17068" xr:uid="{5FAB8AC6-7AFE-4FD7-942F-25F1C299EBAB}"/>
    <cellStyle name="Entrada 12 3 2" xfId="2403" xr:uid="{E25B0455-E4A1-45D8-928F-C95A9FF53F48}"/>
    <cellStyle name="Entrada 12 3 2 2" xfId="5040" xr:uid="{434B2BBA-65A9-441D-A589-E0712333418C}"/>
    <cellStyle name="Entrada 12 3 2 2 2" xfId="11404" xr:uid="{7C1EDEB4-DA61-47F6-832D-2CA57D771780}"/>
    <cellStyle name="Entrada 12 3 2 2 2 2" xfId="26512" xr:uid="{CC840D15-BF65-409F-8C1D-AF7E79B128E0}"/>
    <cellStyle name="Entrada 12 3 2 2 3" xfId="13768" xr:uid="{78EE4714-B720-4943-B170-864416B05977}"/>
    <cellStyle name="Entrada 12 3 2 2 3 2" xfId="28876" xr:uid="{790F9390-1F88-4ACC-BF4B-285FC5719463}"/>
    <cellStyle name="Entrada 12 3 2 2 4" xfId="20148" xr:uid="{67A071D7-33FD-4A0F-9E77-7E2BD89A135C}"/>
    <cellStyle name="Entrada 12 3 2 3" xfId="8870" xr:uid="{6FE201CB-C53C-44A9-99E2-B0C854407911}"/>
    <cellStyle name="Entrada 12 3 2 3 2" xfId="23978" xr:uid="{B07A5973-A292-4060-ACB0-0FAD8D2F95A9}"/>
    <cellStyle name="Entrada 12 3 2 4" xfId="15142" xr:uid="{28866325-8F67-4EB3-AC0A-F357FB893446}"/>
    <cellStyle name="Entrada 12 3 2 4 2" xfId="30250" xr:uid="{CF11D145-7049-4A0E-929D-52FD474636BA}"/>
    <cellStyle name="Entrada 12 3 2 5" xfId="14753" xr:uid="{ED997ACC-FD73-4514-A52F-C49D8E0D7756}"/>
    <cellStyle name="Entrada 12 3 2 5 2" xfId="29861" xr:uid="{BD5415A4-C996-4799-8523-CEBABB0FB6CA}"/>
    <cellStyle name="Entrada 12 3 2 6" xfId="17594" xr:uid="{06A115EE-C86B-4017-BE1C-4442B795CB19}"/>
    <cellStyle name="Entrada 12 3 3" xfId="2217" xr:uid="{0866A24D-3D35-4E61-9D41-2239BCE867C9}"/>
    <cellStyle name="Entrada 12 3 3 2" xfId="4854" xr:uid="{714E2777-2F8E-40AC-878C-14F598C35E4D}"/>
    <cellStyle name="Entrada 12 3 3 2 2" xfId="15884" xr:uid="{B295B902-0B5C-42B1-9018-F7A7099934FC}"/>
    <cellStyle name="Entrada 12 3 3 2 2 2" xfId="30992" xr:uid="{8C9A77A5-B03D-4FAB-B809-36096C9D1454}"/>
    <cellStyle name="Entrada 12 3 3 2 3" xfId="19962" xr:uid="{1E8F279B-415E-4C3C-9573-2BA7287BE828}"/>
    <cellStyle name="Entrada 12 3 3 3" xfId="15987" xr:uid="{85775373-CA7A-4366-97EF-F58BFFCD3BE6}"/>
    <cellStyle name="Entrada 12 3 3 3 2" xfId="31095" xr:uid="{9F7A2B7E-280F-47D8-8103-A18F9FE0BFC5}"/>
    <cellStyle name="Entrada 12 3 3 4" xfId="17442" xr:uid="{E8E2F205-9965-4357-A900-19C0F141F6B5}"/>
    <cellStyle name="Entrada 12 3 4" xfId="2937" xr:uid="{27B09125-3AE5-4F54-8BD4-B873C3715A02}"/>
    <cellStyle name="Entrada 12 3 4 2" xfId="5574" xr:uid="{BB7DA342-36B0-47E7-9B2F-0A8C63572356}"/>
    <cellStyle name="Entrada 12 3 4 2 2" xfId="11885" xr:uid="{B57CE4DB-7374-41C5-8971-1A80609086A4}"/>
    <cellStyle name="Entrada 12 3 4 2 2 2" xfId="26993" xr:uid="{BB60A0E7-E22B-4951-B2E6-F6C24A5B3318}"/>
    <cellStyle name="Entrada 12 3 4 2 3" xfId="9212" xr:uid="{7B3C3757-69A9-4B7B-82E9-E1528E0E85C4}"/>
    <cellStyle name="Entrada 12 3 4 2 3 2" xfId="24320" xr:uid="{CE522A4C-8A0D-4ED4-A7F7-8A85E3011ABC}"/>
    <cellStyle name="Entrada 12 3 4 2 4" xfId="20682" xr:uid="{4F42946D-9590-494F-B6B4-796A14E5D7C5}"/>
    <cellStyle name="Entrada 12 3 4 3" xfId="9319" xr:uid="{5E5C8F87-91D1-41B9-8587-C01E01364F54}"/>
    <cellStyle name="Entrada 12 3 4 3 2" xfId="24427" xr:uid="{BCC786E3-7F8D-4760-A8CC-D48BDFD2E09E}"/>
    <cellStyle name="Entrada 12 3 4 4" xfId="16396" xr:uid="{0C928567-4DE5-4BE8-BABE-735B22DCC858}"/>
    <cellStyle name="Entrada 12 3 4 4 2" xfId="31504" xr:uid="{AF5CD3AE-C79C-42DA-89EB-BC89B193AC28}"/>
    <cellStyle name="Entrada 12 3 4 5" xfId="18045" xr:uid="{4C373292-627B-4FB3-84EB-09B7AB46D5C9}"/>
    <cellStyle name="Entrada 12 3 5" xfId="3263" xr:uid="{65B17E26-8377-42AB-9198-9AA365D86328}"/>
    <cellStyle name="Entrada 12 3 5 2" xfId="5900" xr:uid="{9012D35A-BFFC-4070-BDF4-F620509BC65F}"/>
    <cellStyle name="Entrada 12 3 5 2 2" xfId="12211" xr:uid="{C3DC59C7-9159-4861-A4D8-ECBC71105C0D}"/>
    <cellStyle name="Entrada 12 3 5 2 2 2" xfId="27319" xr:uid="{8AA26774-25AB-4ADB-8A90-2CCD702A16AC}"/>
    <cellStyle name="Entrada 12 3 5 2 3" xfId="15685" xr:uid="{D74F89BF-C32B-44A2-B26A-C2B753EEFD3A}"/>
    <cellStyle name="Entrada 12 3 5 2 3 2" xfId="30793" xr:uid="{9EB2C70F-FEB3-4E81-85D9-92408BBFC909}"/>
    <cellStyle name="Entrada 12 3 5 2 4" xfId="21008" xr:uid="{35AF2AD3-04B5-4498-89BD-E04CA4BB61C4}"/>
    <cellStyle name="Entrada 12 3 5 3" xfId="9645" xr:uid="{2962C98D-E31F-4731-8589-D46D0F4546AD}"/>
    <cellStyle name="Entrada 12 3 5 3 2" xfId="24753" xr:uid="{EA13EEEE-F996-4F8A-95DE-A9CF14BB325C}"/>
    <cellStyle name="Entrada 12 3 5 4" xfId="7781" xr:uid="{64D0D2F2-39C7-458E-93E8-93CD2F424C15}"/>
    <cellStyle name="Entrada 12 3 5 4 2" xfId="22889" xr:uid="{CD4DF957-1746-47A3-99E3-7096755BA0FA}"/>
    <cellStyle name="Entrada 12 3 5 5" xfId="18371" xr:uid="{3A836292-1C33-451E-93B5-A8DE031B4298}"/>
    <cellStyle name="Entrada 12 3 6" xfId="3569" xr:uid="{B7AAC7DA-D612-411F-8836-FBD8A16D09D8}"/>
    <cellStyle name="Entrada 12 3 6 2" xfId="6206" xr:uid="{12FB7992-6F74-49C5-A5C7-2DD0CF35F28A}"/>
    <cellStyle name="Entrada 12 3 6 2 2" xfId="12517" xr:uid="{BAC00CB0-F2C8-46A4-A870-4C273AB83761}"/>
    <cellStyle name="Entrada 12 3 6 2 2 2" xfId="27625" xr:uid="{DD44FBF9-2529-4CB6-9A8E-D2B51E11CA50}"/>
    <cellStyle name="Entrada 12 3 6 2 3" xfId="16532" xr:uid="{86824BD5-8E5B-4346-82D2-192E5981D7DD}"/>
    <cellStyle name="Entrada 12 3 6 2 3 2" xfId="31640" xr:uid="{6117A3DF-3849-4D89-9A6A-3C4D1A3A3A0A}"/>
    <cellStyle name="Entrada 12 3 6 2 4" xfId="21314" xr:uid="{848CF0C6-3C69-4AD8-A61F-BCC9CE6B250A}"/>
    <cellStyle name="Entrada 12 3 6 3" xfId="9951" xr:uid="{37324F3E-2EBA-49C8-94E4-B4EDE73111F2}"/>
    <cellStyle name="Entrada 12 3 6 3 2" xfId="25059" xr:uid="{BFF8E2B3-1949-4EE9-8A90-B432D959A74F}"/>
    <cellStyle name="Entrada 12 3 6 4" xfId="15171" xr:uid="{AD5B7ABA-9179-457C-8F6A-645EE18CAF92}"/>
    <cellStyle name="Entrada 12 3 6 4 2" xfId="30279" xr:uid="{970C3503-DE4C-4BE3-A7C2-8AB0268EE808}"/>
    <cellStyle name="Entrada 12 3 6 5" xfId="18677" xr:uid="{0C2D5258-A2CB-4D6A-9878-2EC1AC91B97E}"/>
    <cellStyle name="Entrada 12 3 7" xfId="3915" xr:uid="{2E774507-0287-42A6-A029-D17D00F7F052}"/>
    <cellStyle name="Entrada 12 3 7 2" xfId="6552" xr:uid="{8E89FEBF-5F28-44BF-B283-1C024874F9B1}"/>
    <cellStyle name="Entrada 12 3 7 2 2" xfId="12863" xr:uid="{25630B3C-C0B7-4908-9916-6DCBBC9D4FB6}"/>
    <cellStyle name="Entrada 12 3 7 2 2 2" xfId="27971" xr:uid="{DF36F19A-2FF5-431D-959C-2705BE1B6BE9}"/>
    <cellStyle name="Entrada 12 3 7 2 3" xfId="14851" xr:uid="{52715C9C-F662-4D2A-9F28-16288A25017B}"/>
    <cellStyle name="Entrada 12 3 7 2 3 2" xfId="29959" xr:uid="{0E4CA472-0477-4B9B-990C-38426250A651}"/>
    <cellStyle name="Entrada 12 3 7 2 4" xfId="21660" xr:uid="{E895A834-D51A-497F-AFB8-672548D9D7D4}"/>
    <cellStyle name="Entrada 12 3 7 3" xfId="10297" xr:uid="{3B170801-AC9C-4AF2-832A-98D8AF89A469}"/>
    <cellStyle name="Entrada 12 3 7 3 2" xfId="25405" xr:uid="{5068BF16-129B-44B7-9001-9D44908D746E}"/>
    <cellStyle name="Entrada 12 3 7 4" xfId="16360" xr:uid="{49F0EEC5-DA84-40E6-9240-929BA4FA6C3D}"/>
    <cellStyle name="Entrada 12 3 7 4 2" xfId="31468" xr:uid="{7E2D2B08-AEEC-4512-9423-449C1DD348C6}"/>
    <cellStyle name="Entrada 12 3 7 5" xfId="19023" xr:uid="{0F74F384-A5A2-49D6-B252-57E57FC29C5F}"/>
    <cellStyle name="Entrada 12 3 8" xfId="4480" xr:uid="{0180CAB1-E941-45A1-8DDC-A6F03DF4B0DE}"/>
    <cellStyle name="Entrada 12 3 8 2" xfId="10862" xr:uid="{055B2C7C-3A77-41E1-B0D4-F1C54698A7D6}"/>
    <cellStyle name="Entrada 12 3 8 2 2" xfId="25970" xr:uid="{C0E4F1C9-5D0A-49E7-9AA0-8CF6A032E4E5}"/>
    <cellStyle name="Entrada 12 3 8 3" xfId="7698" xr:uid="{D1FBE275-F04C-4F5F-A757-1E981CF75266}"/>
    <cellStyle name="Entrada 12 3 8 3 2" xfId="22806" xr:uid="{E3331AC7-1F2A-41DE-93E3-EB60F8B9A362}"/>
    <cellStyle name="Entrada 12 3 8 4" xfId="19588" xr:uid="{28C75970-A132-45B0-9CC1-6E4095E7CAF3}"/>
    <cellStyle name="Entrada 12 3 9" xfId="8344" xr:uid="{005C3A6A-EF03-4715-9C16-A78E6AB6A091}"/>
    <cellStyle name="Entrada 12 3 9 2" xfId="23452" xr:uid="{FD32886F-8EF5-4818-A7CA-31E8EB08DE1B}"/>
    <cellStyle name="Entrada 12 4" xfId="2080" xr:uid="{E827625C-9088-4B12-81E6-376803B634ED}"/>
    <cellStyle name="Entrada 12 4 10" xfId="7786" xr:uid="{FB65421E-EAA8-4D53-89A2-E8EDC52A10A6}"/>
    <cellStyle name="Entrada 12 4 10 2" xfId="22894" xr:uid="{55E4BADC-930E-4E68-B33A-C7A1046B3E47}"/>
    <cellStyle name="Entrada 12 4 11" xfId="8180" xr:uid="{5E542A49-AD63-474B-AE48-C680C4764E1F}"/>
    <cellStyle name="Entrada 12 4 11 2" xfId="23288" xr:uid="{E70E6370-3102-47D9-B83A-0A5EE3218A2F}"/>
    <cellStyle name="Entrada 12 4 12" xfId="17305" xr:uid="{D2F4866B-9B50-4A2A-83CA-D76E7168C3FE}"/>
    <cellStyle name="Entrada 12 4 2" xfId="2570" xr:uid="{E2D90F06-9B45-47BA-9807-87F5A2C0290D}"/>
    <cellStyle name="Entrada 12 4 2 2" xfId="5207" xr:uid="{68980A7F-100D-419E-8B64-4DEA8AA1EB79}"/>
    <cellStyle name="Entrada 12 4 2 2 2" xfId="11571" xr:uid="{68BDAD36-BE87-40B5-997F-ADDBDEB4B349}"/>
    <cellStyle name="Entrada 12 4 2 2 2 2" xfId="26679" xr:uid="{5C04A81A-532E-4AC9-8C43-8E1A13C09626}"/>
    <cellStyle name="Entrada 12 4 2 2 3" xfId="16164" xr:uid="{AE527C7C-F9BB-4291-8A17-DE6A92AB72F2}"/>
    <cellStyle name="Entrada 12 4 2 2 3 2" xfId="31272" xr:uid="{E5CD942C-BE45-43EB-8C34-397802182BFA}"/>
    <cellStyle name="Entrada 12 4 2 2 4" xfId="20315" xr:uid="{B4A4A8A6-17AC-4A33-B834-DDFBFB6CF612}"/>
    <cellStyle name="Entrada 12 4 2 3" xfId="9037" xr:uid="{D02B0E4D-90FA-4A03-8458-92936406864D}"/>
    <cellStyle name="Entrada 12 4 2 3 2" xfId="24145" xr:uid="{B458F0A3-C904-4A0B-BFA0-E449AD6084B6}"/>
    <cellStyle name="Entrada 12 4 2 4" xfId="14754" xr:uid="{1B545CD3-A775-4DCB-AB78-A5385C9149C8}"/>
    <cellStyle name="Entrada 12 4 2 4 2" xfId="29862" xr:uid="{8970E85A-B738-4E13-8223-D51A7F1D256F}"/>
    <cellStyle name="Entrada 12 4 2 5" xfId="14579" xr:uid="{24544B70-0D83-4D00-928E-264399FC6062}"/>
    <cellStyle name="Entrada 12 4 2 5 2" xfId="29687" xr:uid="{2E89F473-F887-48A2-BF3F-DB5A2F6F2B5C}"/>
    <cellStyle name="Entrada 12 4 2 6" xfId="17678" xr:uid="{72E4668E-9B78-4E39-A3DB-89210AFD7A7C}"/>
    <cellStyle name="Entrada 12 4 3" xfId="2840" xr:uid="{216B1170-E4BD-42FC-8AD9-80A32316793C}"/>
    <cellStyle name="Entrada 12 4 3 2" xfId="5477" xr:uid="{9CF57E68-B984-43AE-8FEA-2C7B2A0EFB97}"/>
    <cellStyle name="Entrada 12 4 3 2 2" xfId="13631" xr:uid="{72B2F59D-5EDD-4E48-8C3A-72AC33DD91C0}"/>
    <cellStyle name="Entrada 12 4 3 2 2 2" xfId="28739" xr:uid="{A78807A2-3FB9-40E7-8551-6E69A2834D61}"/>
    <cellStyle name="Entrada 12 4 3 2 3" xfId="20585" xr:uid="{9BE24BB9-B7D6-49DA-B7E6-96ABB4E4699C}"/>
    <cellStyle name="Entrada 12 4 3 3" xfId="14987" xr:uid="{634DD684-610B-46E1-87A7-527EA8E1F621}"/>
    <cellStyle name="Entrada 12 4 3 3 2" xfId="30095" xr:uid="{DFC11A8C-C46C-4F96-B263-46398FC9C86A}"/>
    <cellStyle name="Entrada 12 4 3 4" xfId="17948" xr:uid="{A0CE46D0-C58E-4515-9395-7C8D31E91884}"/>
    <cellStyle name="Entrada 12 4 4" xfId="3143" xr:uid="{83B3C441-79BF-4B41-998E-3F22C5012859}"/>
    <cellStyle name="Entrada 12 4 4 2" xfId="5780" xr:uid="{407FA8E9-60E4-4D2E-B620-658E4CF60B62}"/>
    <cellStyle name="Entrada 12 4 4 2 2" xfId="12091" xr:uid="{C21652C6-A836-461B-816E-9155ED101049}"/>
    <cellStyle name="Entrada 12 4 4 2 2 2" xfId="27199" xr:uid="{C4E6D2BB-B307-4E06-8F59-EF3E9A6B0648}"/>
    <cellStyle name="Entrada 12 4 4 2 3" xfId="8221" xr:uid="{90A1DBD8-BC5F-47BD-B4BD-48CBB21DBB72}"/>
    <cellStyle name="Entrada 12 4 4 2 3 2" xfId="23329" xr:uid="{86187A64-F91F-4ABD-8378-79206F80CCC1}"/>
    <cellStyle name="Entrada 12 4 4 2 4" xfId="20888" xr:uid="{3EC54712-4E37-4CBF-8616-130367AFB1F6}"/>
    <cellStyle name="Entrada 12 4 4 3" xfId="9525" xr:uid="{8AB49E2B-00FF-4BC6-9CE7-1DCFE4606B8B}"/>
    <cellStyle name="Entrada 12 4 4 3 2" xfId="24633" xr:uid="{F163A24A-E796-412F-B844-A197400D1F6E}"/>
    <cellStyle name="Entrada 12 4 4 4" xfId="14096" xr:uid="{0277C4E2-40F4-46D5-BF4E-500CD9DB61CA}"/>
    <cellStyle name="Entrada 12 4 4 4 2" xfId="29204" xr:uid="{26B6DB4F-08C5-4B44-89E5-29CB7EE29BFD}"/>
    <cellStyle name="Entrada 12 4 4 5" xfId="18251" xr:uid="{E2FC0380-60DB-41BB-858B-7134A3D3201C}"/>
    <cellStyle name="Entrada 12 4 5" xfId="3469" xr:uid="{56707751-8754-4FA6-8384-5E13BE880B9C}"/>
    <cellStyle name="Entrada 12 4 5 2" xfId="6106" xr:uid="{5349D253-D25C-493B-BC28-516CD4147188}"/>
    <cellStyle name="Entrada 12 4 5 2 2" xfId="12417" xr:uid="{2F1CC9AF-FFC7-4FFF-97CE-9A18308AA338}"/>
    <cellStyle name="Entrada 12 4 5 2 2 2" xfId="27525" xr:uid="{28B452D2-9E76-4629-BF11-E8C7EE89A163}"/>
    <cellStyle name="Entrada 12 4 5 2 3" xfId="15684" xr:uid="{C3AF8BE7-1D5B-47C3-921D-41E9599A3ADA}"/>
    <cellStyle name="Entrada 12 4 5 2 3 2" xfId="30792" xr:uid="{45829F49-190C-4382-8B1D-699F93CF580A}"/>
    <cellStyle name="Entrada 12 4 5 2 4" xfId="21214" xr:uid="{7E8D382E-7114-4E7E-A257-73C8C2931D7E}"/>
    <cellStyle name="Entrada 12 4 5 3" xfId="9851" xr:uid="{1676DC2F-0D9A-49D4-944D-B220B49A0787}"/>
    <cellStyle name="Entrada 12 4 5 3 2" xfId="24959" xr:uid="{A56EDA2E-8DBD-445E-86A4-1A4C357341B2}"/>
    <cellStyle name="Entrada 12 4 5 4" xfId="16426" xr:uid="{CCA74D19-DCC6-48E9-B2B3-A445B7230305}"/>
    <cellStyle name="Entrada 12 4 5 4 2" xfId="31534" xr:uid="{C2BC576C-CAF8-44D6-A181-B5882D66CBFE}"/>
    <cellStyle name="Entrada 12 4 5 5" xfId="18577" xr:uid="{CA14F049-E8DF-43BC-B40B-EEB278796332}"/>
    <cellStyle name="Entrada 12 4 6" xfId="3775" xr:uid="{DA3270EC-D4AB-4971-8561-041171E4590B}"/>
    <cellStyle name="Entrada 12 4 6 2" xfId="6412" xr:uid="{8D7C29C8-FC31-435A-AB77-B8A05426F787}"/>
    <cellStyle name="Entrada 12 4 6 2 2" xfId="12723" xr:uid="{9CAE4785-10FA-40C2-B3B2-FCD3D8BC36DC}"/>
    <cellStyle name="Entrada 12 4 6 2 2 2" xfId="27831" xr:uid="{27800F5B-4259-42E8-89FC-4A30CF70A63B}"/>
    <cellStyle name="Entrada 12 4 6 2 3" xfId="14089" xr:uid="{10A869D4-BA96-4A5A-ABB6-4EF2CF086D45}"/>
    <cellStyle name="Entrada 12 4 6 2 3 2" xfId="29197" xr:uid="{E2904524-CD2E-40E5-8B02-624867B5DEF6}"/>
    <cellStyle name="Entrada 12 4 6 2 4" xfId="21520" xr:uid="{AC9B328F-F0D8-4269-8239-678BCA68CD4F}"/>
    <cellStyle name="Entrada 12 4 6 3" xfId="10157" xr:uid="{E09C54B8-AAF9-4BD6-8DF7-404789C85515}"/>
    <cellStyle name="Entrada 12 4 6 3 2" xfId="25265" xr:uid="{2B5C6071-80F6-489A-AA26-258CF101C395}"/>
    <cellStyle name="Entrada 12 4 6 4" xfId="15717" xr:uid="{65025648-825D-496A-B216-2ADECD754C50}"/>
    <cellStyle name="Entrada 12 4 6 4 2" xfId="30825" xr:uid="{4586969B-8607-48C3-B129-3AFBEACF5684}"/>
    <cellStyle name="Entrada 12 4 6 5" xfId="18883" xr:uid="{E389AEB2-1551-4DFF-97DF-C79EEDD8EB18}"/>
    <cellStyle name="Entrada 12 4 7" xfId="4152" xr:uid="{FC508715-6F5C-4E10-8D9E-D70DACCDF45A}"/>
    <cellStyle name="Entrada 12 4 7 2" xfId="6789" xr:uid="{E7F394C0-EE91-4466-88E7-4B9BE74A9B2F}"/>
    <cellStyle name="Entrada 12 4 7 2 2" xfId="13100" xr:uid="{8C6D87A8-9BFB-4E74-B641-596694E4D9FB}"/>
    <cellStyle name="Entrada 12 4 7 2 2 2" xfId="28208" xr:uid="{884E6F22-502F-45C5-8879-B9200B10449D}"/>
    <cellStyle name="Entrada 12 4 7 2 3" xfId="16774" xr:uid="{33FE290B-7446-49A6-9E58-CD3A85BB13A3}"/>
    <cellStyle name="Entrada 12 4 7 2 3 2" xfId="31882" xr:uid="{74EF3808-A6B6-4118-98BA-BE4EFB198CE9}"/>
    <cellStyle name="Entrada 12 4 7 2 4" xfId="21897" xr:uid="{95EE836F-8051-46DE-9E2A-EE11F96DA0E1}"/>
    <cellStyle name="Entrada 12 4 7 3" xfId="10534" xr:uid="{66420EB1-0A93-4024-A34A-1B49CB6B71F2}"/>
    <cellStyle name="Entrada 12 4 7 3 2" xfId="25642" xr:uid="{CDFAB284-214A-414A-B1DD-614FE4207938}"/>
    <cellStyle name="Entrada 12 4 7 4" xfId="13939" xr:uid="{7541BCC8-85EE-4FF4-B897-14219F206E75}"/>
    <cellStyle name="Entrada 12 4 7 4 2" xfId="29047" xr:uid="{E254953F-A220-42FF-B24B-B9C1828FA9A5}"/>
    <cellStyle name="Entrada 12 4 7 5" xfId="19260" xr:uid="{303E2608-FEAD-46C8-82B3-1EC425727042}"/>
    <cellStyle name="Entrada 12 4 8" xfId="4717" xr:uid="{4FF33DE0-B918-4DED-8DA6-E7199B5932FC}"/>
    <cellStyle name="Entrada 12 4 8 2" xfId="11099" xr:uid="{3337FAB1-8C6D-4DD8-9274-B09D2A65B44C}"/>
    <cellStyle name="Entrada 12 4 8 2 2" xfId="26207" xr:uid="{C0B6A919-13B5-421C-AAD4-A3C06127CCB4}"/>
    <cellStyle name="Entrada 12 4 8 3" xfId="7587" xr:uid="{02033E4B-1034-48D3-BFB9-251171347AB7}"/>
    <cellStyle name="Entrada 12 4 8 3 2" xfId="22695" xr:uid="{012D0B47-0C28-4143-BCA8-E0DFF435DF01}"/>
    <cellStyle name="Entrada 12 4 8 4" xfId="19825" xr:uid="{11A72102-8F8C-4B8C-96AA-962080582923}"/>
    <cellStyle name="Entrada 12 4 9" xfId="8578" xr:uid="{3E72C041-7BF5-4013-B2E0-94176F3C6B67}"/>
    <cellStyle name="Entrada 12 4 9 2" xfId="23686" xr:uid="{CE59638E-426D-418E-A6B4-D6171B353C29}"/>
    <cellStyle name="Entrada 12 5" xfId="2041" xr:uid="{68D93C8E-3A81-473E-BEC6-37E372E23454}"/>
    <cellStyle name="Entrada 12 5 10" xfId="15623" xr:uid="{69193C23-E819-4269-B762-A4D536B31CB9}"/>
    <cellStyle name="Entrada 12 5 10 2" xfId="30731" xr:uid="{2E75AA87-423C-49E8-A5EA-8F2CCF931C23}"/>
    <cellStyle name="Entrada 12 5 11" xfId="17266" xr:uid="{75619C4B-B9C5-4805-85E4-DBE1E9359A0F}"/>
    <cellStyle name="Entrada 12 5 2" xfId="2801" xr:uid="{05C92044-C659-4926-BEBE-1CED34CF6105}"/>
    <cellStyle name="Entrada 12 5 2 2" xfId="5438" xr:uid="{2FBFB128-A6CE-4495-8222-9E0FA15A69E7}"/>
    <cellStyle name="Entrada 12 5 2 2 2" xfId="7529" xr:uid="{85927E0A-9483-4D4E-8308-D57B82024D0B}"/>
    <cellStyle name="Entrada 12 5 2 2 2 2" xfId="22637" xr:uid="{316CDBA3-9C76-4AD8-970C-D95D078DDD3B}"/>
    <cellStyle name="Entrada 12 5 2 2 3" xfId="20546" xr:uid="{82FC6908-9085-4C73-AC65-8E58585F90EA}"/>
    <cellStyle name="Entrada 12 5 2 3" xfId="16044" xr:uid="{FB24B556-9C76-4781-B06F-AEDBE194F223}"/>
    <cellStyle name="Entrada 12 5 2 3 2" xfId="31152" xr:uid="{2D8C24B8-5695-4AB1-AFB8-6557A424FC70}"/>
    <cellStyle name="Entrada 12 5 2 4" xfId="17909" xr:uid="{E0B135DB-5B4B-4ECA-A25E-93827EDE0056}"/>
    <cellStyle name="Entrada 12 5 3" xfId="3104" xr:uid="{5BC0C5CF-6D6E-410B-B5A2-19360CCC529A}"/>
    <cellStyle name="Entrada 12 5 3 2" xfId="5741" xr:uid="{945D1829-68B3-407B-81E5-A952A587D1D5}"/>
    <cellStyle name="Entrada 12 5 3 2 2" xfId="12052" xr:uid="{57F88B8F-5687-4B72-B3F7-54459C6A9CAB}"/>
    <cellStyle name="Entrada 12 5 3 2 2 2" xfId="27160" xr:uid="{0964F79E-5293-4508-AE77-8511D0E7FC2D}"/>
    <cellStyle name="Entrada 12 5 3 2 3" xfId="7084" xr:uid="{7D3345D2-F1B1-4FED-92C7-57F8494A0A14}"/>
    <cellStyle name="Entrada 12 5 3 2 3 2" xfId="22192" xr:uid="{7539D63D-B03E-4DB9-B22B-DEF9C655E65C}"/>
    <cellStyle name="Entrada 12 5 3 2 4" xfId="20849" xr:uid="{67716CE8-BCB0-42F1-9941-75EECE0F4C38}"/>
    <cellStyle name="Entrada 12 5 3 3" xfId="9486" xr:uid="{53FCE968-7446-4C47-8719-29C9BDC73257}"/>
    <cellStyle name="Entrada 12 5 3 3 2" xfId="24594" xr:uid="{A5D559F9-BF7D-4A7D-AED9-118D581343C4}"/>
    <cellStyle name="Entrada 12 5 3 4" xfId="7087" xr:uid="{806161EB-B001-4048-881D-301A368399C1}"/>
    <cellStyle name="Entrada 12 5 3 4 2" xfId="22195" xr:uid="{76C198E5-6688-483A-BFD2-4418CC9C67DA}"/>
    <cellStyle name="Entrada 12 5 3 5" xfId="18212" xr:uid="{0428BD3C-3DEC-41DE-AE16-98158B53D706}"/>
    <cellStyle name="Entrada 12 5 4" xfId="3430" xr:uid="{169526B7-C09D-4555-A726-216EAFC23B79}"/>
    <cellStyle name="Entrada 12 5 4 2" xfId="6067" xr:uid="{73ECE7D1-2177-48AA-9FC6-8E87BE447F5B}"/>
    <cellStyle name="Entrada 12 5 4 2 2" xfId="12378" xr:uid="{D12BF194-44B5-4BC6-9E85-42B1034A33AB}"/>
    <cellStyle name="Entrada 12 5 4 2 2 2" xfId="27486" xr:uid="{C295A921-DAE9-4D58-A0FF-2E8385062DBA}"/>
    <cellStyle name="Entrada 12 5 4 2 3" xfId="8067" xr:uid="{613831B1-C447-490A-BF1A-2A191DB8936F}"/>
    <cellStyle name="Entrada 12 5 4 2 3 2" xfId="23175" xr:uid="{3290AA0D-386C-44D8-B756-CD8DF5AFD489}"/>
    <cellStyle name="Entrada 12 5 4 2 4" xfId="21175" xr:uid="{C6E3109B-8B74-462F-B7DF-AE7EAE1BBA5B}"/>
    <cellStyle name="Entrada 12 5 4 3" xfId="9812" xr:uid="{200D7DB2-4D49-44D9-A708-89064AF98E41}"/>
    <cellStyle name="Entrada 12 5 4 3 2" xfId="24920" xr:uid="{38E0F30A-F7A9-4034-9950-1E0827FFDCD9}"/>
    <cellStyle name="Entrada 12 5 4 4" xfId="7880" xr:uid="{DF241A17-D370-4218-83D1-CFA6FD6366D1}"/>
    <cellStyle name="Entrada 12 5 4 4 2" xfId="22988" xr:uid="{56BBABAC-0AE5-400E-8E21-1A524C29DA7C}"/>
    <cellStyle name="Entrada 12 5 4 5" xfId="18538" xr:uid="{D7CA5074-1849-486B-8AA4-E3659BADC63B}"/>
    <cellStyle name="Entrada 12 5 5" xfId="3736" xr:uid="{4477B106-93C4-48F3-BEE6-FD576A871876}"/>
    <cellStyle name="Entrada 12 5 5 2" xfId="6373" xr:uid="{E66F2672-A783-4921-B604-10296D3C7095}"/>
    <cellStyle name="Entrada 12 5 5 2 2" xfId="12684" xr:uid="{CFD80C30-1CC5-4675-95D8-789E71FEB167}"/>
    <cellStyle name="Entrada 12 5 5 2 2 2" xfId="27792" xr:uid="{1FA743B9-6CEA-4963-8758-AFCE24E95979}"/>
    <cellStyle name="Entrada 12 5 5 2 3" xfId="7153" xr:uid="{443A275C-3719-460B-B0AA-7DDCB575BC26}"/>
    <cellStyle name="Entrada 12 5 5 2 3 2" xfId="22261" xr:uid="{94407698-D764-4257-A296-9F9EAFF05DD6}"/>
    <cellStyle name="Entrada 12 5 5 2 4" xfId="21481" xr:uid="{589947AF-72C7-4CCA-9CE1-C80769E0C39C}"/>
    <cellStyle name="Entrada 12 5 5 3" xfId="10118" xr:uid="{6550F257-D4AE-4865-915A-37693C3436FF}"/>
    <cellStyle name="Entrada 12 5 5 3 2" xfId="25226" xr:uid="{23DBAE53-E191-4346-8C0C-8962D255B001}"/>
    <cellStyle name="Entrada 12 5 5 4" xfId="7269" xr:uid="{C39E1E6D-07EB-44C2-A17D-8F5F1CAD0FF5}"/>
    <cellStyle name="Entrada 12 5 5 4 2" xfId="22377" xr:uid="{0389089A-810A-4F5A-AC5A-CB2AE43EBD5C}"/>
    <cellStyle name="Entrada 12 5 5 5" xfId="18844" xr:uid="{F1A15B1D-153A-4D48-B1C0-2AF8600FC5C8}"/>
    <cellStyle name="Entrada 12 5 6" xfId="4113" xr:uid="{3E16F1F2-43DC-4D73-A9D5-57BDB136FD3B}"/>
    <cellStyle name="Entrada 12 5 6 2" xfId="6750" xr:uid="{03B0B656-90C3-41AE-A139-1911CE52534C}"/>
    <cellStyle name="Entrada 12 5 6 2 2" xfId="13061" xr:uid="{014F8385-CB26-42A5-BB71-35B88BE1315D}"/>
    <cellStyle name="Entrada 12 5 6 2 2 2" xfId="28169" xr:uid="{E419897F-965D-4C35-8C53-52D7CA8DB983}"/>
    <cellStyle name="Entrada 12 5 6 2 3" xfId="16735" xr:uid="{9C5EC5B5-C71C-41DA-8385-07C76CD11177}"/>
    <cellStyle name="Entrada 12 5 6 2 3 2" xfId="31843" xr:uid="{C840B42A-3790-450A-8187-BA0821F4FC8C}"/>
    <cellStyle name="Entrada 12 5 6 2 4" xfId="21858" xr:uid="{FC504F46-6F82-454F-A596-788401EAF194}"/>
    <cellStyle name="Entrada 12 5 6 3" xfId="10495" xr:uid="{CA0A7170-5900-44C5-AC12-89C7B6DD4E97}"/>
    <cellStyle name="Entrada 12 5 6 3 2" xfId="25603" xr:uid="{9055C29F-5435-478B-949C-B462FD6F4921}"/>
    <cellStyle name="Entrada 12 5 6 4" xfId="11224" xr:uid="{F82FDB30-DE6F-478B-B301-B449D908EAC3}"/>
    <cellStyle name="Entrada 12 5 6 4 2" xfId="26332" xr:uid="{48437620-2A1F-4AF8-818F-2B335AA8D534}"/>
    <cellStyle name="Entrada 12 5 6 5" xfId="19221" xr:uid="{0D8DBDF1-ED2E-4D62-9641-68C4555CDE8A}"/>
    <cellStyle name="Entrada 12 5 7" xfId="4678" xr:uid="{B235B1CC-405E-4147-9B53-7C8AE1DEC9C9}"/>
    <cellStyle name="Entrada 12 5 7 2" xfId="11060" xr:uid="{D1944C76-B6DE-4B25-A09F-77ABB0E50ACD}"/>
    <cellStyle name="Entrada 12 5 7 2 2" xfId="26168" xr:uid="{D1943C75-0AE3-4283-A296-524A38231B20}"/>
    <cellStyle name="Entrada 12 5 7 3" xfId="15250" xr:uid="{E3CDEC69-DFAA-46F7-966B-4D2BA0315325}"/>
    <cellStyle name="Entrada 12 5 7 3 2" xfId="30358" xr:uid="{B5A002F9-0C6E-46CA-9E40-343C302A23FB}"/>
    <cellStyle name="Entrada 12 5 7 4" xfId="19786" xr:uid="{B2C80B87-AA62-4447-9D3D-32CE608DA38B}"/>
    <cellStyle name="Entrada 12 5 8" xfId="8539" xr:uid="{CF75F4F1-E150-4501-B8C7-EEF8E890ACD9}"/>
    <cellStyle name="Entrada 12 5 8 2" xfId="23647" xr:uid="{1A5D4A25-8AD1-4DED-A9E0-754E9A436ADC}"/>
    <cellStyle name="Entrada 12 5 9" xfId="16348" xr:uid="{D8018C54-2148-4066-B411-5482CF1D15C7}"/>
    <cellStyle name="Entrada 12 5 9 2" xfId="31456" xr:uid="{2EAE1462-2221-4F06-8AE9-EB5DC4D1E1DA}"/>
    <cellStyle name="Entrada 13" xfId="1145" xr:uid="{00000000-0005-0000-0000-00007B040000}"/>
    <cellStyle name="Entrada 13 2" xfId="1861" xr:uid="{B7042930-4C57-4830-A3E6-1206534D4811}"/>
    <cellStyle name="Entrada 13 2 10" xfId="8362" xr:uid="{B9C72603-D39C-43CC-9404-C5EB8A75312A}"/>
    <cellStyle name="Entrada 13 2 10 2" xfId="23470" xr:uid="{0CAB2C85-26C5-44F1-A3EC-827B05CF73BE}"/>
    <cellStyle name="Entrada 13 2 11" xfId="8066" xr:uid="{DC945489-A64C-4AF3-9D49-A6D33ABE8CBC}"/>
    <cellStyle name="Entrada 13 2 11 2" xfId="23174" xr:uid="{5C529A6C-A5F8-4852-A442-EE81D02E2A0D}"/>
    <cellStyle name="Entrada 13 2 12" xfId="7236" xr:uid="{EC26C953-CF3C-4967-86D3-6CE7A458C20F}"/>
    <cellStyle name="Entrada 13 2 12 2" xfId="22344" xr:uid="{281A061B-0011-46B5-9046-0BE812BF67FA}"/>
    <cellStyle name="Entrada 13 2 13" xfId="17086" xr:uid="{5E7D8D90-DAE0-40C2-8772-540C2E5DC3FE}"/>
    <cellStyle name="Entrada 13 2 2" xfId="2421" xr:uid="{83C2260E-8015-440B-8AE0-CC66DFD39776}"/>
    <cellStyle name="Entrada 13 2 2 2" xfId="5058" xr:uid="{DE5DA639-17CD-4596-912C-881D6E069778}"/>
    <cellStyle name="Entrada 13 2 2 2 2" xfId="11422" xr:uid="{899B7054-AB9C-43B6-8195-29922D320186}"/>
    <cellStyle name="Entrada 13 2 2 2 2 2" xfId="26530" xr:uid="{55333AF3-8FA4-4DD9-B5E8-7127EEBE9E55}"/>
    <cellStyle name="Entrada 13 2 2 2 3" xfId="13977" xr:uid="{F3A27550-A1BC-4887-8314-0534CFFCE909}"/>
    <cellStyle name="Entrada 13 2 2 2 3 2" xfId="29085" xr:uid="{DD37BF87-63B6-4519-B955-92EE057A797D}"/>
    <cellStyle name="Entrada 13 2 2 2 4" xfId="20166" xr:uid="{FFD4A395-4ED8-49B3-B11A-0AB88C18BC98}"/>
    <cellStyle name="Entrada 13 2 2 3" xfId="8888" xr:uid="{FD2E977C-EDF8-43F8-86BE-38E6FDB6EFD3}"/>
    <cellStyle name="Entrada 13 2 2 3 2" xfId="23996" xr:uid="{60E6D4A8-7F42-4F90-BDC5-8E96F92FD744}"/>
    <cellStyle name="Entrada 13 2 3" xfId="2199" xr:uid="{ECE73CF1-142F-4F6B-BF66-FE64255EC9A0}"/>
    <cellStyle name="Entrada 13 2 3 2" xfId="4836" xr:uid="{071B5494-EFC3-4DF2-92DB-EBC0119A133A}"/>
    <cellStyle name="Entrada 13 2 3 2 2" xfId="15016" xr:uid="{FA89D44A-8C82-4B02-BC4D-93C3E89844BD}"/>
    <cellStyle name="Entrada 13 2 3 2 2 2" xfId="30124" xr:uid="{0245B620-5A0E-44D7-8A3A-AE98ECA57DD1}"/>
    <cellStyle name="Entrada 13 2 3 2 3" xfId="19944" xr:uid="{92340D18-931E-41FB-AF72-C224823602CE}"/>
    <cellStyle name="Entrada 13 2 3 3" xfId="8464" xr:uid="{89723161-0EF5-4440-9596-DD898CD3903E}"/>
    <cellStyle name="Entrada 13 2 3 3 2" xfId="23572" xr:uid="{B3F613FD-FDB7-440F-8EE9-E21F7DF4BE33}"/>
    <cellStyle name="Entrada 13 2 3 4" xfId="17424" xr:uid="{1121D32E-CED8-493F-8116-1C2E49D7F627}"/>
    <cellStyle name="Entrada 13 2 4" xfId="2955" xr:uid="{98350BB4-71CD-4403-A0A7-484049FED2C6}"/>
    <cellStyle name="Entrada 13 2 4 2" xfId="5592" xr:uid="{5AB8620F-4C39-44AC-A64E-FB3C05F16D0F}"/>
    <cellStyle name="Entrada 13 2 4 2 2" xfId="11903" xr:uid="{6B438DC8-CFBB-4DB9-8A1E-55620E067D6D}"/>
    <cellStyle name="Entrada 13 2 4 2 2 2" xfId="27011" xr:uid="{3FE3F1DB-75DF-4AD1-AE74-4EC90A6B9821}"/>
    <cellStyle name="Entrada 13 2 4 2 3" xfId="14267" xr:uid="{A9D9131E-B39A-4C0D-9DB0-7281DE3BE917}"/>
    <cellStyle name="Entrada 13 2 4 2 3 2" xfId="29375" xr:uid="{1CA9A926-E40B-4E43-836D-3455274BBBE8}"/>
    <cellStyle name="Entrada 13 2 4 2 4" xfId="20700" xr:uid="{BC0EC596-7770-4AE1-9983-71E1780FB714}"/>
    <cellStyle name="Entrada 13 2 4 3" xfId="9337" xr:uid="{D8F6F727-AB73-4AC8-9165-2D35986FB8C0}"/>
    <cellStyle name="Entrada 13 2 4 3 2" xfId="24445" xr:uid="{87DC98FE-8BA0-4792-8DDE-827A8CADAB43}"/>
    <cellStyle name="Entrada 13 2 4 4" xfId="16148" xr:uid="{59103207-104C-4789-B2E5-D10479FE2468}"/>
    <cellStyle name="Entrada 13 2 4 4 2" xfId="31256" xr:uid="{A64BBAAE-B2BF-43BE-9F76-54EFB9BBF163}"/>
    <cellStyle name="Entrada 13 2 4 5" xfId="18063" xr:uid="{52A9CE0A-F0A9-4F71-8166-D760A02DEC7F}"/>
    <cellStyle name="Entrada 13 2 5" xfId="3281" xr:uid="{3D4D903B-AACE-4A49-9CDF-F638B36089BC}"/>
    <cellStyle name="Entrada 13 2 5 2" xfId="5918" xr:uid="{9099818E-F729-4D6D-AA0C-E0F05BD38766}"/>
    <cellStyle name="Entrada 13 2 5 2 2" xfId="12229" xr:uid="{E81E4AD5-88BA-4576-B6BF-F79E826E1AAD}"/>
    <cellStyle name="Entrada 13 2 5 2 2 2" xfId="27337" xr:uid="{3D6F579C-794A-411E-B776-86FCCD4E9ED0}"/>
    <cellStyle name="Entrada 13 2 5 2 3" xfId="7487" xr:uid="{7F594CD6-3CFA-451D-92C4-A44CC7F715B4}"/>
    <cellStyle name="Entrada 13 2 5 2 3 2" xfId="22595" xr:uid="{907B8809-6BE0-4963-B735-5ADB54FAFBF8}"/>
    <cellStyle name="Entrada 13 2 5 2 4" xfId="21026" xr:uid="{27BFFFAB-465F-40EE-8201-892A701FE9FA}"/>
    <cellStyle name="Entrada 13 2 5 3" xfId="9663" xr:uid="{03B46076-8CA3-475C-A90A-B287D261872B}"/>
    <cellStyle name="Entrada 13 2 5 3 2" xfId="24771" xr:uid="{6D98396B-F011-4B9F-9AEC-37C3523D9310}"/>
    <cellStyle name="Entrada 13 2 5 4" xfId="13684" xr:uid="{D71BA4EB-0159-4C8D-AF10-6A135DA05BB4}"/>
    <cellStyle name="Entrada 13 2 5 4 2" xfId="28792" xr:uid="{87130C45-D29D-4C8C-B7C0-16F54B0C0C85}"/>
    <cellStyle name="Entrada 13 2 5 5" xfId="18389" xr:uid="{319B7E1B-84DD-4DC5-83DA-8840EDD43741}"/>
    <cellStyle name="Entrada 13 2 6" xfId="3587" xr:uid="{F6B867E2-9D41-46CB-8DEA-EA0A004980CD}"/>
    <cellStyle name="Entrada 13 2 6 2" xfId="6224" xr:uid="{3A61F7A1-B1A2-458E-A719-8940E51BD363}"/>
    <cellStyle name="Entrada 13 2 6 2 2" xfId="12535" xr:uid="{7742DA68-A9A7-4CB0-A990-BFDD445A07D8}"/>
    <cellStyle name="Entrada 13 2 6 2 2 2" xfId="27643" xr:uid="{74F253EE-7D61-4137-9C2E-9EE9CF28D867}"/>
    <cellStyle name="Entrada 13 2 6 2 3" xfId="16387" xr:uid="{EDB050B1-B4DF-4E46-B6F5-515E726AA83A}"/>
    <cellStyle name="Entrada 13 2 6 2 3 2" xfId="31495" xr:uid="{3801D5BC-5F6E-4768-8C12-2FC472586439}"/>
    <cellStyle name="Entrada 13 2 6 2 4" xfId="21332" xr:uid="{056BBE28-C413-4F33-B634-02ADCD0F6355}"/>
    <cellStyle name="Entrada 13 2 6 3" xfId="9969" xr:uid="{A24E3CEF-4927-419A-9EE9-2628FFD6DDBF}"/>
    <cellStyle name="Entrada 13 2 6 3 2" xfId="25077" xr:uid="{672E6578-D845-4F2C-B8A8-CB277178CF04}"/>
    <cellStyle name="Entrada 13 2 6 4" xfId="14835" xr:uid="{10E79091-F1F6-403A-A5D0-6B768EA5AC94}"/>
    <cellStyle name="Entrada 13 2 6 4 2" xfId="29943" xr:uid="{6CC7D674-57BA-478C-9B7C-CBB21DE6240A}"/>
    <cellStyle name="Entrada 13 2 6 5" xfId="18695" xr:uid="{44670444-2FE1-4684-9E9A-9B1A4F91F645}"/>
    <cellStyle name="Entrada 13 2 7" xfId="3933" xr:uid="{70646C25-9D23-4815-B504-9B08485C96A4}"/>
    <cellStyle name="Entrada 13 2 7 2" xfId="6570" xr:uid="{AB036685-DA81-447B-B57E-D28A2B301450}"/>
    <cellStyle name="Entrada 13 2 7 2 2" xfId="12881" xr:uid="{C2B8C200-544C-4023-B5FA-C950D52B7BC3}"/>
    <cellStyle name="Entrada 13 2 7 2 2 2" xfId="27989" xr:uid="{A96F14BF-7A29-45F8-94A6-88C706801454}"/>
    <cellStyle name="Entrada 13 2 7 2 3" xfId="16586" xr:uid="{ACA994AB-DB93-4C21-AC93-E6C7556F27A7}"/>
    <cellStyle name="Entrada 13 2 7 2 3 2" xfId="31694" xr:uid="{303B4F2F-2E59-43CB-BCF5-B821A795B338}"/>
    <cellStyle name="Entrada 13 2 7 2 4" xfId="21678" xr:uid="{A62FCE43-3832-49C5-AC11-6861BAEE1ACE}"/>
    <cellStyle name="Entrada 13 2 7 3" xfId="10315" xr:uid="{36EECD97-D697-4DE7-A978-C9A19B4878AC}"/>
    <cellStyle name="Entrada 13 2 7 3 2" xfId="25423" xr:uid="{609F838E-5A04-4FC2-AEB4-F8A3E7DBB52A}"/>
    <cellStyle name="Entrada 13 2 7 4" xfId="7505" xr:uid="{777917D5-50D1-4466-91F7-652AE88E1D24}"/>
    <cellStyle name="Entrada 13 2 7 4 2" xfId="22613" xr:uid="{6AC945B5-DE85-4731-B32B-936784D07661}"/>
    <cellStyle name="Entrada 13 2 7 5" xfId="19041" xr:uid="{B68B377E-D862-4531-882D-C1687E7B885C}"/>
    <cellStyle name="Entrada 13 2 8" xfId="4280" xr:uid="{C7B87BE6-2F7C-44B3-A8AF-EE0D92C0E900}"/>
    <cellStyle name="Entrada 13 2 8 2" xfId="6917" xr:uid="{9FC14D9A-A5ED-4D56-8F11-71276667B01F}"/>
    <cellStyle name="Entrada 13 2 8 2 2" xfId="13228" xr:uid="{4B078D58-4CBD-4EE3-A59C-324E259DEDD4}"/>
    <cellStyle name="Entrada 13 2 8 2 2 2" xfId="28336" xr:uid="{4D016009-F545-49D8-B8C9-B0A08D7B3BA4}"/>
    <cellStyle name="Entrada 13 2 8 2 3" xfId="16892" xr:uid="{BBAE5773-BA10-4DA1-AD46-024D4D6F3FCD}"/>
    <cellStyle name="Entrada 13 2 8 2 3 2" xfId="32000" xr:uid="{1FF20D73-792C-4B91-AB07-33261B5913DA}"/>
    <cellStyle name="Entrada 13 2 8 2 4" xfId="22025" xr:uid="{924DA8BC-8AA8-443B-A715-16DCA916CD3B}"/>
    <cellStyle name="Entrada 13 2 8 3" xfId="10662" xr:uid="{6E808677-AF3F-494B-8372-90678A306CBA}"/>
    <cellStyle name="Entrada 13 2 8 3 2" xfId="25770" xr:uid="{2EAF129E-56B3-4C83-B9ED-76CC4D69106A}"/>
    <cellStyle name="Entrada 13 2 8 4" xfId="14926" xr:uid="{71536822-C58A-4872-AAF9-F6B405E50D21}"/>
    <cellStyle name="Entrada 13 2 8 4 2" xfId="30034" xr:uid="{0EC9FD9B-894B-4AD6-A53A-AA6B6D9BDB1D}"/>
    <cellStyle name="Entrada 13 2 8 5" xfId="19388" xr:uid="{C43B38FE-BBDE-4F73-A8BB-600631E1225E}"/>
    <cellStyle name="Entrada 13 2 9" xfId="4498" xr:uid="{D1553009-3B6F-4499-A005-A16D39974132}"/>
    <cellStyle name="Entrada 13 2 9 2" xfId="10880" xr:uid="{35F47321-6FB5-4572-B602-959A0F32A01F}"/>
    <cellStyle name="Entrada 13 2 9 2 2" xfId="25988" xr:uid="{0782B7A1-8C67-40E2-AEA1-82B5B48FB6D3}"/>
    <cellStyle name="Entrada 13 2 9 3" xfId="13571" xr:uid="{2AA8C8CC-8F83-4A8A-96E3-22C1B5E6CE5B}"/>
    <cellStyle name="Entrada 13 2 9 3 2" xfId="28679" xr:uid="{1A4175A4-2B36-41EC-B17E-278B0731EC19}"/>
    <cellStyle name="Entrada 13 2 9 4" xfId="19606" xr:uid="{F969D1EB-F139-4478-A5E4-22F312DAB5DE}"/>
    <cellStyle name="Entrada 13 3" xfId="1844" xr:uid="{2BACA2FB-7E25-4681-95D3-60C7A1E767C6}"/>
    <cellStyle name="Entrada 13 3 10" xfId="16050" xr:uid="{5EED898C-85D8-44B6-8FCA-10A90C0728A5}"/>
    <cellStyle name="Entrada 13 3 10 2" xfId="31158" xr:uid="{FB334CB1-81F7-4DF1-B3B4-65E165CC4BDA}"/>
    <cellStyle name="Entrada 13 3 11" xfId="14473" xr:uid="{17BCE244-8167-4A57-8FE5-D11C44DE7678}"/>
    <cellStyle name="Entrada 13 3 11 2" xfId="29581" xr:uid="{B6EACAAC-9968-414D-95BC-5183B8CD7723}"/>
    <cellStyle name="Entrada 13 3 12" xfId="17069" xr:uid="{66522F6E-19DD-4A26-AC73-2BF7065D344C}"/>
    <cellStyle name="Entrada 13 3 2" xfId="2404" xr:uid="{989ECF00-ED4D-490B-881F-A1A788548549}"/>
    <cellStyle name="Entrada 13 3 2 2" xfId="5041" xr:uid="{C1E6ADBA-37F1-4109-B35B-35250F3B00E3}"/>
    <cellStyle name="Entrada 13 3 2 2 2" xfId="11405" xr:uid="{40EED692-80AA-42FB-8574-38BC49D7E58B}"/>
    <cellStyle name="Entrada 13 3 2 2 2 2" xfId="26513" xr:uid="{8BFC15AD-4EDE-47E0-80AA-7725B4662128}"/>
    <cellStyle name="Entrada 13 3 2 2 3" xfId="7854" xr:uid="{312A990D-09E0-4E10-BB49-FFAF8507D798}"/>
    <cellStyle name="Entrada 13 3 2 2 3 2" xfId="22962" xr:uid="{D20AA012-1DE0-43BA-AF27-1B8883B74F91}"/>
    <cellStyle name="Entrada 13 3 2 2 4" xfId="20149" xr:uid="{B55680C7-F688-436F-B19E-D44AD8969920}"/>
    <cellStyle name="Entrada 13 3 2 3" xfId="8871" xr:uid="{D73825CC-222F-453F-923C-7B86593246FD}"/>
    <cellStyle name="Entrada 13 3 2 3 2" xfId="23979" xr:uid="{86129F02-EE55-4FC0-A81A-0757D06F6DF9}"/>
    <cellStyle name="Entrada 13 3 2 4" xfId="7507" xr:uid="{85572BBC-94B8-42B4-9F52-F6CBAD7FC643}"/>
    <cellStyle name="Entrada 13 3 2 4 2" xfId="22615" xr:uid="{E9746190-CE40-4927-9FF0-1F2EADBD61E8}"/>
    <cellStyle name="Entrada 13 3 2 5" xfId="15132" xr:uid="{54635709-CEC6-44C1-B556-F5B325DA46E3}"/>
    <cellStyle name="Entrada 13 3 2 5 2" xfId="30240" xr:uid="{1CFD3A71-96CE-4775-85CB-7653494000AD}"/>
    <cellStyle name="Entrada 13 3 2 6" xfId="17595" xr:uid="{EA7BF254-4E95-425F-81BA-5405F832660B}"/>
    <cellStyle name="Entrada 13 3 3" xfId="2216" xr:uid="{8A8483FB-8A3F-49A8-9936-FDFA6FEAB356}"/>
    <cellStyle name="Entrada 13 3 3 2" xfId="4853" xr:uid="{BC4DD938-3681-49FA-883C-A2B226DDED1D}"/>
    <cellStyle name="Entrada 13 3 3 2 2" xfId="15109" xr:uid="{8D67E432-FE94-419C-A776-5AF15BBE36FA}"/>
    <cellStyle name="Entrada 13 3 3 2 2 2" xfId="30217" xr:uid="{FFADB6A8-2A97-424F-BF06-59B7886FFEE6}"/>
    <cellStyle name="Entrada 13 3 3 2 3" xfId="19961" xr:uid="{808F9FEB-6FFB-49E3-A096-3F2B76547F7B}"/>
    <cellStyle name="Entrada 13 3 3 3" xfId="7771" xr:uid="{898A010D-AD1A-48F1-A5C1-E7E91B49E90C}"/>
    <cellStyle name="Entrada 13 3 3 3 2" xfId="22879" xr:uid="{CAEBBDEC-02D4-46FB-8E03-008A87EE1B9F}"/>
    <cellStyle name="Entrada 13 3 3 4" xfId="17441" xr:uid="{09016586-C8FF-47E2-B3DE-B9577B677A2E}"/>
    <cellStyle name="Entrada 13 3 4" xfId="2938" xr:uid="{B99782AC-A7D2-42C7-B2DF-246CB5A67E6D}"/>
    <cellStyle name="Entrada 13 3 4 2" xfId="5575" xr:uid="{3AA40EBD-0B9C-433A-9EA8-EFA1E93BA892}"/>
    <cellStyle name="Entrada 13 3 4 2 2" xfId="11886" xr:uid="{A58001EF-3241-4501-8FD4-3FF82676D4AC}"/>
    <cellStyle name="Entrada 13 3 4 2 2 2" xfId="26994" xr:uid="{B0BE0D95-D867-44E6-A3D3-E3A454C6FEA1}"/>
    <cellStyle name="Entrada 13 3 4 2 3" xfId="14972" xr:uid="{7DA3CA52-4077-4F75-A76D-E54E121FC029}"/>
    <cellStyle name="Entrada 13 3 4 2 3 2" xfId="30080" xr:uid="{B440937B-9092-4BD2-B3B8-5CD3A1BF69BB}"/>
    <cellStyle name="Entrada 13 3 4 2 4" xfId="20683" xr:uid="{AC52AA26-AE4D-49C4-B71F-EA41408B1EF5}"/>
    <cellStyle name="Entrada 13 3 4 3" xfId="9320" xr:uid="{9744A1BA-377F-4D15-8050-05AFC85D960D}"/>
    <cellStyle name="Entrada 13 3 4 3 2" xfId="24428" xr:uid="{B69F40BE-C382-4A75-A1EC-E4981D5511F9}"/>
    <cellStyle name="Entrada 13 3 4 4" xfId="13678" xr:uid="{CF8B7D27-205B-49CE-8E3D-468E713CC9E0}"/>
    <cellStyle name="Entrada 13 3 4 4 2" xfId="28786" xr:uid="{6301187B-CA41-4DD5-B264-7D93FD543D88}"/>
    <cellStyle name="Entrada 13 3 4 5" xfId="18046" xr:uid="{63084BD4-1E43-488B-A60A-A982E919E2A2}"/>
    <cellStyle name="Entrada 13 3 5" xfId="3264" xr:uid="{AFED76EF-76D9-43D4-A28A-6B6F7D44E751}"/>
    <cellStyle name="Entrada 13 3 5 2" xfId="5901" xr:uid="{0CE47DD7-3E14-45E8-8852-12B4070249F5}"/>
    <cellStyle name="Entrada 13 3 5 2 2" xfId="12212" xr:uid="{5D28ED81-E67E-40CD-8D9C-F54DC4E74D2C}"/>
    <cellStyle name="Entrada 13 3 5 2 2 2" xfId="27320" xr:uid="{21801B23-BFBC-46B4-AB42-F9C64FB39D9B}"/>
    <cellStyle name="Entrada 13 3 5 2 3" xfId="15749" xr:uid="{DCB36F26-84BE-4941-AAC3-B4D40B4BD7BF}"/>
    <cellStyle name="Entrada 13 3 5 2 3 2" xfId="30857" xr:uid="{5751FA7F-44F5-47A5-9509-57489F999A49}"/>
    <cellStyle name="Entrada 13 3 5 2 4" xfId="21009" xr:uid="{8CE35F6E-2EE3-4375-9A79-23A23BBD4ADD}"/>
    <cellStyle name="Entrada 13 3 5 3" xfId="9646" xr:uid="{1113DFB7-FBE3-43AA-A726-DEADF1F46166}"/>
    <cellStyle name="Entrada 13 3 5 3 2" xfId="24754" xr:uid="{7FBFBBBE-0060-441F-86E6-774C0F850F3B}"/>
    <cellStyle name="Entrada 13 3 5 4" xfId="15593" xr:uid="{FB6AEE4D-B85A-47E0-A3DF-922E21DF7A14}"/>
    <cellStyle name="Entrada 13 3 5 4 2" xfId="30701" xr:uid="{17EE295C-9325-4C5E-9DDF-BB0E5651D37A}"/>
    <cellStyle name="Entrada 13 3 5 5" xfId="18372" xr:uid="{3D6E9440-4AF0-49C2-9DB3-C96D3AAC94FC}"/>
    <cellStyle name="Entrada 13 3 6" xfId="3570" xr:uid="{079C03E7-2CED-4688-962A-7F9F3223A798}"/>
    <cellStyle name="Entrada 13 3 6 2" xfId="6207" xr:uid="{52737405-1B03-4C5D-8AF5-3C45EC0870CA}"/>
    <cellStyle name="Entrada 13 3 6 2 2" xfId="12518" xr:uid="{43333E19-D17B-4D5F-9784-A99B055D77CE}"/>
    <cellStyle name="Entrada 13 3 6 2 2 2" xfId="27626" xr:uid="{01A3D321-DBA2-4C64-B480-6A300D827856}"/>
    <cellStyle name="Entrada 13 3 6 2 3" xfId="11757" xr:uid="{BBDBF980-75F2-4BDD-83CE-098880A42077}"/>
    <cellStyle name="Entrada 13 3 6 2 3 2" xfId="26865" xr:uid="{31BDB542-380A-4988-91A6-207E1098618B}"/>
    <cellStyle name="Entrada 13 3 6 2 4" xfId="21315" xr:uid="{5EA7B2AD-B8F3-4D2A-B206-A9AF0D9A954C}"/>
    <cellStyle name="Entrada 13 3 6 3" xfId="9952" xr:uid="{0CA0FC8D-246C-49AD-9198-97F631A4ED1A}"/>
    <cellStyle name="Entrada 13 3 6 3 2" xfId="25060" xr:uid="{86C8C7C6-10D0-42F1-8D07-18236A102BC7}"/>
    <cellStyle name="Entrada 13 3 6 4" xfId="14651" xr:uid="{6ECAD0A2-4C40-4DC8-9B0B-3E81D63498B3}"/>
    <cellStyle name="Entrada 13 3 6 4 2" xfId="29759" xr:uid="{A5C048D0-8451-4A85-995D-B044BCF95FB4}"/>
    <cellStyle name="Entrada 13 3 6 5" xfId="18678" xr:uid="{BA384B89-C7B2-4E3B-A0A2-408CBC845D94}"/>
    <cellStyle name="Entrada 13 3 7" xfId="3916" xr:uid="{3B1280D1-4E5B-4A3E-A9DB-A6C7DC130D70}"/>
    <cellStyle name="Entrada 13 3 7 2" xfId="6553" xr:uid="{66D60A1C-9C32-4AB1-A3D8-40EA24F2E164}"/>
    <cellStyle name="Entrada 13 3 7 2 2" xfId="12864" xr:uid="{72A36E80-E8FB-4200-AE9A-ABA1EBD76E93}"/>
    <cellStyle name="Entrada 13 3 7 2 2 2" xfId="27972" xr:uid="{0884B734-BED5-49D1-ADB6-73A3C48D12C0}"/>
    <cellStyle name="Entrada 13 3 7 2 3" xfId="16417" xr:uid="{C019F2D5-F5D8-45AD-9759-9908620EA7A2}"/>
    <cellStyle name="Entrada 13 3 7 2 3 2" xfId="31525" xr:uid="{5C971E9D-26AA-4824-9A11-12AE32B6FF49}"/>
    <cellStyle name="Entrada 13 3 7 2 4" xfId="21661" xr:uid="{E10E4573-C7E6-41DB-B99D-B7962627B2A3}"/>
    <cellStyle name="Entrada 13 3 7 3" xfId="10298" xr:uid="{64303363-F381-43E5-BE56-9426633B8D48}"/>
    <cellStyle name="Entrada 13 3 7 3 2" xfId="25406" xr:uid="{91222383-8BF2-4DCD-9ADE-C4BA9AE613CF}"/>
    <cellStyle name="Entrada 13 3 7 4" xfId="7128" xr:uid="{E5DD05F9-3126-4219-8302-C2AD362DE841}"/>
    <cellStyle name="Entrada 13 3 7 4 2" xfId="22236" xr:uid="{2D79DFEA-C871-4EEE-91F4-02807879F338}"/>
    <cellStyle name="Entrada 13 3 7 5" xfId="19024" xr:uid="{D661CB99-1E18-48C0-A6FB-1CB1ED1B6E1C}"/>
    <cellStyle name="Entrada 13 3 8" xfId="4481" xr:uid="{0873831C-7806-433E-A6E6-A77E3B61444C}"/>
    <cellStyle name="Entrada 13 3 8 2" xfId="10863" xr:uid="{BEA7D6F6-D60F-45BD-9498-6E4BA622AEA8}"/>
    <cellStyle name="Entrada 13 3 8 2 2" xfId="25971" xr:uid="{4D593FDB-BBAB-473A-A95E-A5F414BEA771}"/>
    <cellStyle name="Entrada 13 3 8 3" xfId="13836" xr:uid="{A0DAB574-E89B-442F-BDF9-0655561550E6}"/>
    <cellStyle name="Entrada 13 3 8 3 2" xfId="28944" xr:uid="{83A7FDE7-8BAE-477D-89FD-C5B434A3EB1E}"/>
    <cellStyle name="Entrada 13 3 8 4" xfId="19589" xr:uid="{5F477E40-14F9-446B-97EE-9C5312030310}"/>
    <cellStyle name="Entrada 13 3 9" xfId="8345" xr:uid="{9F6D0C35-5E81-4B5F-923C-CC05E44CC6D0}"/>
    <cellStyle name="Entrada 13 3 9 2" xfId="23453" xr:uid="{66B63787-E8C4-4D11-B379-9196A6B04E73}"/>
    <cellStyle name="Entrada 13 4" xfId="2081" xr:uid="{B1D5D89B-8E4A-475B-BBD2-14CD1DD2BA98}"/>
    <cellStyle name="Entrada 13 4 10" xfId="14910" xr:uid="{7F53D3F4-492A-4858-9C51-FE8C12F9816F}"/>
    <cellStyle name="Entrada 13 4 10 2" xfId="30018" xr:uid="{F359E509-C64F-4BDE-9140-2D09733B039A}"/>
    <cellStyle name="Entrada 13 4 11" xfId="13908" xr:uid="{BFEB9256-B320-4422-87AD-770BA59C3EE5}"/>
    <cellStyle name="Entrada 13 4 11 2" xfId="29016" xr:uid="{52EE9653-1A78-4B3E-8CCA-A6FA5F2FF72B}"/>
    <cellStyle name="Entrada 13 4 12" xfId="17306" xr:uid="{2020506C-90A9-4790-8624-4AFAE8B82C4F}"/>
    <cellStyle name="Entrada 13 4 2" xfId="2571" xr:uid="{38EC328D-B1BC-4B83-9675-0654515C3EE6}"/>
    <cellStyle name="Entrada 13 4 2 2" xfId="5208" xr:uid="{4F4143B2-7E93-4818-A4A3-A15FE14F4147}"/>
    <cellStyle name="Entrada 13 4 2 2 2" xfId="11572" xr:uid="{219B9309-EF3D-48E4-92A8-B8C6BD9BAE18}"/>
    <cellStyle name="Entrada 13 4 2 2 2 2" xfId="26680" xr:uid="{6CFC2D41-1967-402E-929B-D80AF6A5B4AF}"/>
    <cellStyle name="Entrada 13 4 2 2 3" xfId="14173" xr:uid="{00AD7442-E9F9-4972-B8A6-79855F7730E1}"/>
    <cellStyle name="Entrada 13 4 2 2 3 2" xfId="29281" xr:uid="{55B11CBB-6713-45E3-8EF3-0F3535E2B783}"/>
    <cellStyle name="Entrada 13 4 2 2 4" xfId="20316" xr:uid="{18B974D8-AA0B-4BD2-89AB-D1CF4A5E747D}"/>
    <cellStyle name="Entrada 13 4 2 3" xfId="9038" xr:uid="{C1C5A8F7-593E-41E9-A901-AA0BB00BE1D8}"/>
    <cellStyle name="Entrada 13 4 2 3 2" xfId="24146" xr:uid="{C56C879E-1B06-41DB-B22D-D491D59A8FE3}"/>
    <cellStyle name="Entrada 13 4 2 4" xfId="15777" xr:uid="{2DF3EE5D-2031-421A-8300-CF6979848984}"/>
    <cellStyle name="Entrada 13 4 2 4 2" xfId="30885" xr:uid="{87637F08-2AEB-46E2-9BFD-30E547D2AE92}"/>
    <cellStyle name="Entrada 13 4 2 5" xfId="8130" xr:uid="{F358C658-C157-4916-990C-4D87A8F9B7E7}"/>
    <cellStyle name="Entrada 13 4 2 5 2" xfId="23238" xr:uid="{71DA0024-C388-435A-80D0-C7C25C7A5C1D}"/>
    <cellStyle name="Entrada 13 4 2 6" xfId="17679" xr:uid="{6EE3AEDD-C80B-45B2-8A3A-AE8CFDED7D89}"/>
    <cellStyle name="Entrada 13 4 3" xfId="2841" xr:uid="{26305831-2413-4293-AFAA-74C71135DF6D}"/>
    <cellStyle name="Entrada 13 4 3 2" xfId="5478" xr:uid="{38793212-3B29-4242-8F35-B65769195F2A}"/>
    <cellStyle name="Entrada 13 4 3 2 2" xfId="9284" xr:uid="{61620E21-57DB-4654-B908-64EAF457D7C7}"/>
    <cellStyle name="Entrada 13 4 3 2 2 2" xfId="24392" xr:uid="{3CB8B226-C415-485A-A820-F8E9C716735C}"/>
    <cellStyle name="Entrada 13 4 3 2 3" xfId="20586" xr:uid="{167887C3-68A1-4AF9-BB47-9E14D6EB9E4F}"/>
    <cellStyle name="Entrada 13 4 3 3" xfId="7173" xr:uid="{A9DBE5E4-D7A8-40C3-9D41-A9F4BEB25EA9}"/>
    <cellStyle name="Entrada 13 4 3 3 2" xfId="22281" xr:uid="{A65E3968-F0EC-4D55-B8EF-A5086E64FAD7}"/>
    <cellStyle name="Entrada 13 4 3 4" xfId="17949" xr:uid="{807EB447-9FEA-405C-AE23-02943E2F00F5}"/>
    <cellStyle name="Entrada 13 4 4" xfId="3144" xr:uid="{E4E7E9C0-D290-4CC2-A0E9-DE925FF50655}"/>
    <cellStyle name="Entrada 13 4 4 2" xfId="5781" xr:uid="{6FCED3E2-72DC-4EA0-A50A-07DCF2551DE0}"/>
    <cellStyle name="Entrada 13 4 4 2 2" xfId="12092" xr:uid="{6594589C-1549-4E7F-85CA-FA35062FC93D}"/>
    <cellStyle name="Entrada 13 4 4 2 2 2" xfId="27200" xr:uid="{4883338D-BD9C-49F5-A848-A737145502B0}"/>
    <cellStyle name="Entrada 13 4 4 2 3" xfId="16372" xr:uid="{175F6477-A625-4ABD-9D65-84E1DE3C2FD0}"/>
    <cellStyle name="Entrada 13 4 4 2 3 2" xfId="31480" xr:uid="{B0D148B6-1050-48DF-9B75-4C119028E1AC}"/>
    <cellStyle name="Entrada 13 4 4 2 4" xfId="20889" xr:uid="{1710C735-B65F-4B91-B182-673A786A3286}"/>
    <cellStyle name="Entrada 13 4 4 3" xfId="9526" xr:uid="{11615369-1FB5-4459-BCCF-47551E1379A0}"/>
    <cellStyle name="Entrada 13 4 4 3 2" xfId="24634" xr:uid="{F5B538EE-5E2E-4198-AE64-6162D842667A}"/>
    <cellStyle name="Entrada 13 4 4 4" xfId="14762" xr:uid="{87C8D497-BCE8-4D23-A719-D6ED1CCF6929}"/>
    <cellStyle name="Entrada 13 4 4 4 2" xfId="29870" xr:uid="{6C895E07-76B0-4468-82B7-502C3C22961F}"/>
    <cellStyle name="Entrada 13 4 4 5" xfId="18252" xr:uid="{F7FD855B-C69C-4714-9CAE-784BB337182A}"/>
    <cellStyle name="Entrada 13 4 5" xfId="3470" xr:uid="{50DC8B70-FF28-4585-8819-CF62C15B19A3}"/>
    <cellStyle name="Entrada 13 4 5 2" xfId="6107" xr:uid="{007883D1-2519-4D64-8176-11A22B849A9D}"/>
    <cellStyle name="Entrada 13 4 5 2 2" xfId="12418" xr:uid="{F53CA2C3-598E-4877-A0DE-96EAF608F176}"/>
    <cellStyle name="Entrada 13 4 5 2 2 2" xfId="27526" xr:uid="{23531892-1E12-4557-8C91-1E7101F445A8}"/>
    <cellStyle name="Entrada 13 4 5 2 3" xfId="7151" xr:uid="{86001AB4-3255-488B-A18B-1D6ED1E7B57D}"/>
    <cellStyle name="Entrada 13 4 5 2 3 2" xfId="22259" xr:uid="{A9C1B6A9-E1D4-40E2-9A7E-C35A9CDB658A}"/>
    <cellStyle name="Entrada 13 4 5 2 4" xfId="21215" xr:uid="{D7FF6085-8503-469B-8BCF-C9FEF414A77A}"/>
    <cellStyle name="Entrada 13 4 5 3" xfId="9852" xr:uid="{D5DEB639-3A6A-4835-8267-CBFCDF83E244}"/>
    <cellStyle name="Entrada 13 4 5 3 2" xfId="24960" xr:uid="{19B6981C-CF12-4406-ADF4-08C73C80D0EA}"/>
    <cellStyle name="Entrada 13 4 5 4" xfId="7680" xr:uid="{255A78F8-525C-4CA2-ACBD-1A8350C2D36A}"/>
    <cellStyle name="Entrada 13 4 5 4 2" xfId="22788" xr:uid="{AB331F05-0BBE-40D7-990B-E8FF05C33B0A}"/>
    <cellStyle name="Entrada 13 4 5 5" xfId="18578" xr:uid="{6BF30210-00D9-4C8E-B7ED-FA570EA3FFDA}"/>
    <cellStyle name="Entrada 13 4 6" xfId="3776" xr:uid="{F297D80B-0F63-4186-9DBB-2571AB5A662A}"/>
    <cellStyle name="Entrada 13 4 6 2" xfId="6413" xr:uid="{E7712EB7-2FA0-4714-B3F1-CD50E5110707}"/>
    <cellStyle name="Entrada 13 4 6 2 2" xfId="12724" xr:uid="{0A47AA28-0B5B-40BB-8240-55D2B8EC7798}"/>
    <cellStyle name="Entrada 13 4 6 2 2 2" xfId="27832" xr:uid="{D9B9FA34-E623-42F7-B291-67897C913500}"/>
    <cellStyle name="Entrada 13 4 6 2 3" xfId="13407" xr:uid="{4F4617BD-541E-4F2B-A3B8-5141A92FA333}"/>
    <cellStyle name="Entrada 13 4 6 2 3 2" xfId="28515" xr:uid="{8D899DEA-31DB-46BB-8531-739362AD1960}"/>
    <cellStyle name="Entrada 13 4 6 2 4" xfId="21521" xr:uid="{C83EE9E2-E1A2-4D0A-A117-C6046EB5B74C}"/>
    <cellStyle name="Entrada 13 4 6 3" xfId="10158" xr:uid="{B34E66A1-8B4A-4FA0-A425-5E427D85DDEA}"/>
    <cellStyle name="Entrada 13 4 6 3 2" xfId="25266" xr:uid="{6579F770-EAD2-4208-837B-50A756333131}"/>
    <cellStyle name="Entrada 13 4 6 4" xfId="7941" xr:uid="{EBEE7857-AFFD-407F-A616-700D2FD1BC72}"/>
    <cellStyle name="Entrada 13 4 6 4 2" xfId="23049" xr:uid="{1019FBC2-0246-40AE-8E80-5600B26F44B9}"/>
    <cellStyle name="Entrada 13 4 6 5" xfId="18884" xr:uid="{4CB99EDC-3DAD-4BB7-94D6-A69A053A3980}"/>
    <cellStyle name="Entrada 13 4 7" xfId="4153" xr:uid="{034E6677-B78C-493F-BBD7-F0119316FDD2}"/>
    <cellStyle name="Entrada 13 4 7 2" xfId="6790" xr:uid="{D98A9D1A-E519-4E2F-A746-860B230C5F36}"/>
    <cellStyle name="Entrada 13 4 7 2 2" xfId="13101" xr:uid="{6CEA5A31-F348-4428-BC41-44A4E74B5F10}"/>
    <cellStyle name="Entrada 13 4 7 2 2 2" xfId="28209" xr:uid="{77D02162-A76E-4FDA-8D19-7D335BDED49F}"/>
    <cellStyle name="Entrada 13 4 7 2 3" xfId="16775" xr:uid="{FFC3842E-3DD7-4ED6-827D-193DE0588B79}"/>
    <cellStyle name="Entrada 13 4 7 2 3 2" xfId="31883" xr:uid="{80D9D89F-B8DD-4ABE-A4C7-A1053EBC6A19}"/>
    <cellStyle name="Entrada 13 4 7 2 4" xfId="21898" xr:uid="{AB5B2504-80F0-4F05-9526-94689DA907CF}"/>
    <cellStyle name="Entrada 13 4 7 3" xfId="10535" xr:uid="{D2CABB6E-472E-476B-BFF2-2A25CF1B228A}"/>
    <cellStyle name="Entrada 13 4 7 3 2" xfId="25643" xr:uid="{28898747-09FA-4568-A2AE-22CC00D84DA7}"/>
    <cellStyle name="Entrada 13 4 7 4" xfId="14402" xr:uid="{384AD9B3-8194-413B-BAB9-F1349D0CB437}"/>
    <cellStyle name="Entrada 13 4 7 4 2" xfId="29510" xr:uid="{1142862E-C0A2-4B40-A597-7C88B3BAB318}"/>
    <cellStyle name="Entrada 13 4 7 5" xfId="19261" xr:uid="{256B0331-8506-43A1-BFF6-E242E9D9017D}"/>
    <cellStyle name="Entrada 13 4 8" xfId="4718" xr:uid="{7D76EB99-6055-4F85-A67A-93DE791786B9}"/>
    <cellStyle name="Entrada 13 4 8 2" xfId="11100" xr:uid="{C1EAAD6F-A8F8-481E-BC8B-810700900566}"/>
    <cellStyle name="Entrada 13 4 8 2 2" xfId="26208" xr:uid="{F43CDD7E-F9F1-4CF2-8F9C-5F8409C78BE4}"/>
    <cellStyle name="Entrada 13 4 8 3" xfId="13389" xr:uid="{0EFAE407-374C-4CB8-A969-5F5EE081D2D1}"/>
    <cellStyle name="Entrada 13 4 8 3 2" xfId="28497" xr:uid="{E77053DC-79BA-4208-83A9-5EBFD905B46A}"/>
    <cellStyle name="Entrada 13 4 8 4" xfId="19826" xr:uid="{ACE83D09-DE6C-4FED-9329-C4A235D385AE}"/>
    <cellStyle name="Entrada 13 4 9" xfId="8579" xr:uid="{17A4C31A-6487-4C37-A32B-3F7C9278AA3A}"/>
    <cellStyle name="Entrada 13 4 9 2" xfId="23687" xr:uid="{D7A5D958-AD8A-4C81-929E-CF3C9F891384}"/>
    <cellStyle name="Entrada 13 5" xfId="2040" xr:uid="{94E8F2BE-6FCE-414E-8744-D89AB101EE05}"/>
    <cellStyle name="Entrada 13 5 10" xfId="15303" xr:uid="{0A0EAAF1-AAF2-42CB-B676-F89D54EB4793}"/>
    <cellStyle name="Entrada 13 5 10 2" xfId="30411" xr:uid="{6801EF87-48F5-44E6-A33C-43A9F150E340}"/>
    <cellStyle name="Entrada 13 5 11" xfId="17265" xr:uid="{EDA21FBB-432F-4C5C-A058-5AC6699A537E}"/>
    <cellStyle name="Entrada 13 5 2" xfId="2800" xr:uid="{D95DD0E7-912A-4A7B-B4CE-60F333F13959}"/>
    <cellStyle name="Entrada 13 5 2 2" xfId="5437" xr:uid="{8BB25A04-31F4-4805-9CB7-12264FAD9300}"/>
    <cellStyle name="Entrada 13 5 2 2 2" xfId="7989" xr:uid="{4992A02B-06AB-458B-AA7B-CB6525709FC9}"/>
    <cellStyle name="Entrada 13 5 2 2 2 2" xfId="23097" xr:uid="{A96351E8-976E-47E1-A12A-9F2947B65C2D}"/>
    <cellStyle name="Entrada 13 5 2 2 3" xfId="20545" xr:uid="{E0F0A4D1-1670-4E29-A2C2-00A97F0FDA96}"/>
    <cellStyle name="Entrada 13 5 2 3" xfId="15707" xr:uid="{611209E7-EEEC-4C3D-9C4B-B9BACF8A8BE0}"/>
    <cellStyle name="Entrada 13 5 2 3 2" xfId="30815" xr:uid="{ABBF5513-AACC-45D2-8BD1-80E5780038E4}"/>
    <cellStyle name="Entrada 13 5 2 4" xfId="17908" xr:uid="{C5080B19-8704-4B00-A11A-9A51B995CB20}"/>
    <cellStyle name="Entrada 13 5 3" xfId="3103" xr:uid="{FF850C79-8651-4A11-864D-35D29BDC2D14}"/>
    <cellStyle name="Entrada 13 5 3 2" xfId="5740" xr:uid="{44EB9776-E311-4A0A-A438-1C7DFC8AEDD9}"/>
    <cellStyle name="Entrada 13 5 3 2 2" xfId="12051" xr:uid="{93A0CA05-7BCC-4A76-8E28-FDA4C93826EE}"/>
    <cellStyle name="Entrada 13 5 3 2 2 2" xfId="27159" xr:uid="{A5D541B4-533C-4FE2-A103-731F7810317D}"/>
    <cellStyle name="Entrada 13 5 3 2 3" xfId="14827" xr:uid="{9B6F2243-1EC2-4089-921D-B492F9EBB583}"/>
    <cellStyle name="Entrada 13 5 3 2 3 2" xfId="29935" xr:uid="{EF9D4224-E2FE-4ED7-8BF9-D00C3FAABFE5}"/>
    <cellStyle name="Entrada 13 5 3 2 4" xfId="20848" xr:uid="{C1C59D4B-7F46-441D-8A4C-313F03359E81}"/>
    <cellStyle name="Entrada 13 5 3 3" xfId="9485" xr:uid="{F8EFAF93-1711-4B76-8628-FE5CF92010AC}"/>
    <cellStyle name="Entrada 13 5 3 3 2" xfId="24593" xr:uid="{6F769747-91A9-4486-B833-F6EEE83C4E90}"/>
    <cellStyle name="Entrada 13 5 3 4" xfId="9282" xr:uid="{0E8A7A21-31CA-4506-9230-472B173CFFF3}"/>
    <cellStyle name="Entrada 13 5 3 4 2" xfId="24390" xr:uid="{CBF89147-380C-44BF-A1FD-A57DEE8873A5}"/>
    <cellStyle name="Entrada 13 5 3 5" xfId="18211" xr:uid="{380267CD-73BD-4079-8C10-6AB8C7FEF832}"/>
    <cellStyle name="Entrada 13 5 4" xfId="3429" xr:uid="{8A2203D1-5C05-4A52-9F32-3AC03A7EFE8A}"/>
    <cellStyle name="Entrada 13 5 4 2" xfId="6066" xr:uid="{FE043E75-6E5C-4A2B-AA42-71DDC4F8CA7A}"/>
    <cellStyle name="Entrada 13 5 4 2 2" xfId="12377" xr:uid="{149A53CD-7681-4691-9D01-7902B57FA2F6}"/>
    <cellStyle name="Entrada 13 5 4 2 2 2" xfId="27485" xr:uid="{2E66DB59-CAF0-44D5-891F-12F661BB74E6}"/>
    <cellStyle name="Entrada 13 5 4 2 3" xfId="9181" xr:uid="{CBCD0F16-2B62-4B00-AECE-8F85BD6902D6}"/>
    <cellStyle name="Entrada 13 5 4 2 3 2" xfId="24289" xr:uid="{390074A1-F868-4B1F-89DE-F0D9D61E9A59}"/>
    <cellStyle name="Entrada 13 5 4 2 4" xfId="21174" xr:uid="{ADA63785-00B2-4CAC-AA8C-431EF11CEB19}"/>
    <cellStyle name="Entrada 13 5 4 3" xfId="9811" xr:uid="{D885C5F7-8B56-4418-83EF-7DB4DE84A0AE}"/>
    <cellStyle name="Entrada 13 5 4 3 2" xfId="24919" xr:uid="{D9E04317-2A27-479A-AF3C-D80B077CB817}"/>
    <cellStyle name="Entrada 13 5 4 4" xfId="13351" xr:uid="{6728C57B-3DFA-4B34-8979-FE0284FA577F}"/>
    <cellStyle name="Entrada 13 5 4 4 2" xfId="28459" xr:uid="{3972DE15-A3E2-4FB2-ABDA-D05BDA2B369E}"/>
    <cellStyle name="Entrada 13 5 4 5" xfId="18537" xr:uid="{10F5B573-FB5A-48E2-AAFF-2EBAA24AD667}"/>
    <cellStyle name="Entrada 13 5 5" xfId="3735" xr:uid="{CCDCA227-333B-4DEA-9215-14303414B0C5}"/>
    <cellStyle name="Entrada 13 5 5 2" xfId="6372" xr:uid="{2DEB29CE-B8EB-4BD8-AD5F-E0BB6BA90B7A}"/>
    <cellStyle name="Entrada 13 5 5 2 2" xfId="12683" xr:uid="{5B2A3578-0F67-4876-81F6-396CAD48835E}"/>
    <cellStyle name="Entrada 13 5 5 2 2 2" xfId="27791" xr:uid="{DADABC21-6666-4B98-854B-599BFBE2EE5F}"/>
    <cellStyle name="Entrada 13 5 5 2 3" xfId="11766" xr:uid="{B5B7DC8D-70C0-4D16-A41B-5201E550DD8C}"/>
    <cellStyle name="Entrada 13 5 5 2 3 2" xfId="26874" xr:uid="{42117323-3146-488A-9EF7-813513FC8AEC}"/>
    <cellStyle name="Entrada 13 5 5 2 4" xfId="21480" xr:uid="{F93330CB-8175-4A6A-B748-A65CFDCBC98C}"/>
    <cellStyle name="Entrada 13 5 5 3" xfId="10117" xr:uid="{90F9DBF8-2806-4005-9C16-1E85EE19E66A}"/>
    <cellStyle name="Entrada 13 5 5 3 2" xfId="25225" xr:uid="{462D8AB2-AB9E-4EB0-AB9E-413559F7A571}"/>
    <cellStyle name="Entrada 13 5 5 4" xfId="13689" xr:uid="{99F7C033-5B3E-49AA-AC48-622844473E48}"/>
    <cellStyle name="Entrada 13 5 5 4 2" xfId="28797" xr:uid="{6BFFC943-9266-419B-A280-46F744C0D6BE}"/>
    <cellStyle name="Entrada 13 5 5 5" xfId="18843" xr:uid="{0090FA72-783B-4F6C-BBF4-BBDC8AE7BAD1}"/>
    <cellStyle name="Entrada 13 5 6" xfId="4112" xr:uid="{BA1BD18C-CEB5-4281-961A-EAC807022B06}"/>
    <cellStyle name="Entrada 13 5 6 2" xfId="6749" xr:uid="{8F83575B-CBF4-45E4-BA46-9D335B66B299}"/>
    <cellStyle name="Entrada 13 5 6 2 2" xfId="13060" xr:uid="{2E2AE05D-1610-4AF1-A732-77F8A55D2978}"/>
    <cellStyle name="Entrada 13 5 6 2 2 2" xfId="28168" xr:uid="{D6F4BDCB-4466-4842-BC11-F2DD93D90AAF}"/>
    <cellStyle name="Entrada 13 5 6 2 3" xfId="16734" xr:uid="{8A255351-70DF-4AEF-BA61-888A813AE0BC}"/>
    <cellStyle name="Entrada 13 5 6 2 3 2" xfId="31842" xr:uid="{62FB2C97-E029-406C-8D82-E681B2A061DE}"/>
    <cellStyle name="Entrada 13 5 6 2 4" xfId="21857" xr:uid="{12DC0E89-CD2D-46A0-B156-8C1B597979BE}"/>
    <cellStyle name="Entrada 13 5 6 3" xfId="10494" xr:uid="{A61483C0-0DED-4A79-89E9-673419E5ECE8}"/>
    <cellStyle name="Entrada 13 5 6 3 2" xfId="25602" xr:uid="{3D98722F-8187-4BFD-A9A9-3FF1DBC7AED7}"/>
    <cellStyle name="Entrada 13 5 6 4" xfId="7871" xr:uid="{1A566120-83FF-4668-98F8-B1E396D14CD5}"/>
    <cellStyle name="Entrada 13 5 6 4 2" xfId="22979" xr:uid="{4A04033D-2A70-4990-8A25-AC71B8A79473}"/>
    <cellStyle name="Entrada 13 5 6 5" xfId="19220" xr:uid="{270DE544-6006-4DA8-AD50-41F722D68173}"/>
    <cellStyle name="Entrada 13 5 7" xfId="4677" xr:uid="{5C670FA9-A805-4FB1-B4E9-D6D24C40E222}"/>
    <cellStyle name="Entrada 13 5 7 2" xfId="11059" xr:uid="{8518BE1E-DEC2-4089-AD67-AA8DC08B6EA7}"/>
    <cellStyle name="Entrada 13 5 7 2 2" xfId="26167" xr:uid="{FE0EA626-C50C-4FCA-98FF-05557782D6DD}"/>
    <cellStyle name="Entrada 13 5 7 3" xfId="13443" xr:uid="{5060609D-FB85-468A-B77E-9A38A18DEA3C}"/>
    <cellStyle name="Entrada 13 5 7 3 2" xfId="28551" xr:uid="{580F6DF4-F3DF-45CE-9F2D-44B09ED2D8D7}"/>
    <cellStyle name="Entrada 13 5 7 4" xfId="19785" xr:uid="{9F04FC20-17D0-425A-BE92-85E7CC6B5D34}"/>
    <cellStyle name="Entrada 13 5 8" xfId="8538" xr:uid="{ED4D18BB-E047-4634-873C-72CEEB7805CA}"/>
    <cellStyle name="Entrada 13 5 8 2" xfId="23646" xr:uid="{A9519C4B-2085-466F-A76E-76D12E6DD163}"/>
    <cellStyle name="Entrada 13 5 9" xfId="15689" xr:uid="{64AC27AD-CE21-4265-B39B-DD682D45B311}"/>
    <cellStyle name="Entrada 13 5 9 2" xfId="30797" xr:uid="{A2B32483-EEF4-46A8-8873-5C72414B9F83}"/>
    <cellStyle name="Entrada 14" xfId="1146" xr:uid="{00000000-0005-0000-0000-00007C040000}"/>
    <cellStyle name="Entrada 14 2" xfId="1862" xr:uid="{3AE3CD63-71A0-4DB5-ABD3-041295CEF6B7}"/>
    <cellStyle name="Entrada 14 2 10" xfId="8363" xr:uid="{758FEDC4-88BD-4FC2-B0C8-5B43E31AA365}"/>
    <cellStyle name="Entrada 14 2 10 2" xfId="23471" xr:uid="{22FE5264-7CF1-42FE-AB7A-F353AFECFDE4}"/>
    <cellStyle name="Entrada 14 2 11" xfId="14368" xr:uid="{E682446D-4890-4E30-9754-2A4BB96794A4}"/>
    <cellStyle name="Entrada 14 2 11 2" xfId="29476" xr:uid="{49EA94F7-1CDC-4EDF-8250-057BEFF8E1B8}"/>
    <cellStyle name="Entrada 14 2 12" xfId="15919" xr:uid="{67DAD71A-8D6B-4962-BDC2-925FD8F3FC93}"/>
    <cellStyle name="Entrada 14 2 12 2" xfId="31027" xr:uid="{D2983F37-8148-430E-957A-B0D832B85D1E}"/>
    <cellStyle name="Entrada 14 2 13" xfId="17087" xr:uid="{767184AF-B9C9-4657-9FEA-55164B81A67B}"/>
    <cellStyle name="Entrada 14 2 2" xfId="2422" xr:uid="{FBD7892D-FC15-4CE0-B1EF-44266A46436C}"/>
    <cellStyle name="Entrada 14 2 2 2" xfId="5059" xr:uid="{1EDEEF5B-FFB8-4CF2-89D0-4EE5C909BD61}"/>
    <cellStyle name="Entrada 14 2 2 2 2" xfId="11423" xr:uid="{217783E9-B8A8-48E4-B631-8AA460DBD5FE}"/>
    <cellStyle name="Entrada 14 2 2 2 2 2" xfId="26531" xr:uid="{ADB6C7A8-B6C3-4858-9B07-4A1AFE8A49F9}"/>
    <cellStyle name="Entrada 14 2 2 2 3" xfId="7237" xr:uid="{ED165BDB-05DA-41D9-B2D9-5E6077C361F4}"/>
    <cellStyle name="Entrada 14 2 2 2 3 2" xfId="22345" xr:uid="{A92021D6-EB4F-4B54-9C0C-0D270C5E1594}"/>
    <cellStyle name="Entrada 14 2 2 2 4" xfId="20167" xr:uid="{1BF3078A-B5C1-4FA1-88AC-2222B2E310E2}"/>
    <cellStyle name="Entrada 14 2 2 3" xfId="8889" xr:uid="{354337E7-1CD3-4152-8442-818DEE4529AC}"/>
    <cellStyle name="Entrada 14 2 2 3 2" xfId="23997" xr:uid="{C8FFB259-E5CD-471E-BB69-475443169313}"/>
    <cellStyle name="Entrada 14 2 3" xfId="2198" xr:uid="{804D9F29-0D68-4E74-8731-FFCBFD23695C}"/>
    <cellStyle name="Entrada 14 2 3 2" xfId="4835" xr:uid="{9520C5A2-E31F-495A-9055-F0BD4056E02E}"/>
    <cellStyle name="Entrada 14 2 3 2 2" xfId="14748" xr:uid="{D5C69FA8-078F-472B-BE36-C9B964E7D3F4}"/>
    <cellStyle name="Entrada 14 2 3 2 2 2" xfId="29856" xr:uid="{E6EB373A-15EB-4A7D-973C-07773F99D6D1}"/>
    <cellStyle name="Entrada 14 2 3 2 3" xfId="19943" xr:uid="{14A13682-713A-43A0-BC68-05FE4417C6F0}"/>
    <cellStyle name="Entrada 14 2 3 3" xfId="9179" xr:uid="{6B1D235C-16FE-4F03-8457-37AA4DEE5DC6}"/>
    <cellStyle name="Entrada 14 2 3 3 2" xfId="24287" xr:uid="{F1BA5B1E-3F75-4306-8D16-A89B151D35EF}"/>
    <cellStyle name="Entrada 14 2 3 4" xfId="17423" xr:uid="{80F688AA-1366-416F-B727-1418D419B150}"/>
    <cellStyle name="Entrada 14 2 4" xfId="2956" xr:uid="{ECAB36C1-D8B8-4EEC-B975-6A2EDAE7CE0C}"/>
    <cellStyle name="Entrada 14 2 4 2" xfId="5593" xr:uid="{8058A402-1425-4633-8C3E-73A9B28B7E08}"/>
    <cellStyle name="Entrada 14 2 4 2 2" xfId="11904" xr:uid="{C5F57F2F-4848-4388-B200-55785A2E498D}"/>
    <cellStyle name="Entrada 14 2 4 2 2 2" xfId="27012" xr:uid="{F90D9820-63CF-4207-A1E7-5752AE6A9FCF}"/>
    <cellStyle name="Entrada 14 2 4 2 3" xfId="13890" xr:uid="{4458F54F-BC06-4614-9EB9-EDB75857F187}"/>
    <cellStyle name="Entrada 14 2 4 2 3 2" xfId="28998" xr:uid="{B6A3D53F-8E19-4AC8-B957-464E0606DC07}"/>
    <cellStyle name="Entrada 14 2 4 2 4" xfId="20701" xr:uid="{F1E6AAE5-6F4D-460D-9D5D-BA845F6B1446}"/>
    <cellStyle name="Entrada 14 2 4 3" xfId="9338" xr:uid="{D940680A-1698-4C16-8F3F-3D762166B7C4}"/>
    <cellStyle name="Entrada 14 2 4 3 2" xfId="24446" xr:uid="{81F90791-3C81-4ADE-AC6E-91BA7737D01B}"/>
    <cellStyle name="Entrada 14 2 4 4" xfId="7328" xr:uid="{AD55B126-3605-4A3E-A04F-7BA8EB3BCFFB}"/>
    <cellStyle name="Entrada 14 2 4 4 2" xfId="22436" xr:uid="{72D60498-1081-4CCC-8128-1F940A1FC4DA}"/>
    <cellStyle name="Entrada 14 2 4 5" xfId="18064" xr:uid="{95EB1C30-AC76-4CFD-87D7-5812448004AD}"/>
    <cellStyle name="Entrada 14 2 5" xfId="3282" xr:uid="{C18D73F2-9B53-4A84-A4B3-6DF7765C6082}"/>
    <cellStyle name="Entrada 14 2 5 2" xfId="5919" xr:uid="{8102C77C-26CD-4A1A-85A1-512B5D2CE4A0}"/>
    <cellStyle name="Entrada 14 2 5 2 2" xfId="12230" xr:uid="{DD3ED8C7-4169-4BF6-BCF8-5F0D042FB56C}"/>
    <cellStyle name="Entrada 14 2 5 2 2 2" xfId="27338" xr:uid="{2F694966-1728-4902-A826-FF3CF9EC495C}"/>
    <cellStyle name="Entrada 14 2 5 2 3" xfId="16495" xr:uid="{3C617402-72CD-4266-B21D-FE7462D11BDC}"/>
    <cellStyle name="Entrada 14 2 5 2 3 2" xfId="31603" xr:uid="{A2B66492-FBB0-4856-A30F-11117047A9D2}"/>
    <cellStyle name="Entrada 14 2 5 2 4" xfId="21027" xr:uid="{A2651358-5955-466A-B447-E9ED7D481264}"/>
    <cellStyle name="Entrada 14 2 5 3" xfId="9664" xr:uid="{32327544-79A1-4ACF-85C8-19CF54E16D28}"/>
    <cellStyle name="Entrada 14 2 5 3 2" xfId="24772" xr:uid="{7742D910-74D9-420E-8E43-423CFD6AA293}"/>
    <cellStyle name="Entrada 14 2 5 4" xfId="14542" xr:uid="{F35D9224-0EA9-4659-BB1D-208173EBE7CC}"/>
    <cellStyle name="Entrada 14 2 5 4 2" xfId="29650" xr:uid="{DED0BF80-9A62-4F34-8DE4-D22D335E235F}"/>
    <cellStyle name="Entrada 14 2 5 5" xfId="18390" xr:uid="{43B7B404-A4A2-4548-B345-2702D6816754}"/>
    <cellStyle name="Entrada 14 2 6" xfId="3588" xr:uid="{87FDEB68-F3A2-4D87-B8C7-2E603F44644A}"/>
    <cellStyle name="Entrada 14 2 6 2" xfId="6225" xr:uid="{BB09E965-E955-4F42-9961-3197CC50F4E7}"/>
    <cellStyle name="Entrada 14 2 6 2 2" xfId="12536" xr:uid="{1C68201C-D303-4CE8-9EAF-AB94F93300C5}"/>
    <cellStyle name="Entrada 14 2 6 2 2 2" xfId="27644" xr:uid="{7B726D49-A49D-49A6-981F-AC0393904864}"/>
    <cellStyle name="Entrada 14 2 6 2 3" xfId="15554" xr:uid="{BFC46C78-B313-4531-B04D-5050D0172719}"/>
    <cellStyle name="Entrada 14 2 6 2 3 2" xfId="30662" xr:uid="{ADFE2341-E436-42DF-9EB3-CE394F8A41DD}"/>
    <cellStyle name="Entrada 14 2 6 2 4" xfId="21333" xr:uid="{311F8440-E619-48D2-98A6-ED80F550B66D}"/>
    <cellStyle name="Entrada 14 2 6 3" xfId="9970" xr:uid="{A684585C-0BE4-482A-8F16-5E59FEB0B084}"/>
    <cellStyle name="Entrada 14 2 6 3 2" xfId="25078" xr:uid="{598D8606-F3A2-439C-89C3-7FC64F4CCFCC}"/>
    <cellStyle name="Entrada 14 2 6 4" xfId="7072" xr:uid="{54AF5B28-EB53-4613-BB27-5882B34A4F53}"/>
    <cellStyle name="Entrada 14 2 6 4 2" xfId="22180" xr:uid="{2FF2EB09-9B0D-4C57-B695-89F3779D62CF}"/>
    <cellStyle name="Entrada 14 2 6 5" xfId="18696" xr:uid="{0DD2DCC7-1A06-465D-9943-6527CCAE8C29}"/>
    <cellStyle name="Entrada 14 2 7" xfId="3934" xr:uid="{56BDE851-EA9E-4E00-8329-0C51EDDB2428}"/>
    <cellStyle name="Entrada 14 2 7 2" xfId="6571" xr:uid="{13FA1BD1-D96B-4BC5-9316-46F0CB51E272}"/>
    <cellStyle name="Entrada 14 2 7 2 2" xfId="12882" xr:uid="{34589BFB-B0DF-4F25-8D41-41911A3D2717}"/>
    <cellStyle name="Entrada 14 2 7 2 2 2" xfId="27990" xr:uid="{73746295-3633-419C-BD13-ECF1E13ED2EB}"/>
    <cellStyle name="Entrada 14 2 7 2 3" xfId="16587" xr:uid="{48C07AD5-832C-4D67-BBC4-DCE370C3A03C}"/>
    <cellStyle name="Entrada 14 2 7 2 3 2" xfId="31695" xr:uid="{54DD771B-AB8B-4541-9033-DE9EACB7EFEB}"/>
    <cellStyle name="Entrada 14 2 7 2 4" xfId="21679" xr:uid="{9EFD86F0-AB74-4F0D-B3A6-FA4C1DEFCEEC}"/>
    <cellStyle name="Entrada 14 2 7 3" xfId="10316" xr:uid="{6F066F55-7720-4AFF-A648-7B1126131DA4}"/>
    <cellStyle name="Entrada 14 2 7 3 2" xfId="25424" xr:uid="{E0BB1398-2952-4FD7-A1A6-0118E3DD14B1}"/>
    <cellStyle name="Entrada 14 2 7 4" xfId="15650" xr:uid="{F6BAD6AA-DA5E-44BA-9E3B-9CF41B95F3AB}"/>
    <cellStyle name="Entrada 14 2 7 4 2" xfId="30758" xr:uid="{037EDD30-C067-4637-AD26-2E69E4389670}"/>
    <cellStyle name="Entrada 14 2 7 5" xfId="19042" xr:uid="{3200450F-6188-41BD-BCC8-90DB61444B9C}"/>
    <cellStyle name="Entrada 14 2 8" xfId="4281" xr:uid="{4A7F59AC-1537-4E59-AE7E-9A9304EF8168}"/>
    <cellStyle name="Entrada 14 2 8 2" xfId="6918" xr:uid="{425F87F3-D1B9-4ED0-B5E4-F615ECC63DE6}"/>
    <cellStyle name="Entrada 14 2 8 2 2" xfId="13229" xr:uid="{B45A80D4-935F-4726-B668-633CF4693B8E}"/>
    <cellStyle name="Entrada 14 2 8 2 2 2" xfId="28337" xr:uid="{C6996E75-AC06-4D98-96DD-743F6675BAC4}"/>
    <cellStyle name="Entrada 14 2 8 2 3" xfId="16893" xr:uid="{9EE421DF-50F3-414D-801A-B7095E292468}"/>
    <cellStyle name="Entrada 14 2 8 2 3 2" xfId="32001" xr:uid="{28380630-9B84-4685-9EF4-EB12B4E99260}"/>
    <cellStyle name="Entrada 14 2 8 2 4" xfId="22026" xr:uid="{1982B116-D308-40A6-AA92-7A301179E920}"/>
    <cellStyle name="Entrada 14 2 8 3" xfId="10663" xr:uid="{5AF7DBB1-93A9-41D7-A9D0-D26673E5F90E}"/>
    <cellStyle name="Entrada 14 2 8 3 2" xfId="25771" xr:uid="{862C711E-1078-4ACC-8182-41810482ABA2}"/>
    <cellStyle name="Entrada 14 2 8 4" xfId="15668" xr:uid="{19FBBBC9-693F-4A67-8850-21C8CD689885}"/>
    <cellStyle name="Entrada 14 2 8 4 2" xfId="30776" xr:uid="{20857FAD-5FB9-498F-9702-1D51DDD6EA5A}"/>
    <cellStyle name="Entrada 14 2 8 5" xfId="19389" xr:uid="{9883DB8A-2974-4969-BF07-78F3A91F512D}"/>
    <cellStyle name="Entrada 14 2 9" xfId="4499" xr:uid="{E871F455-DF48-4BD8-A2FE-9A0CA93ACB2A}"/>
    <cellStyle name="Entrada 14 2 9 2" xfId="10881" xr:uid="{331F3DA8-CDF5-4ACC-B1FA-D8EA0E2CFDAC}"/>
    <cellStyle name="Entrada 14 2 9 2 2" xfId="25989" xr:uid="{BB02F310-D2F4-48C5-9695-E901C8C5A203}"/>
    <cellStyle name="Entrada 14 2 9 3" xfId="14791" xr:uid="{451C8E29-3111-48F9-A4CA-A565430F5CDE}"/>
    <cellStyle name="Entrada 14 2 9 3 2" xfId="29899" xr:uid="{B846F41F-F36A-472F-865C-C19BE71F9204}"/>
    <cellStyle name="Entrada 14 2 9 4" xfId="19607" xr:uid="{13FBBF63-AEAE-465A-BC82-2E8F5DA7653B}"/>
    <cellStyle name="Entrada 14 3" xfId="1845" xr:uid="{93A224D3-7FA9-4B86-A317-A7E485932B08}"/>
    <cellStyle name="Entrada 14 3 10" xfId="14277" xr:uid="{107A0281-D5A8-497C-83F2-5B6314AC8EF9}"/>
    <cellStyle name="Entrada 14 3 10 2" xfId="29385" xr:uid="{A7AC9E3F-C97F-48AD-B27E-C281E5AD8671}"/>
    <cellStyle name="Entrada 14 3 11" xfId="7346" xr:uid="{2E5C4320-ED83-4A9D-A5DC-A619F49178C5}"/>
    <cellStyle name="Entrada 14 3 11 2" xfId="22454" xr:uid="{5AD3015A-6D8B-41A5-B274-62D98372980E}"/>
    <cellStyle name="Entrada 14 3 12" xfId="17070" xr:uid="{4BF4EC60-C11A-40DA-99BB-E98ADC519756}"/>
    <cellStyle name="Entrada 14 3 2" xfId="2405" xr:uid="{072E775C-D2BB-4B65-A04F-2C6DF6EA870D}"/>
    <cellStyle name="Entrada 14 3 2 2" xfId="5042" xr:uid="{861F7847-BAC7-490E-A9F6-E395D8C82124}"/>
    <cellStyle name="Entrada 14 3 2 2 2" xfId="11406" xr:uid="{77939B3C-DC00-448B-9FD5-B66BB1752C4F}"/>
    <cellStyle name="Entrada 14 3 2 2 2 2" xfId="26514" xr:uid="{D5D1972F-6F7D-40B9-9D0D-4C88314215A4}"/>
    <cellStyle name="Entrada 14 3 2 2 3" xfId="13823" xr:uid="{EA93508D-6BD5-4381-81AC-3DA8A657CD27}"/>
    <cellStyle name="Entrada 14 3 2 2 3 2" xfId="28931" xr:uid="{4C51FCBA-5497-4B1B-8BAF-7FB522326379}"/>
    <cellStyle name="Entrada 14 3 2 2 4" xfId="20150" xr:uid="{EF8A262F-869C-4654-B49F-1EF082BD9674}"/>
    <cellStyle name="Entrada 14 3 2 3" xfId="8872" xr:uid="{37ADE0D1-4E70-4CB0-832F-E003467EB404}"/>
    <cellStyle name="Entrada 14 3 2 3 2" xfId="23980" xr:uid="{216E22FB-1A03-459D-B324-90AB5756CD1C}"/>
    <cellStyle name="Entrada 14 3 2 4" xfId="7398" xr:uid="{8BDF65E1-D810-4BFD-9B2A-C7ED15FD9B79}"/>
    <cellStyle name="Entrada 14 3 2 4 2" xfId="22506" xr:uid="{6DE48F61-E9E4-45CF-9AAF-9B28D763BAD5}"/>
    <cellStyle name="Entrada 14 3 2 5" xfId="15590" xr:uid="{29FAF2DE-4B7D-486B-89CD-1BA5FEEA4C62}"/>
    <cellStyle name="Entrada 14 3 2 5 2" xfId="30698" xr:uid="{52171B19-7639-4271-993F-5A5E3131973C}"/>
    <cellStyle name="Entrada 14 3 2 6" xfId="17596" xr:uid="{896F34E9-BE12-43A7-9320-2D5872499BC3}"/>
    <cellStyle name="Entrada 14 3 3" xfId="2215" xr:uid="{C2651632-F4B9-4929-A473-D1DBD192F780}"/>
    <cellStyle name="Entrada 14 3 3 2" xfId="4852" xr:uid="{F8CB9C37-8F08-411F-B251-61465D9D2120}"/>
    <cellStyle name="Entrada 14 3 3 2 2" xfId="16251" xr:uid="{A71C5B89-80EF-4472-A2B3-F698D87117FF}"/>
    <cellStyle name="Entrada 14 3 3 2 2 2" xfId="31359" xr:uid="{F15060AC-CD34-477F-8779-BC926C6C1D79}"/>
    <cellStyle name="Entrada 14 3 3 2 3" xfId="19960" xr:uid="{D2A68225-E695-45BC-BB9B-8786729AF429}"/>
    <cellStyle name="Entrada 14 3 3 3" xfId="15097" xr:uid="{7886F1AE-BEF3-4D42-B0F2-BDD946E100F5}"/>
    <cellStyle name="Entrada 14 3 3 3 2" xfId="30205" xr:uid="{AE081D7D-0C36-4631-A521-41B8CFA4BCFC}"/>
    <cellStyle name="Entrada 14 3 3 4" xfId="17440" xr:uid="{B76AFF1B-790B-4B54-8413-ACF47FCDE3FB}"/>
    <cellStyle name="Entrada 14 3 4" xfId="2939" xr:uid="{0888C19C-7779-4180-A7CD-2F5966520F16}"/>
    <cellStyle name="Entrada 14 3 4 2" xfId="5576" xr:uid="{FA05020D-05A1-4C2E-BB8F-0F2E3FF6E9E7}"/>
    <cellStyle name="Entrada 14 3 4 2 2" xfId="11887" xr:uid="{E868CFD3-8F51-44A6-AD98-94062B16A9A4}"/>
    <cellStyle name="Entrada 14 3 4 2 2 2" xfId="26995" xr:uid="{243552EF-01BC-4275-ADFD-6EC27A2292D4}"/>
    <cellStyle name="Entrada 14 3 4 2 3" xfId="7547" xr:uid="{A0C2D2AB-6B63-4810-9530-94E71C657C70}"/>
    <cellStyle name="Entrada 14 3 4 2 3 2" xfId="22655" xr:uid="{391FB2A6-5A75-427D-A4EC-23FD8E4C41CF}"/>
    <cellStyle name="Entrada 14 3 4 2 4" xfId="20684" xr:uid="{8EF99EB0-94A3-4670-A5F1-707F81FD153D}"/>
    <cellStyle name="Entrada 14 3 4 3" xfId="9321" xr:uid="{39D67B4E-B963-4AF2-A9A4-F9B697567659}"/>
    <cellStyle name="Entrada 14 3 4 3 2" xfId="24429" xr:uid="{1B2C18FC-D6EB-42FF-8E2A-C1D2A48866A8}"/>
    <cellStyle name="Entrada 14 3 4 4" xfId="7527" xr:uid="{A3888BDB-A5EB-47D6-A116-D1A32F50186A}"/>
    <cellStyle name="Entrada 14 3 4 4 2" xfId="22635" xr:uid="{7E0443AC-A089-4AFB-96B1-C37F62188169}"/>
    <cellStyle name="Entrada 14 3 4 5" xfId="18047" xr:uid="{835C2588-5B6A-4663-B342-DC2FC0DB2B23}"/>
    <cellStyle name="Entrada 14 3 5" xfId="3265" xr:uid="{8C41113E-9AFF-4258-B30B-68C97A0BF5E5}"/>
    <cellStyle name="Entrada 14 3 5 2" xfId="5902" xr:uid="{3F1C8BD8-4C6A-40D9-B0F2-782B861B93B6}"/>
    <cellStyle name="Entrada 14 3 5 2 2" xfId="12213" xr:uid="{A7BA3C8A-3A43-4E6B-8FB9-CD67FA180620}"/>
    <cellStyle name="Entrada 14 3 5 2 2 2" xfId="27321" xr:uid="{0DE25363-A986-4E80-A44E-8549AA3712D0}"/>
    <cellStyle name="Entrada 14 3 5 2 3" xfId="14205" xr:uid="{0F65BDD2-05D5-4C7C-9290-7FAD81483BD0}"/>
    <cellStyle name="Entrada 14 3 5 2 3 2" xfId="29313" xr:uid="{1AAACB21-3465-4E31-9391-1186F973470D}"/>
    <cellStyle name="Entrada 14 3 5 2 4" xfId="21010" xr:uid="{D7E053A3-04AC-463B-9426-B6395D7BB07B}"/>
    <cellStyle name="Entrada 14 3 5 3" xfId="9647" xr:uid="{69E9AD5F-30D4-46FB-ABE3-69EF64F0ECE1}"/>
    <cellStyle name="Entrada 14 3 5 3 2" xfId="24755" xr:uid="{CCC9E94A-CEE9-4563-86E9-C9702FF4C652}"/>
    <cellStyle name="Entrada 14 3 5 4" xfId="13618" xr:uid="{4A820A0D-26E9-42DD-AA77-D106883EBA39}"/>
    <cellStyle name="Entrada 14 3 5 4 2" xfId="28726" xr:uid="{A92C092E-6A56-402D-8252-04B38A915C48}"/>
    <cellStyle name="Entrada 14 3 5 5" xfId="18373" xr:uid="{75E78CB6-6270-4B32-93D6-EB9EFC3856BA}"/>
    <cellStyle name="Entrada 14 3 6" xfId="3571" xr:uid="{5FAB373B-C346-4A89-B08F-087964FC2E9B}"/>
    <cellStyle name="Entrada 14 3 6 2" xfId="6208" xr:uid="{D6964EA9-B48A-4945-929A-D7003F04A045}"/>
    <cellStyle name="Entrada 14 3 6 2 2" xfId="12519" xr:uid="{DD8AFB1C-24C0-4863-8149-B33A252EA4E9}"/>
    <cellStyle name="Entrada 14 3 6 2 2 2" xfId="27627" xr:uid="{D7C01F3B-D1A9-4CDA-B45A-F106EC6D46D8}"/>
    <cellStyle name="Entrada 14 3 6 2 3" xfId="7430" xr:uid="{B7E05623-7EF4-4185-BD19-303ECC9716D3}"/>
    <cellStyle name="Entrada 14 3 6 2 3 2" xfId="22538" xr:uid="{5AC30172-E5FE-4357-8F99-EE8C9E9266C5}"/>
    <cellStyle name="Entrada 14 3 6 2 4" xfId="21316" xr:uid="{7582F413-BCCA-460E-84EA-322680273657}"/>
    <cellStyle name="Entrada 14 3 6 3" xfId="9953" xr:uid="{646BBD6F-23B1-4D0C-A9C7-9A6B39D87FA1}"/>
    <cellStyle name="Entrada 14 3 6 3 2" xfId="25061" xr:uid="{5CE2ABCF-885D-451E-934F-3AEAFA90F3ED}"/>
    <cellStyle name="Entrada 14 3 6 4" xfId="7746" xr:uid="{887E2211-D6D6-40F5-A192-03321451031A}"/>
    <cellStyle name="Entrada 14 3 6 4 2" xfId="22854" xr:uid="{52500372-9888-4A59-B271-6374A0E2CE92}"/>
    <cellStyle name="Entrada 14 3 6 5" xfId="18679" xr:uid="{48953969-8403-47A5-883A-E51552B65C7A}"/>
    <cellStyle name="Entrada 14 3 7" xfId="3917" xr:uid="{F91E7A23-C267-4083-8889-139348D23312}"/>
    <cellStyle name="Entrada 14 3 7 2" xfId="6554" xr:uid="{75FA66B8-420A-46D4-86AF-0521C63F5CE3}"/>
    <cellStyle name="Entrada 14 3 7 2 2" xfId="12865" xr:uid="{00DC55B9-582C-40D4-92AB-DE6EC70D7869}"/>
    <cellStyle name="Entrada 14 3 7 2 2 2" xfId="27973" xr:uid="{DC8E9836-314F-49B6-8E57-9AB71BA1017D}"/>
    <cellStyle name="Entrada 14 3 7 2 3" xfId="16570" xr:uid="{B3646DE5-029E-4BA6-BD1C-87F5A56839FE}"/>
    <cellStyle name="Entrada 14 3 7 2 3 2" xfId="31678" xr:uid="{940154F8-E26E-4463-B78C-E9D430A51FFD}"/>
    <cellStyle name="Entrada 14 3 7 2 4" xfId="21662" xr:uid="{4CF2C1AE-AC04-4581-A917-1F32F5035180}"/>
    <cellStyle name="Entrada 14 3 7 3" xfId="10299" xr:uid="{FFD17A31-B96B-4171-8AD7-18D03CCDC70C}"/>
    <cellStyle name="Entrada 14 3 7 3 2" xfId="25407" xr:uid="{0B8CC81B-B9C5-42CD-9364-D3A0C1236130}"/>
    <cellStyle name="Entrada 14 3 7 4" xfId="7815" xr:uid="{23DAEF6E-63C3-4931-AB1C-7E747492429F}"/>
    <cellStyle name="Entrada 14 3 7 4 2" xfId="22923" xr:uid="{531A463D-7B68-4A73-ABFA-CEA6E4D8D54B}"/>
    <cellStyle name="Entrada 14 3 7 5" xfId="19025" xr:uid="{0BF89BD5-C0D2-49C6-88A9-E1A480624840}"/>
    <cellStyle name="Entrada 14 3 8" xfId="4482" xr:uid="{824BEB58-5907-4766-A96C-367FA09A89A2}"/>
    <cellStyle name="Entrada 14 3 8 2" xfId="10864" xr:uid="{0753A6D3-2473-4077-AD8E-D8E010AA4B32}"/>
    <cellStyle name="Entrada 14 3 8 2 2" xfId="25972" xr:uid="{EFF20917-F052-43EC-B7B7-A0AF85E3B446}"/>
    <cellStyle name="Entrada 14 3 8 3" xfId="15169" xr:uid="{0F98D06A-0144-42FE-A126-8171D39997B5}"/>
    <cellStyle name="Entrada 14 3 8 3 2" xfId="30277" xr:uid="{3281BF3F-2FAA-440D-BE44-016A0DB68486}"/>
    <cellStyle name="Entrada 14 3 8 4" xfId="19590" xr:uid="{045A1A43-717C-42DA-BF5A-63433613114A}"/>
    <cellStyle name="Entrada 14 3 9" xfId="8346" xr:uid="{84D4673B-F994-44C2-83FD-D00EB70A3519}"/>
    <cellStyle name="Entrada 14 3 9 2" xfId="23454" xr:uid="{0594680A-8F3E-4F6E-80A1-A3D3E8B5124F}"/>
    <cellStyle name="Entrada 14 4" xfId="2082" xr:uid="{14C59255-66CD-4AEC-BCF1-7C22048A8369}"/>
    <cellStyle name="Entrada 14 4 10" xfId="15121" xr:uid="{EFD29F04-979D-405F-9BA2-6A7E908C9AAB}"/>
    <cellStyle name="Entrada 14 4 10 2" xfId="30229" xr:uid="{AF2D5956-BD06-48A6-8AD7-E954F3F1551A}"/>
    <cellStyle name="Entrada 14 4 11" xfId="13358" xr:uid="{EA2380ED-3865-4B90-AD9E-80D715546684}"/>
    <cellStyle name="Entrada 14 4 11 2" xfId="28466" xr:uid="{13F72A6F-0C03-40DB-BF79-F92720A9461E}"/>
    <cellStyle name="Entrada 14 4 12" xfId="17307" xr:uid="{46EE377B-6E2E-4C46-BA67-D60431557653}"/>
    <cellStyle name="Entrada 14 4 2" xfId="2572" xr:uid="{94E01AF0-75DA-42F1-AD07-A16800AA3253}"/>
    <cellStyle name="Entrada 14 4 2 2" xfId="5209" xr:uid="{37FC9475-DB07-40E4-8A5B-0A459E27F1FD}"/>
    <cellStyle name="Entrada 14 4 2 2 2" xfId="11573" xr:uid="{DFB91D35-5C72-4828-B241-81DC07D5C3D9}"/>
    <cellStyle name="Entrada 14 4 2 2 2 2" xfId="26681" xr:uid="{6714E3DC-D878-4FCB-9170-D2B3A24227AB}"/>
    <cellStyle name="Entrada 14 4 2 2 3" xfId="16548" xr:uid="{CDB712EF-54D0-41AF-B68E-A447CF17E6F5}"/>
    <cellStyle name="Entrada 14 4 2 2 3 2" xfId="31656" xr:uid="{16A3E074-A5BD-44F9-B65A-E54B3CA0BD53}"/>
    <cellStyle name="Entrada 14 4 2 2 4" xfId="20317" xr:uid="{459377E4-EEBD-422A-A27C-D3B9929782DD}"/>
    <cellStyle name="Entrada 14 4 2 3" xfId="9039" xr:uid="{BB646338-4402-40F0-B9F9-423D89F9F19C}"/>
    <cellStyle name="Entrada 14 4 2 3 2" xfId="24147" xr:uid="{94DCEBA1-B2B7-402B-B1B0-82C52AF7EA4B}"/>
    <cellStyle name="Entrada 14 4 2 4" xfId="13785" xr:uid="{4D0C01F6-BF12-4CF4-A9F3-7A7319DC54D7}"/>
    <cellStyle name="Entrada 14 4 2 4 2" xfId="28893" xr:uid="{D1B9F717-3D8D-4DB0-966C-DF8EAAA8E7E4}"/>
    <cellStyle name="Entrada 14 4 2 5" xfId="14665" xr:uid="{EB381798-A697-4244-9437-9ECFB33AD8B6}"/>
    <cellStyle name="Entrada 14 4 2 5 2" xfId="29773" xr:uid="{FB330674-3B9A-4A67-9257-794450DCB963}"/>
    <cellStyle name="Entrada 14 4 2 6" xfId="17680" xr:uid="{536D9D8E-8B19-419D-A84B-A1E5880D963B}"/>
    <cellStyle name="Entrada 14 4 3" xfId="2842" xr:uid="{C31F7FAF-8A41-4196-983E-FFAA2B7A5006}"/>
    <cellStyle name="Entrada 14 4 3 2" xfId="5479" xr:uid="{75E75FAE-37E8-4F88-9C36-462C4956B765}"/>
    <cellStyle name="Entrada 14 4 3 2 2" xfId="16504" xr:uid="{6E2EFEBB-E5F4-4E95-8BF6-FC9129491D49}"/>
    <cellStyle name="Entrada 14 4 3 2 2 2" xfId="31612" xr:uid="{9762F27F-8A34-4B69-8152-7A4DE24B600F}"/>
    <cellStyle name="Entrada 14 4 3 2 3" xfId="20587" xr:uid="{430763C8-ADA3-4B87-BED0-C852BC0FE2A5}"/>
    <cellStyle name="Entrada 14 4 3 3" xfId="8257" xr:uid="{C54E19C0-EFAF-4719-A35D-31C49136CAEA}"/>
    <cellStyle name="Entrada 14 4 3 3 2" xfId="23365" xr:uid="{5DB75A39-D388-4EE0-9E09-C938866BB7FE}"/>
    <cellStyle name="Entrada 14 4 3 4" xfId="17950" xr:uid="{74BFBD16-2C0C-4FE2-8445-29A5D8E4CA54}"/>
    <cellStyle name="Entrada 14 4 4" xfId="3145" xr:uid="{28F5752E-9ADE-4932-A399-C446CB7C3D43}"/>
    <cellStyle name="Entrada 14 4 4 2" xfId="5782" xr:uid="{7555502C-B7BE-433F-A5B9-8FF629E69067}"/>
    <cellStyle name="Entrada 14 4 4 2 2" xfId="12093" xr:uid="{175B2B61-DDDB-46F7-B5BA-752718558618}"/>
    <cellStyle name="Entrada 14 4 4 2 2 2" xfId="27201" xr:uid="{FCB5A9BB-3134-4049-B89F-17EFE325498A}"/>
    <cellStyle name="Entrada 14 4 4 2 3" xfId="14957" xr:uid="{86C0360C-1FA3-46A9-B943-4818CF0C0ED5}"/>
    <cellStyle name="Entrada 14 4 4 2 3 2" xfId="30065" xr:uid="{7832CFCB-E602-4345-A625-331F91B8D548}"/>
    <cellStyle name="Entrada 14 4 4 2 4" xfId="20890" xr:uid="{BE28372F-3937-43DD-AC5F-ACB5C0147A0C}"/>
    <cellStyle name="Entrada 14 4 4 3" xfId="9527" xr:uid="{3F966E5C-0C58-4F9C-9FAF-7C4B50977C40}"/>
    <cellStyle name="Entrada 14 4 4 3 2" xfId="24635" xr:uid="{DDCE2AFB-97EA-401C-AFDA-BA04D12A4358}"/>
    <cellStyle name="Entrada 14 4 4 4" xfId="16560" xr:uid="{B97B6EFA-6E18-4356-8B88-1A2E72A9394C}"/>
    <cellStyle name="Entrada 14 4 4 4 2" xfId="31668" xr:uid="{3C6A3169-6591-4CE8-B4A5-52F775A9E653}"/>
    <cellStyle name="Entrada 14 4 4 5" xfId="18253" xr:uid="{F34E7537-F883-40DE-90E0-D1FA4EA8024F}"/>
    <cellStyle name="Entrada 14 4 5" xfId="3471" xr:uid="{DA9F57AC-5964-4372-97DF-97B2356BE546}"/>
    <cellStyle name="Entrada 14 4 5 2" xfId="6108" xr:uid="{190ED50F-D362-4096-9A25-73A7F52BF2F1}"/>
    <cellStyle name="Entrada 14 4 5 2 2" xfId="12419" xr:uid="{EA70D94B-6B12-4584-B7DF-38EA0CDA5552}"/>
    <cellStyle name="Entrada 14 4 5 2 2 2" xfId="27527" xr:uid="{3AC7AE0C-CF22-410A-82F3-6392786D4F1E}"/>
    <cellStyle name="Entrada 14 4 5 2 3" xfId="9157" xr:uid="{B96678EA-97E1-4728-8C33-A92A7762B8FB}"/>
    <cellStyle name="Entrada 14 4 5 2 3 2" xfId="24265" xr:uid="{CE328D7B-38DC-400D-870F-C99BF7339408}"/>
    <cellStyle name="Entrada 14 4 5 2 4" xfId="21216" xr:uid="{12D77B3D-188F-45CF-8A13-0FC41644341C}"/>
    <cellStyle name="Entrada 14 4 5 3" xfId="9853" xr:uid="{8DC6849F-59BB-4157-BED3-9B5B8DF92ED5}"/>
    <cellStyle name="Entrada 14 4 5 3 2" xfId="24961" xr:uid="{A1F51F08-A29E-4881-985B-94455FB54B0B}"/>
    <cellStyle name="Entrada 14 4 5 4" xfId="14533" xr:uid="{15F9D754-F781-4409-99FA-A1F516820D65}"/>
    <cellStyle name="Entrada 14 4 5 4 2" xfId="29641" xr:uid="{29176DC9-BB2E-4452-B6CE-6BC72266AA5D}"/>
    <cellStyle name="Entrada 14 4 5 5" xfId="18579" xr:uid="{1076FD3B-3413-42FE-9925-6C118D00628B}"/>
    <cellStyle name="Entrada 14 4 6" xfId="3777" xr:uid="{4A5F06FB-3C46-430D-824A-E840D6FF29B6}"/>
    <cellStyle name="Entrada 14 4 6 2" xfId="6414" xr:uid="{0846E13F-EFD8-4713-B77B-F05E3FC14E76}"/>
    <cellStyle name="Entrada 14 4 6 2 2" xfId="12725" xr:uid="{A6967E34-2FA0-4084-AF66-C39A30B377EA}"/>
    <cellStyle name="Entrada 14 4 6 2 2 2" xfId="27833" xr:uid="{F52AFBEC-539F-42C7-8B72-12DAFA665452}"/>
    <cellStyle name="Entrada 14 4 6 2 3" xfId="14370" xr:uid="{1AA06859-9AD5-4C1D-98FD-D7BB8680960D}"/>
    <cellStyle name="Entrada 14 4 6 2 3 2" xfId="29478" xr:uid="{3B393735-F27F-40AC-97EB-82B224955E73}"/>
    <cellStyle name="Entrada 14 4 6 2 4" xfId="21522" xr:uid="{4B2D4453-5377-469D-BF40-02451F53B42C}"/>
    <cellStyle name="Entrada 14 4 6 3" xfId="10159" xr:uid="{06BBF3B9-4AFC-4EE2-AED4-D6FD74860763}"/>
    <cellStyle name="Entrada 14 4 6 3 2" xfId="25267" xr:uid="{AC68AF40-589B-42C8-8373-BD1E6AA21D28}"/>
    <cellStyle name="Entrada 14 4 6 4" xfId="13929" xr:uid="{77CD32DC-B3A5-4390-B81F-9F392506452A}"/>
    <cellStyle name="Entrada 14 4 6 4 2" xfId="29037" xr:uid="{4C0D2B94-C669-455E-B86C-07A6B11990D2}"/>
    <cellStyle name="Entrada 14 4 6 5" xfId="18885" xr:uid="{D3266E35-F21A-40A2-870A-1BF3FD3D665B}"/>
    <cellStyle name="Entrada 14 4 7" xfId="4154" xr:uid="{D531A618-F2F6-4739-A5D2-3356A11EECA0}"/>
    <cellStyle name="Entrada 14 4 7 2" xfId="6791" xr:uid="{390FD198-674B-4C1E-948D-B39CCC863FE4}"/>
    <cellStyle name="Entrada 14 4 7 2 2" xfId="13102" xr:uid="{D3FCB239-F747-43F3-BFF8-AE8AACB5A9D6}"/>
    <cellStyle name="Entrada 14 4 7 2 2 2" xfId="28210" xr:uid="{47361EDB-ACB7-40F3-A311-BFA7332C804B}"/>
    <cellStyle name="Entrada 14 4 7 2 3" xfId="16776" xr:uid="{093D0BE4-4C5C-4016-8E51-0914FC61C3F4}"/>
    <cellStyle name="Entrada 14 4 7 2 3 2" xfId="31884" xr:uid="{FEC42090-F3C4-46AE-94C6-C1C1D78F21DB}"/>
    <cellStyle name="Entrada 14 4 7 2 4" xfId="21899" xr:uid="{6E7D31DA-F8CF-48E0-8DC7-AE176B9A2EEF}"/>
    <cellStyle name="Entrada 14 4 7 3" xfId="10536" xr:uid="{29959251-C484-432E-A3EC-C472476A44A3}"/>
    <cellStyle name="Entrada 14 4 7 3 2" xfId="25644" xr:uid="{8490216B-E56D-400C-83EB-CC39ABE02338}"/>
    <cellStyle name="Entrada 14 4 7 4" xfId="15775" xr:uid="{DDDF27CB-29B0-4CD3-86BD-A30E59B42834}"/>
    <cellStyle name="Entrada 14 4 7 4 2" xfId="30883" xr:uid="{1064AB31-E66E-496A-8F63-65E94034338F}"/>
    <cellStyle name="Entrada 14 4 7 5" xfId="19262" xr:uid="{58E5FB4A-9BF0-448E-8141-EE328A1FAAFC}"/>
    <cellStyle name="Entrada 14 4 8" xfId="4719" xr:uid="{F9315EA2-2BC2-4A1F-9B5B-669F0CB0A136}"/>
    <cellStyle name="Entrada 14 4 8 2" xfId="11101" xr:uid="{92390E61-71D7-42B1-BBB6-54E6E424FE14}"/>
    <cellStyle name="Entrada 14 4 8 2 2" xfId="26209" xr:uid="{2116027C-984F-4D97-B91F-9744695CB5AF}"/>
    <cellStyle name="Entrada 14 4 8 3" xfId="15899" xr:uid="{9E77125E-0BD3-4BC5-8DFB-AB58435AA662}"/>
    <cellStyle name="Entrada 14 4 8 3 2" xfId="31007" xr:uid="{820D098A-4AA8-4709-897E-0D9F60458EA6}"/>
    <cellStyle name="Entrada 14 4 8 4" xfId="19827" xr:uid="{FAF1A23E-A04C-4083-8E6F-52E13DE1CB61}"/>
    <cellStyle name="Entrada 14 4 9" xfId="8580" xr:uid="{44026EDE-9472-4736-A25F-5738CB5B6471}"/>
    <cellStyle name="Entrada 14 4 9 2" xfId="23688" xr:uid="{2BE8FA79-F4BC-441F-9793-E32D552815D3}"/>
    <cellStyle name="Entrada 14 5" xfId="2039" xr:uid="{883924C5-2117-43F9-B35B-C7D653BE85E2}"/>
    <cellStyle name="Entrada 14 5 10" xfId="14942" xr:uid="{4A34ED67-BBF4-4F2A-81A2-D7FC5380EC1A}"/>
    <cellStyle name="Entrada 14 5 10 2" xfId="30050" xr:uid="{77AA2D7B-DEDB-498D-AF8C-87B72EA91B34}"/>
    <cellStyle name="Entrada 14 5 11" xfId="17264" xr:uid="{661A124D-8063-40FA-AC7D-23993B35651C}"/>
    <cellStyle name="Entrada 14 5 2" xfId="2799" xr:uid="{1FEA49AA-F862-4D29-9697-DA6705A6DA2A}"/>
    <cellStyle name="Entrada 14 5 2 2" xfId="5436" xr:uid="{9079D36C-0DAD-4783-822C-29ED06F5156C}"/>
    <cellStyle name="Entrada 14 5 2 2 2" xfId="7185" xr:uid="{F36972D2-2917-42D1-9BAD-E580E217BD0D}"/>
    <cellStyle name="Entrada 14 5 2 2 2 2" xfId="22293" xr:uid="{E43C6FF3-122E-4B89-A5F2-5730C8F3B4C9}"/>
    <cellStyle name="Entrada 14 5 2 2 3" xfId="20544" xr:uid="{28D5CCB6-21ED-4B95-927F-113BF4E9375D}"/>
    <cellStyle name="Entrada 14 5 2 3" xfId="13775" xr:uid="{BBB8D4E3-CBB6-4127-8411-0319DE23B036}"/>
    <cellStyle name="Entrada 14 5 2 3 2" xfId="28883" xr:uid="{B6EFA650-6FD6-43AB-9804-977172574597}"/>
    <cellStyle name="Entrada 14 5 2 4" xfId="17907" xr:uid="{D25730A7-5204-49A9-AC57-7D9A0F270DF9}"/>
    <cellStyle name="Entrada 14 5 3" xfId="3102" xr:uid="{E3291A96-4BF5-4141-A59A-5CA2682654E4}"/>
    <cellStyle name="Entrada 14 5 3 2" xfId="5739" xr:uid="{4869969E-EAB9-4FB4-A186-6B4C495269A2}"/>
    <cellStyle name="Entrada 14 5 3 2 2" xfId="12050" xr:uid="{4EC98015-F903-4086-A749-C7C09C8D7279}"/>
    <cellStyle name="Entrada 14 5 3 2 2 2" xfId="27158" xr:uid="{53EFD459-5AAB-4FE9-AFF1-154F6D6724A9}"/>
    <cellStyle name="Entrada 14 5 3 2 3" xfId="7968" xr:uid="{27DD87F9-B1E5-4DD8-BAB3-3CCA2045BDD9}"/>
    <cellStyle name="Entrada 14 5 3 2 3 2" xfId="23076" xr:uid="{B5D92F82-1BFE-46A2-9DC9-5D837EEDA204}"/>
    <cellStyle name="Entrada 14 5 3 2 4" xfId="20847" xr:uid="{EB7A0100-BBDF-46BA-97B0-6C5BC792A895}"/>
    <cellStyle name="Entrada 14 5 3 3" xfId="9484" xr:uid="{875FE9C7-EC1A-4898-95D8-F7C3C36A0167}"/>
    <cellStyle name="Entrada 14 5 3 3 2" xfId="24592" xr:uid="{B10901DB-E4DD-4B54-928B-77784346BF4A}"/>
    <cellStyle name="Entrada 14 5 3 4" xfId="9227" xr:uid="{A006336A-6FFF-4F52-9968-982BF3D526DE}"/>
    <cellStyle name="Entrada 14 5 3 4 2" xfId="24335" xr:uid="{71B4DD9D-DD91-4520-923C-F5D44FC01CEF}"/>
    <cellStyle name="Entrada 14 5 3 5" xfId="18210" xr:uid="{A3C48FA9-848C-4A0D-9291-9C4BE6BF8813}"/>
    <cellStyle name="Entrada 14 5 4" xfId="3428" xr:uid="{AA2A74BC-5630-4B45-A577-E0393DFEE00C}"/>
    <cellStyle name="Entrada 14 5 4 2" xfId="6065" xr:uid="{B7C29A1E-0678-472D-BA19-0294BAA27925}"/>
    <cellStyle name="Entrada 14 5 4 2 2" xfId="12376" xr:uid="{D889D5E3-F7F0-4BD6-AC0F-CA7AFBA4E390}"/>
    <cellStyle name="Entrada 14 5 4 2 2 2" xfId="27484" xr:uid="{701AD0D3-9D06-4A12-8024-CA9D749A1787}"/>
    <cellStyle name="Entrada 14 5 4 2 3" xfId="16151" xr:uid="{AEA52339-98F1-499B-8E16-74313ADD8DA9}"/>
    <cellStyle name="Entrada 14 5 4 2 3 2" xfId="31259" xr:uid="{C24661DC-45FF-47F1-B969-ED00CCE8A1F0}"/>
    <cellStyle name="Entrada 14 5 4 2 4" xfId="21173" xr:uid="{1FE5D747-8928-403D-B374-B6E81471E823}"/>
    <cellStyle name="Entrada 14 5 4 3" xfId="9810" xr:uid="{5499245E-B4F5-484C-A44E-2C48C28DC42F}"/>
    <cellStyle name="Entrada 14 5 4 3 2" xfId="24918" xr:uid="{8AEE5C05-5D23-4D6F-AB7A-36368156BC4A}"/>
    <cellStyle name="Entrada 14 5 4 4" xfId="15149" xr:uid="{A8058922-1DD4-479B-B6A5-4F5A7470F250}"/>
    <cellStyle name="Entrada 14 5 4 4 2" xfId="30257" xr:uid="{0AEC825F-270A-41E0-9F28-52F20B7D741A}"/>
    <cellStyle name="Entrada 14 5 4 5" xfId="18536" xr:uid="{058F21D9-D853-400F-8862-ADA6163528C1}"/>
    <cellStyle name="Entrada 14 5 5" xfId="3734" xr:uid="{40637972-B68A-4566-A616-C0A70EC27060}"/>
    <cellStyle name="Entrada 14 5 5 2" xfId="6371" xr:uid="{606250F3-0E3A-4DE0-9B3C-A2B05AF8B894}"/>
    <cellStyle name="Entrada 14 5 5 2 2" xfId="12682" xr:uid="{97B2FD54-2B5E-44D7-8C3B-3109DB4F88BB}"/>
    <cellStyle name="Entrada 14 5 5 2 2 2" xfId="27790" xr:uid="{7B02722C-7EB0-4F19-A999-726F241FBDB2}"/>
    <cellStyle name="Entrada 14 5 5 2 3" xfId="15285" xr:uid="{2D9509D0-02C2-446A-81D4-97D38FDB336A}"/>
    <cellStyle name="Entrada 14 5 5 2 3 2" xfId="30393" xr:uid="{CC741F55-A12A-4684-AA96-8D2EFB45550E}"/>
    <cellStyle name="Entrada 14 5 5 2 4" xfId="21479" xr:uid="{06A5E7C5-E1B3-43E6-85B5-5B21A60C37E5}"/>
    <cellStyle name="Entrada 14 5 5 3" xfId="10116" xr:uid="{C56F42DA-720A-4D0F-9EA4-FB5C9D31063D}"/>
    <cellStyle name="Entrada 14 5 5 3 2" xfId="25224" xr:uid="{CB10F6AC-FFBD-407A-B00D-8608770EF2AB}"/>
    <cellStyle name="Entrada 14 5 5 4" xfId="15566" xr:uid="{5EF99580-ACF4-4E8A-B70C-CB6CCE1060DF}"/>
    <cellStyle name="Entrada 14 5 5 4 2" xfId="30674" xr:uid="{1272063E-29E1-43F1-982F-423BB0E27A1F}"/>
    <cellStyle name="Entrada 14 5 5 5" xfId="18842" xr:uid="{C128236D-23F9-4300-9103-B0E38DC1F2BB}"/>
    <cellStyle name="Entrada 14 5 6" xfId="4111" xr:uid="{E3E93CA2-D4DF-414D-9644-6849859CE54A}"/>
    <cellStyle name="Entrada 14 5 6 2" xfId="6748" xr:uid="{33FD216D-3327-48F8-8732-CBF0A50CA93D}"/>
    <cellStyle name="Entrada 14 5 6 2 2" xfId="13059" xr:uid="{8E90D2CB-61C2-4F51-A5A9-42DFAFC4F909}"/>
    <cellStyle name="Entrada 14 5 6 2 2 2" xfId="28167" xr:uid="{93994C91-FA86-4786-A6DA-3E64C72E6E0B}"/>
    <cellStyle name="Entrada 14 5 6 2 3" xfId="16733" xr:uid="{DAE065F0-55D0-49E2-A12E-722C871AAD6E}"/>
    <cellStyle name="Entrada 14 5 6 2 3 2" xfId="31841" xr:uid="{67BFE33C-D8F1-4B96-BD05-84C985C0F6E6}"/>
    <cellStyle name="Entrada 14 5 6 2 4" xfId="21856" xr:uid="{2C4AB291-3162-4443-9629-F8501FA9DFAB}"/>
    <cellStyle name="Entrada 14 5 6 3" xfId="10493" xr:uid="{E6394349-C3B8-4F33-966C-725090B9D57D}"/>
    <cellStyle name="Entrada 14 5 6 3 2" xfId="25601" xr:uid="{A830A778-92F1-449F-AA6D-24EC10C8D0E1}"/>
    <cellStyle name="Entrada 14 5 6 4" xfId="15300" xr:uid="{DBA3C3C1-D2AB-4D63-8F28-1B11ABD488E5}"/>
    <cellStyle name="Entrada 14 5 6 4 2" xfId="30408" xr:uid="{3F3A6FEA-F966-45EA-9F7D-0761C3C63B02}"/>
    <cellStyle name="Entrada 14 5 6 5" xfId="19219" xr:uid="{272DDC82-21DB-4503-9C34-1D3788B18DBE}"/>
    <cellStyle name="Entrada 14 5 7" xfId="4676" xr:uid="{8EFD22D8-AD73-4F6D-B475-F22134686501}"/>
    <cellStyle name="Entrada 14 5 7 2" xfId="11058" xr:uid="{5FFFD9AD-B209-477F-ADDF-02B45D7430AA}"/>
    <cellStyle name="Entrada 14 5 7 2 2" xfId="26166" xr:uid="{43FE9434-D918-4F7E-A2B0-EAC1DB04094B}"/>
    <cellStyle name="Entrada 14 5 7 3" xfId="14796" xr:uid="{6B5A3E64-6E41-48CC-A908-3C8E69DCBED8}"/>
    <cellStyle name="Entrada 14 5 7 3 2" xfId="29904" xr:uid="{8505445A-D07E-469E-AB02-4BB81B7680B5}"/>
    <cellStyle name="Entrada 14 5 7 4" xfId="19784" xr:uid="{2877E474-D64E-4FB1-8F41-5C2DB5661CAF}"/>
    <cellStyle name="Entrada 14 5 8" xfId="8537" xr:uid="{5B114436-D8E7-4B60-A4C4-1F917413F81B}"/>
    <cellStyle name="Entrada 14 5 8 2" xfId="23645" xr:uid="{D1987C3E-3178-40E3-9F7A-9F8BD8474A17}"/>
    <cellStyle name="Entrada 14 5 9" xfId="15739" xr:uid="{04963B84-2B1F-4475-8519-FF290745E011}"/>
    <cellStyle name="Entrada 14 5 9 2" xfId="30847" xr:uid="{DF46E391-94A6-4DE4-AD21-5244782D0F50}"/>
    <cellStyle name="Entrada 15" xfId="1147" xr:uid="{00000000-0005-0000-0000-00007D040000}"/>
    <cellStyle name="Entrada 15 2" xfId="1863" xr:uid="{37360AE0-6297-4400-955B-432EEFD785BF}"/>
    <cellStyle name="Entrada 15 2 10" xfId="8364" xr:uid="{B8AEADF6-BCCC-4DCE-973E-44F2D81BDC76}"/>
    <cellStyle name="Entrada 15 2 10 2" xfId="23472" xr:uid="{6809880C-1E8A-4D3F-AC35-993784093A94}"/>
    <cellStyle name="Entrada 15 2 11" xfId="14147" xr:uid="{37AE383D-9752-43CE-8670-D4082C2B7AC0}"/>
    <cellStyle name="Entrada 15 2 11 2" xfId="29255" xr:uid="{D9F4E47D-8E7D-4639-A2A4-17256F98FBFD}"/>
    <cellStyle name="Entrada 15 2 12" xfId="14634" xr:uid="{D2788B26-0769-45D7-A37E-4A0728572515}"/>
    <cellStyle name="Entrada 15 2 12 2" xfId="29742" xr:uid="{05685EE0-90CA-47FE-9904-5B801C02B073}"/>
    <cellStyle name="Entrada 15 2 13" xfId="17088" xr:uid="{ED3B33A1-17C0-4D7B-A5C0-7DDE292D1A7A}"/>
    <cellStyle name="Entrada 15 2 2" xfId="2423" xr:uid="{BBD1F720-3D05-488F-B732-5B4080E8EF6C}"/>
    <cellStyle name="Entrada 15 2 2 2" xfId="5060" xr:uid="{9AA31108-0D8E-44F0-B0FF-86F66A359396}"/>
    <cellStyle name="Entrada 15 2 2 2 2" xfId="11424" xr:uid="{36AE7754-24FC-4011-9564-8DA234F89B19}"/>
    <cellStyle name="Entrada 15 2 2 2 2 2" xfId="26532" xr:uid="{2BA5AA08-91A8-437E-B235-20C3DB5727FC}"/>
    <cellStyle name="Entrada 15 2 2 2 3" xfId="14433" xr:uid="{41C4BE1C-7EAB-497E-AFB2-9F8D67A2A5E7}"/>
    <cellStyle name="Entrada 15 2 2 2 3 2" xfId="29541" xr:uid="{F2680646-1416-4C7A-A1F8-930088876BF3}"/>
    <cellStyle name="Entrada 15 2 2 2 4" xfId="20168" xr:uid="{B7A67081-0E44-4EF4-A3FE-2FE2B422AC81}"/>
    <cellStyle name="Entrada 15 2 2 3" xfId="8890" xr:uid="{B28D53DC-5128-49F3-8D16-175B97EADF5C}"/>
    <cellStyle name="Entrada 15 2 2 3 2" xfId="23998" xr:uid="{6FC50562-9561-47F1-897D-EBE537CB37D7}"/>
    <cellStyle name="Entrada 15 2 3" xfId="2197" xr:uid="{6F88A366-276C-44EA-BA9E-3BA81518AACB}"/>
    <cellStyle name="Entrada 15 2 3 2" xfId="4834" xr:uid="{60783A64-1481-4F24-999D-03D54FE79B07}"/>
    <cellStyle name="Entrada 15 2 3 2 2" xfId="13862" xr:uid="{9E4F130C-EABB-4594-82B7-85521A17747B}"/>
    <cellStyle name="Entrada 15 2 3 2 2 2" xfId="28970" xr:uid="{AFFD4E1A-3948-4963-9970-75B277816684}"/>
    <cellStyle name="Entrada 15 2 3 2 3" xfId="19942" xr:uid="{2F43EF0F-935A-47AD-BD69-DA67CAAA8A25}"/>
    <cellStyle name="Entrada 15 2 3 3" xfId="16138" xr:uid="{F97BDA4F-86B4-4C00-909E-4BDA8E72DBD8}"/>
    <cellStyle name="Entrada 15 2 3 3 2" xfId="31246" xr:uid="{DFC2E83B-352C-481A-A504-506CB286E162}"/>
    <cellStyle name="Entrada 15 2 3 4" xfId="17422" xr:uid="{DB66F309-BB16-425A-9EBA-08CC1C913DEC}"/>
    <cellStyle name="Entrada 15 2 4" xfId="2957" xr:uid="{ED9B6FB5-E9B5-4C59-AA8C-30BA05BC8DC3}"/>
    <cellStyle name="Entrada 15 2 4 2" xfId="5594" xr:uid="{02EDF74A-EF71-4B4C-973D-C46E6DB38156}"/>
    <cellStyle name="Entrada 15 2 4 2 2" xfId="11905" xr:uid="{956367DC-0553-458A-B843-58417C2C1F9C}"/>
    <cellStyle name="Entrada 15 2 4 2 2 2" xfId="27013" xr:uid="{3C55FCFE-A783-46BE-9A64-4EBE417F0433}"/>
    <cellStyle name="Entrada 15 2 4 2 3" xfId="14192" xr:uid="{869D0434-BF7C-4D5F-B388-7BFA19285827}"/>
    <cellStyle name="Entrada 15 2 4 2 3 2" xfId="29300" xr:uid="{9926EE32-B10F-4DEE-BC7B-7EED2ADC284C}"/>
    <cellStyle name="Entrada 15 2 4 2 4" xfId="20702" xr:uid="{61283CB1-6AB3-4A2F-A5D6-74292ED3F538}"/>
    <cellStyle name="Entrada 15 2 4 3" xfId="9339" xr:uid="{A7C30310-3A0B-4C59-81D8-B07A4AD8EC77}"/>
    <cellStyle name="Entrada 15 2 4 3 2" xfId="24447" xr:uid="{3461B23A-3105-4799-B54F-32A4DC52266B}"/>
    <cellStyle name="Entrada 15 2 4 4" xfId="7997" xr:uid="{B1DADBDB-58B5-4031-99EF-D76F76164613}"/>
    <cellStyle name="Entrada 15 2 4 4 2" xfId="23105" xr:uid="{ED979FD4-C3E0-403C-BAF0-1B1F989F24F6}"/>
    <cellStyle name="Entrada 15 2 4 5" xfId="18065" xr:uid="{0C209B7C-9EDF-4C9B-A1F9-BA15A7FDA837}"/>
    <cellStyle name="Entrada 15 2 5" xfId="3283" xr:uid="{2C98EEFA-3D92-4AED-8CE7-5371D504E00A}"/>
    <cellStyle name="Entrada 15 2 5 2" xfId="5920" xr:uid="{3811C560-5B80-4533-9A0C-1FD2A0C9B1A3}"/>
    <cellStyle name="Entrada 15 2 5 2 2" xfId="12231" xr:uid="{163C8C44-1D1A-41B8-9C54-2BDABF31FABB}"/>
    <cellStyle name="Entrada 15 2 5 2 2 2" xfId="27339" xr:uid="{C4A73DE7-D9C5-4BE1-83F3-C2147612E86D}"/>
    <cellStyle name="Entrada 15 2 5 2 3" xfId="15740" xr:uid="{A6C98D46-4235-4DC9-8EFB-1235802853DE}"/>
    <cellStyle name="Entrada 15 2 5 2 3 2" xfId="30848" xr:uid="{3B909029-5BA0-410C-84E6-D2757C678CC9}"/>
    <cellStyle name="Entrada 15 2 5 2 4" xfId="21028" xr:uid="{9EA52D27-AA81-463F-8FC4-D4B8E6C802B4}"/>
    <cellStyle name="Entrada 15 2 5 3" xfId="9665" xr:uid="{9F3DB881-D35C-4EC9-9D64-5314822E5D12}"/>
    <cellStyle name="Entrada 15 2 5 3 2" xfId="24773" xr:uid="{47F03BB8-5D9E-4C3A-B3A9-59AC37CA62A8}"/>
    <cellStyle name="Entrada 15 2 5 4" xfId="14870" xr:uid="{372E6E63-F401-4532-A2D2-207841E10B8C}"/>
    <cellStyle name="Entrada 15 2 5 4 2" xfId="29978" xr:uid="{232A754B-BB6D-4B92-A6FD-02F56D5E9F78}"/>
    <cellStyle name="Entrada 15 2 5 5" xfId="18391" xr:uid="{95F6AAFD-1322-4930-A29B-EA42A14BACE2}"/>
    <cellStyle name="Entrada 15 2 6" xfId="3589" xr:uid="{FCE10C67-35F6-4CC0-97E4-45D834AE4D63}"/>
    <cellStyle name="Entrada 15 2 6 2" xfId="6226" xr:uid="{A00C77D2-9AB4-4617-B69C-25CC2F571260}"/>
    <cellStyle name="Entrada 15 2 6 2 2" xfId="12537" xr:uid="{745E02E4-6E6E-448F-9CDE-816928B6C90F}"/>
    <cellStyle name="Entrada 15 2 6 2 2 2" xfId="27645" xr:uid="{861A8F35-5B28-4318-9B96-C9797A8246D2}"/>
    <cellStyle name="Entrada 15 2 6 2 3" xfId="14584" xr:uid="{456C53F6-B492-4902-A9E9-F923B7FFB5D6}"/>
    <cellStyle name="Entrada 15 2 6 2 3 2" xfId="29692" xr:uid="{10EA3DC1-5832-476A-857F-75F099484D96}"/>
    <cellStyle name="Entrada 15 2 6 2 4" xfId="21334" xr:uid="{43B676CE-D8B1-44E6-9313-E470DF9F3155}"/>
    <cellStyle name="Entrada 15 2 6 3" xfId="9971" xr:uid="{AD6EA610-030C-41F4-80BA-7D5E4D53F1B9}"/>
    <cellStyle name="Entrada 15 2 6 3 2" xfId="25079" xr:uid="{BFBD6074-E0D3-43CE-84EF-F27A514312D1}"/>
    <cellStyle name="Entrada 15 2 6 4" xfId="15113" xr:uid="{4ED5F48F-DD9C-4033-9C8B-EA52773F00AE}"/>
    <cellStyle name="Entrada 15 2 6 4 2" xfId="30221" xr:uid="{D645621C-7F54-40FA-84A5-1CA5274CE91C}"/>
    <cellStyle name="Entrada 15 2 6 5" xfId="18697" xr:uid="{AB7C7CB7-968E-460C-826B-1A4A437D7027}"/>
    <cellStyle name="Entrada 15 2 7" xfId="3935" xr:uid="{DB6F592F-5437-4B13-93F5-97E4300DD5EB}"/>
    <cellStyle name="Entrada 15 2 7 2" xfId="6572" xr:uid="{32524158-F93D-4286-8762-395308955851}"/>
    <cellStyle name="Entrada 15 2 7 2 2" xfId="12883" xr:uid="{AA7BA24A-F104-44CD-99CE-4FC3A9A9BA0C}"/>
    <cellStyle name="Entrada 15 2 7 2 2 2" xfId="27991" xr:uid="{9C14A71D-6D47-425C-B2EB-AA6B32511D49}"/>
    <cellStyle name="Entrada 15 2 7 2 3" xfId="16588" xr:uid="{89A735AC-7B69-483E-B6AD-4D8347140C9C}"/>
    <cellStyle name="Entrada 15 2 7 2 3 2" xfId="31696" xr:uid="{8A7B9CFF-2743-4A81-84DD-B980B28DE678}"/>
    <cellStyle name="Entrada 15 2 7 2 4" xfId="21680" xr:uid="{C3B22B31-070A-4026-90A7-C7555DAA87BF}"/>
    <cellStyle name="Entrada 15 2 7 3" xfId="10317" xr:uid="{086F3B68-752C-434C-AAB3-615259E0AA8E}"/>
    <cellStyle name="Entrada 15 2 7 3 2" xfId="25425" xr:uid="{A395B7E9-26F4-4C15-893B-456F8710F653}"/>
    <cellStyle name="Entrada 15 2 7 4" xfId="14379" xr:uid="{E3CD2FEF-713F-4309-9F3E-4A1FC7210DDC}"/>
    <cellStyle name="Entrada 15 2 7 4 2" xfId="29487" xr:uid="{E537EF8C-1810-4E19-8AAD-1711EF44E5A7}"/>
    <cellStyle name="Entrada 15 2 7 5" xfId="19043" xr:uid="{16A8D638-0BE3-451C-A2E7-85B6573CF672}"/>
    <cellStyle name="Entrada 15 2 8" xfId="4282" xr:uid="{283DE247-0069-4DF3-9D3F-C7DFDC73D732}"/>
    <cellStyle name="Entrada 15 2 8 2" xfId="6919" xr:uid="{7E031CAC-1578-496E-9049-1FD5CC8AC043}"/>
    <cellStyle name="Entrada 15 2 8 2 2" xfId="13230" xr:uid="{BDC53996-F379-44EB-B8A3-5FE4BA4C4D0F}"/>
    <cellStyle name="Entrada 15 2 8 2 2 2" xfId="28338" xr:uid="{287F65F4-4D5F-4431-A515-2B8B84BC49FB}"/>
    <cellStyle name="Entrada 15 2 8 2 3" xfId="16894" xr:uid="{64F7F98E-BC62-4C03-AE96-7FBEB24A038B}"/>
    <cellStyle name="Entrada 15 2 8 2 3 2" xfId="32002" xr:uid="{38607D26-BE88-4018-B415-2975FA7D8C80}"/>
    <cellStyle name="Entrada 15 2 8 2 4" xfId="22027" xr:uid="{9F281C86-0D1D-4235-85FE-0BACF4F5221F}"/>
    <cellStyle name="Entrada 15 2 8 3" xfId="10664" xr:uid="{031B5AC2-A3D8-452B-A60F-338417958E16}"/>
    <cellStyle name="Entrada 15 2 8 3 2" xfId="25772" xr:uid="{CE96A416-BB47-4C68-B691-B4035356DEB9}"/>
    <cellStyle name="Entrada 15 2 8 4" xfId="14563" xr:uid="{1CED471A-978C-4439-BEF9-348659F75E9F}"/>
    <cellStyle name="Entrada 15 2 8 4 2" xfId="29671" xr:uid="{ACEAD5A0-56E4-4077-9587-EECEBD7B8F99}"/>
    <cellStyle name="Entrada 15 2 8 5" xfId="19390" xr:uid="{D59B75E6-6409-4094-8FA8-9F6329A783B9}"/>
    <cellStyle name="Entrada 15 2 9" xfId="4500" xr:uid="{D42F05C1-5A25-4937-ACA8-22DD79C63527}"/>
    <cellStyle name="Entrada 15 2 9 2" xfId="10882" xr:uid="{EFCADC94-AB4A-4F19-A715-863BCEDE3AF8}"/>
    <cellStyle name="Entrada 15 2 9 2 2" xfId="25990" xr:uid="{6E287BF7-2546-4C00-B5CE-77428F6A3F34}"/>
    <cellStyle name="Entrada 15 2 9 3" xfId="8177" xr:uid="{3374F4E2-1242-440D-8676-364ACDEDFF3B}"/>
    <cellStyle name="Entrada 15 2 9 3 2" xfId="23285" xr:uid="{3CFAAC10-793C-4CE3-A8FA-2D2B7E1AAB25}"/>
    <cellStyle name="Entrada 15 2 9 4" xfId="19608" xr:uid="{ED8268A1-E12C-4286-B3C6-55DB7C25D946}"/>
    <cellStyle name="Entrada 15 3" xfId="1846" xr:uid="{431F5F88-55C7-4160-877D-DDA260E4A3F1}"/>
    <cellStyle name="Entrada 15 3 10" xfId="8219" xr:uid="{F991FFBE-29F0-4389-A42D-07C5F654F1B0}"/>
    <cellStyle name="Entrada 15 3 10 2" xfId="23327" xr:uid="{9BDB976C-F101-4CCD-ADF3-DD6FD72FFFC1}"/>
    <cellStyle name="Entrada 15 3 11" xfId="15470" xr:uid="{83557BE2-549B-4F1C-81F7-5D0135A328C7}"/>
    <cellStyle name="Entrada 15 3 11 2" xfId="30578" xr:uid="{18D214D3-946B-4C81-883A-57D35C591D17}"/>
    <cellStyle name="Entrada 15 3 12" xfId="17071" xr:uid="{53F49CFB-BA44-4D7A-93E2-977090A8F526}"/>
    <cellStyle name="Entrada 15 3 2" xfId="2406" xr:uid="{EE8E5334-8978-4663-862B-386A1916A854}"/>
    <cellStyle name="Entrada 15 3 2 2" xfId="5043" xr:uid="{926F83AE-3FDF-495D-9A96-B5B24B4E53AE}"/>
    <cellStyle name="Entrada 15 3 2 2 2" xfId="11407" xr:uid="{684EABE2-4822-4208-8B24-3D33E666B2EF}"/>
    <cellStyle name="Entrada 15 3 2 2 2 2" xfId="26515" xr:uid="{B26C0010-FE39-41AE-886E-19726660AC3D}"/>
    <cellStyle name="Entrada 15 3 2 2 3" xfId="11670" xr:uid="{8185BD48-3387-4281-8FF0-C5594EC300E9}"/>
    <cellStyle name="Entrada 15 3 2 2 3 2" xfId="26778" xr:uid="{AE242D60-9826-46FB-8F85-1E0BC919E50A}"/>
    <cellStyle name="Entrada 15 3 2 2 4" xfId="20151" xr:uid="{48A91CEB-170F-4F2D-8580-AA40F665903F}"/>
    <cellStyle name="Entrada 15 3 2 3" xfId="8873" xr:uid="{93EBBCB3-878C-4DDB-AD33-04A32144CFEE}"/>
    <cellStyle name="Entrada 15 3 2 3 2" xfId="23981" xr:uid="{4AC94EE4-52C7-41D2-901F-9C5293AC955B}"/>
    <cellStyle name="Entrada 15 3 2 4" xfId="14922" xr:uid="{C73DF63B-C00E-41F6-93BA-02CECAA26C91}"/>
    <cellStyle name="Entrada 15 3 2 4 2" xfId="30030" xr:uid="{D30B8E66-361B-4AAF-B2A4-A4536A55CF67}"/>
    <cellStyle name="Entrada 15 3 2 5" xfId="11682" xr:uid="{AF640BEC-EC2E-4A4F-98F7-7A1780B23DF9}"/>
    <cellStyle name="Entrada 15 3 2 5 2" xfId="26790" xr:uid="{40A8768C-BB0A-4CF0-9B82-5D041260F43A}"/>
    <cellStyle name="Entrada 15 3 2 6" xfId="17597" xr:uid="{E51F3351-C0F1-4D09-B919-62FA96CDBE9B}"/>
    <cellStyle name="Entrada 15 3 3" xfId="2214" xr:uid="{3A71B751-AD78-43C0-9A87-17E89504EF15}"/>
    <cellStyle name="Entrada 15 3 3 2" xfId="4851" xr:uid="{47900A11-EAE2-4BFE-860A-9B7A6F757CA7}"/>
    <cellStyle name="Entrada 15 3 3 2 2" xfId="14955" xr:uid="{6E1BD712-0FD2-48B9-8298-FBDB799FDE0B}"/>
    <cellStyle name="Entrada 15 3 3 2 2 2" xfId="30063" xr:uid="{62658689-6634-45D7-B7C0-86F9C6CD9FE3}"/>
    <cellStyle name="Entrada 15 3 3 2 3" xfId="19959" xr:uid="{F8C90FF3-E91F-4FBF-962C-1229A9CB5E86}"/>
    <cellStyle name="Entrada 15 3 3 3" xfId="15577" xr:uid="{E518CA8C-8201-48E5-BFD2-43F0A64B994B}"/>
    <cellStyle name="Entrada 15 3 3 3 2" xfId="30685" xr:uid="{A4C89DFB-D419-4069-85F7-2FA80F74D580}"/>
    <cellStyle name="Entrada 15 3 3 4" xfId="17439" xr:uid="{B040FC70-547C-4F02-9124-4867675D456B}"/>
    <cellStyle name="Entrada 15 3 4" xfId="2940" xr:uid="{2E4E01EB-E99C-4F1D-BB83-4DAB786EF26D}"/>
    <cellStyle name="Entrada 15 3 4 2" xfId="5577" xr:uid="{4E3B4D4E-E2F4-4F1E-8519-FE0BE2757C6D}"/>
    <cellStyle name="Entrada 15 3 4 2 2" xfId="11888" xr:uid="{D5A101DB-A8AC-4F13-993E-EE3E8D50F6CC}"/>
    <cellStyle name="Entrada 15 3 4 2 2 2" xfId="26996" xr:uid="{EDA40567-E443-4ED2-99C7-182743736053}"/>
    <cellStyle name="Entrada 15 3 4 2 3" xfId="15341" xr:uid="{D38FC3CC-8924-452E-A03E-458619C94F2D}"/>
    <cellStyle name="Entrada 15 3 4 2 3 2" xfId="30449" xr:uid="{DFBE62D8-3B84-4004-9976-4024DD186197}"/>
    <cellStyle name="Entrada 15 3 4 2 4" xfId="20685" xr:uid="{6553B6E9-D3F6-40B7-B4C9-E11B4540D3B0}"/>
    <cellStyle name="Entrada 15 3 4 3" xfId="9322" xr:uid="{FC873614-7BC4-4E4C-A1A5-D39F8C25088A}"/>
    <cellStyle name="Entrada 15 3 4 3 2" xfId="24430" xr:uid="{4C45C9DC-21FA-4B86-B18E-3A433FC0CCC3}"/>
    <cellStyle name="Entrada 15 3 4 4" xfId="15700" xr:uid="{49835104-3651-46F7-8E12-78280A60F9E5}"/>
    <cellStyle name="Entrada 15 3 4 4 2" xfId="30808" xr:uid="{3FFC8753-5DC3-49AD-8E7B-732151123DD2}"/>
    <cellStyle name="Entrada 15 3 4 5" xfId="18048" xr:uid="{50F1F6BE-E92E-41B3-92F8-BB5260C94776}"/>
    <cellStyle name="Entrada 15 3 5" xfId="3266" xr:uid="{586B0B4C-0178-47D7-9C2D-97F405146C08}"/>
    <cellStyle name="Entrada 15 3 5 2" xfId="5903" xr:uid="{F5ACED03-FEBE-4594-A2EF-EF1B6C56EB97}"/>
    <cellStyle name="Entrada 15 3 5 2 2" xfId="12214" xr:uid="{CDA1CC90-BB2B-4F4C-8698-BC05FEBACF35}"/>
    <cellStyle name="Entrada 15 3 5 2 2 2" xfId="27322" xr:uid="{8553A69E-1B38-4796-AE2F-0496DCC7BA7B}"/>
    <cellStyle name="Entrada 15 3 5 2 3" xfId="15886" xr:uid="{D67B80EF-F114-4D24-B0CA-F1C664EF03A3}"/>
    <cellStyle name="Entrada 15 3 5 2 3 2" xfId="30994" xr:uid="{FA471D43-7D0E-4E95-B075-FA15860FDF21}"/>
    <cellStyle name="Entrada 15 3 5 2 4" xfId="21011" xr:uid="{4B4DD19E-A275-4064-84E6-E0373BDB9705}"/>
    <cellStyle name="Entrada 15 3 5 3" xfId="9648" xr:uid="{B5FB8EF3-CD08-445E-9A13-265E27CF90FD}"/>
    <cellStyle name="Entrada 15 3 5 3 2" xfId="24756" xr:uid="{1738A5EC-D965-4C8E-9317-343836ADB4F8}"/>
    <cellStyle name="Entrada 15 3 5 4" xfId="15155" xr:uid="{5F01E1D2-588B-4ABD-ACDC-750C27DD48DA}"/>
    <cellStyle name="Entrada 15 3 5 4 2" xfId="30263" xr:uid="{A2951964-E2AB-4193-A9CF-57CF0C2A5394}"/>
    <cellStyle name="Entrada 15 3 5 5" xfId="18374" xr:uid="{6A923C6F-FA00-423D-862B-6E04DBB70F7B}"/>
    <cellStyle name="Entrada 15 3 6" xfId="3572" xr:uid="{E40CBD74-8F66-4181-9379-0A2DBC7241FE}"/>
    <cellStyle name="Entrada 15 3 6 2" xfId="6209" xr:uid="{54EA24C4-B4AC-4359-898C-68A174A83C4A}"/>
    <cellStyle name="Entrada 15 3 6 2 2" xfId="12520" xr:uid="{45DE1C98-9CC6-4532-B0A2-508C014C2872}"/>
    <cellStyle name="Entrada 15 3 6 2 2 2" xfId="27628" xr:uid="{35939E72-0360-4047-8A73-35A26F7E2531}"/>
    <cellStyle name="Entrada 15 3 6 2 3" xfId="16555" xr:uid="{A4805151-629D-4E44-8A0E-EEB717564288}"/>
    <cellStyle name="Entrada 15 3 6 2 3 2" xfId="31663" xr:uid="{12C265EB-E6B0-4B9A-B886-3878146F1CDA}"/>
    <cellStyle name="Entrada 15 3 6 2 4" xfId="21317" xr:uid="{D4EA722A-07ED-4461-BEC2-3F08324D6F74}"/>
    <cellStyle name="Entrada 15 3 6 3" xfId="9954" xr:uid="{675AD6D5-C88D-423B-BD2D-906436024F2F}"/>
    <cellStyle name="Entrada 15 3 6 3 2" xfId="25062" xr:uid="{FE654DC1-514B-409C-AC18-2834DE9B65CC}"/>
    <cellStyle name="Entrada 15 3 6 4" xfId="14772" xr:uid="{E6516A01-0FEE-4D78-B2E0-355911328BEA}"/>
    <cellStyle name="Entrada 15 3 6 4 2" xfId="29880" xr:uid="{EB7B8F4E-43E6-40DD-93AE-262D42307CDB}"/>
    <cellStyle name="Entrada 15 3 6 5" xfId="18680" xr:uid="{53D434F0-EAA3-4481-8D67-DD76221DADE0}"/>
    <cellStyle name="Entrada 15 3 7" xfId="3918" xr:uid="{3E3064E1-ADE5-4537-93AC-2E9F3B7AC162}"/>
    <cellStyle name="Entrada 15 3 7 2" xfId="6555" xr:uid="{DA44D35C-2CE1-4110-879E-1D8FFC68AFE0}"/>
    <cellStyle name="Entrada 15 3 7 2 2" xfId="12866" xr:uid="{E3F92F1A-B9E4-4C74-9D23-EDC5DCAF76DC}"/>
    <cellStyle name="Entrada 15 3 7 2 2 2" xfId="27974" xr:uid="{AA2C817E-5298-4CCE-B78A-49368E20F4CB}"/>
    <cellStyle name="Entrada 15 3 7 2 3" xfId="16571" xr:uid="{22759EAE-FCDA-4519-BA4A-595C9CA08BDD}"/>
    <cellStyle name="Entrada 15 3 7 2 3 2" xfId="31679" xr:uid="{7BFD4183-B594-48FA-B6BB-B69709813575}"/>
    <cellStyle name="Entrada 15 3 7 2 4" xfId="21663" xr:uid="{409C8B31-E84F-4809-99A0-F6189B92C3CE}"/>
    <cellStyle name="Entrada 15 3 7 3" xfId="10300" xr:uid="{CF54E2BA-481A-4562-88AF-00D8235827D2}"/>
    <cellStyle name="Entrada 15 3 7 3 2" xfId="25408" xr:uid="{41324021-A849-4C02-913E-ACFB03E7EF54}"/>
    <cellStyle name="Entrada 15 3 7 4" xfId="14083" xr:uid="{BB4DF59E-F908-4384-AC60-28264158C745}"/>
    <cellStyle name="Entrada 15 3 7 4 2" xfId="29191" xr:uid="{93B6D598-5F70-487E-8D9A-4DA4D762A5E9}"/>
    <cellStyle name="Entrada 15 3 7 5" xfId="19026" xr:uid="{155A3CE0-109B-4E5C-A320-6410C094948C}"/>
    <cellStyle name="Entrada 15 3 8" xfId="4483" xr:uid="{66BFA52F-AA26-4F2C-9655-94C01B221994}"/>
    <cellStyle name="Entrada 15 3 8 2" xfId="10865" xr:uid="{91320666-1C83-41CE-B188-07D69D4B9CB0}"/>
    <cellStyle name="Entrada 15 3 8 2 2" xfId="25973" xr:uid="{4D403C8E-6F9C-46DB-A22D-236A60E6C336}"/>
    <cellStyle name="Entrada 15 3 8 3" xfId="16293" xr:uid="{D9D829CF-22FC-49AB-9A7B-DAA08C0D7A01}"/>
    <cellStyle name="Entrada 15 3 8 3 2" xfId="31401" xr:uid="{86E66702-A401-4724-8DAA-5A6DCB41B684}"/>
    <cellStyle name="Entrada 15 3 8 4" xfId="19591" xr:uid="{C40430F5-E536-4B4C-8908-3FE4712493E0}"/>
    <cellStyle name="Entrada 15 3 9" xfId="8347" xr:uid="{A7D3241D-19A9-4D95-9386-59BCE89A137E}"/>
    <cellStyle name="Entrada 15 3 9 2" xfId="23455" xr:uid="{E0DA538A-4243-49F0-82B3-9F28C4EF8B81}"/>
    <cellStyle name="Entrada 15 4" xfId="2083" xr:uid="{7379017A-EBF8-419B-85CB-BE2179424088}"/>
    <cellStyle name="Entrada 15 4 10" xfId="15229" xr:uid="{9E622727-799B-4748-B46F-BD0F98AD623B}"/>
    <cellStyle name="Entrada 15 4 10 2" xfId="30337" xr:uid="{A2EF7A3B-72D4-4565-9D56-17238DEABF71}"/>
    <cellStyle name="Entrada 15 4 11" xfId="16488" xr:uid="{109D6995-FC74-4732-9355-10A359CA3719}"/>
    <cellStyle name="Entrada 15 4 11 2" xfId="31596" xr:uid="{58F4EDAA-6A00-4089-B299-ED2542A35C8E}"/>
    <cellStyle name="Entrada 15 4 12" xfId="17308" xr:uid="{E1382293-68B8-4F9F-A912-74859A00993A}"/>
    <cellStyle name="Entrada 15 4 2" xfId="2573" xr:uid="{AA0F9EBF-8856-4543-9AAD-50C2C4B14A74}"/>
    <cellStyle name="Entrada 15 4 2 2" xfId="5210" xr:uid="{E8FFD785-EC56-458B-8209-F8B6DFE105B8}"/>
    <cellStyle name="Entrada 15 4 2 2 2" xfId="11574" xr:uid="{A350EC36-ABDE-48C6-98BA-890425955066}"/>
    <cellStyle name="Entrada 15 4 2 2 2 2" xfId="26682" xr:uid="{F2119DD9-D00C-4B67-A07E-211B8C3A3564}"/>
    <cellStyle name="Entrada 15 4 2 2 3" xfId="15673" xr:uid="{AF48B563-D719-4E03-8131-28D350AE6CFD}"/>
    <cellStyle name="Entrada 15 4 2 2 3 2" xfId="30781" xr:uid="{313AB6E4-D339-4EEB-A0EB-7CFC1E3195E2}"/>
    <cellStyle name="Entrada 15 4 2 2 4" xfId="20318" xr:uid="{4B3176BD-66E5-4085-AE0A-AD9B6971FE3C}"/>
    <cellStyle name="Entrada 15 4 2 3" xfId="9040" xr:uid="{C2090288-996A-4983-AE13-55866F5FFF5C}"/>
    <cellStyle name="Entrada 15 4 2 3 2" xfId="24148" xr:uid="{6D033D70-FB98-4EEE-8EC8-0BA9D95F2491}"/>
    <cellStyle name="Entrada 15 4 2 4" xfId="7519" xr:uid="{C94C49A5-ECFA-407B-B5CD-C03DB746BA3F}"/>
    <cellStyle name="Entrada 15 4 2 4 2" xfId="22627" xr:uid="{987C5432-833C-4231-88CD-6DBD895B4BCA}"/>
    <cellStyle name="Entrada 15 4 2 5" xfId="15877" xr:uid="{80383E8E-A0F5-4FB7-95EF-0A25777F8777}"/>
    <cellStyle name="Entrada 15 4 2 5 2" xfId="30985" xr:uid="{A28DCDA3-E4D9-4EE5-A188-EE4B8CC7B786}"/>
    <cellStyle name="Entrada 15 4 2 6" xfId="17681" xr:uid="{D2EF7739-12EE-46B4-AA16-AA60B48ADA5E}"/>
    <cellStyle name="Entrada 15 4 3" xfId="2843" xr:uid="{360530CB-8C56-4822-8850-83EC65794E7B}"/>
    <cellStyle name="Entrada 15 4 3 2" xfId="5480" xr:uid="{3472EAB8-8F25-4E4B-9735-CEC8845EE462}"/>
    <cellStyle name="Entrada 15 4 3 2 2" xfId="13640" xr:uid="{15A408AF-9D83-429B-8BD9-8DD77DDDF16A}"/>
    <cellStyle name="Entrada 15 4 3 2 2 2" xfId="28748" xr:uid="{FE6609B8-FF15-4735-9BDB-8B3F20D1797C}"/>
    <cellStyle name="Entrada 15 4 3 2 3" xfId="20588" xr:uid="{AA603904-6DB5-4FC5-9940-C823942A4391}"/>
    <cellStyle name="Entrada 15 4 3 3" xfId="14966" xr:uid="{2F4B98E1-816E-4057-89A5-04DAE9EE75BA}"/>
    <cellStyle name="Entrada 15 4 3 3 2" xfId="30074" xr:uid="{095C6EF7-B9B0-4E67-AA93-8EE78AEE7BF6}"/>
    <cellStyle name="Entrada 15 4 3 4" xfId="17951" xr:uid="{497F1EDD-DCFB-4C5A-9BE7-20170E71D326}"/>
    <cellStyle name="Entrada 15 4 4" xfId="3146" xr:uid="{2B3EA19B-7F37-40FC-8271-26C4E7BE3257}"/>
    <cellStyle name="Entrada 15 4 4 2" xfId="5783" xr:uid="{9F0F2BCB-C00E-49DF-B383-A9C00A091D6E}"/>
    <cellStyle name="Entrada 15 4 4 2 2" xfId="12094" xr:uid="{F3B6044E-B721-4438-980A-B76F3154A1DF}"/>
    <cellStyle name="Entrada 15 4 4 2 2 2" xfId="27202" xr:uid="{C212B990-2666-40E2-ADFE-E67982209123}"/>
    <cellStyle name="Entrada 15 4 4 2 3" xfId="15035" xr:uid="{5310740C-BF8F-48A0-BA00-67BC050A2F8C}"/>
    <cellStyle name="Entrada 15 4 4 2 3 2" xfId="30143" xr:uid="{2A8C0E4E-54C0-486F-9AF1-3EC140F5E913}"/>
    <cellStyle name="Entrada 15 4 4 2 4" xfId="20891" xr:uid="{5C6BB266-A491-4A55-B536-A1BC29AF7770}"/>
    <cellStyle name="Entrada 15 4 4 3" xfId="9528" xr:uid="{0C321A29-774E-4778-8F4B-7A8C03760C6B}"/>
    <cellStyle name="Entrada 15 4 4 3 2" xfId="24636" xr:uid="{9FF7E96A-935D-4F19-A67B-E4EB441C61BE}"/>
    <cellStyle name="Entrada 15 4 4 4" xfId="14038" xr:uid="{007386C2-D54C-47A2-AA2F-64DD5F06C6E1}"/>
    <cellStyle name="Entrada 15 4 4 4 2" xfId="29146" xr:uid="{E30A714B-8D40-47EA-A03F-19CCA1F5FAE4}"/>
    <cellStyle name="Entrada 15 4 4 5" xfId="18254" xr:uid="{D926DF64-9F21-4930-9543-5DCD20012DAC}"/>
    <cellStyle name="Entrada 15 4 5" xfId="3472" xr:uid="{BBC27A83-48B6-47A1-920A-A76469E4A2A8}"/>
    <cellStyle name="Entrada 15 4 5 2" xfId="6109" xr:uid="{4953925F-BF82-472F-94E8-5CFB9984C4A6}"/>
    <cellStyle name="Entrada 15 4 5 2 2" xfId="12420" xr:uid="{8DCA6D80-FBC2-474F-A352-0C8CF38B1D05}"/>
    <cellStyle name="Entrada 15 4 5 2 2 2" xfId="27528" xr:uid="{CF769E7B-B9F0-4F6B-8A48-4D2D4141731E}"/>
    <cellStyle name="Entrada 15 4 5 2 3" xfId="15074" xr:uid="{87F5F3DB-C17F-4078-B7DB-B2812F3BA151}"/>
    <cellStyle name="Entrada 15 4 5 2 3 2" xfId="30182" xr:uid="{CA4C2E64-9A49-4425-8626-B4A1583B54F9}"/>
    <cellStyle name="Entrada 15 4 5 2 4" xfId="21217" xr:uid="{8820CD1A-350A-43FE-8F49-A355E29D18A0}"/>
    <cellStyle name="Entrada 15 4 5 3" xfId="9854" xr:uid="{686B646B-1AAA-413B-9711-6297E70C1C98}"/>
    <cellStyle name="Entrada 15 4 5 3 2" xfId="24962" xr:uid="{2C1B1BF5-619D-473C-B3F2-A4AD9014BFC5}"/>
    <cellStyle name="Entrada 15 4 5 4" xfId="7392" xr:uid="{942607FE-DD08-4D85-8B18-9B6A96E77441}"/>
    <cellStyle name="Entrada 15 4 5 4 2" xfId="22500" xr:uid="{B0F2A50C-7F5D-4410-A143-0F2E862FCC7B}"/>
    <cellStyle name="Entrada 15 4 5 5" xfId="18580" xr:uid="{A6AF1486-3F59-4C61-BB74-A4E3023DDEFC}"/>
    <cellStyle name="Entrada 15 4 6" xfId="3778" xr:uid="{ED4B7511-41A9-4AF4-9DE5-64E7298D21D3}"/>
    <cellStyle name="Entrada 15 4 6 2" xfId="6415" xr:uid="{99724F7B-8D3D-4078-910A-838A3562852A}"/>
    <cellStyle name="Entrada 15 4 6 2 2" xfId="12726" xr:uid="{536B2275-A906-47BA-A34E-3288307FDC21}"/>
    <cellStyle name="Entrada 15 4 6 2 2 2" xfId="27834" xr:uid="{645488C9-2153-4289-968B-D19C625FCECA}"/>
    <cellStyle name="Entrada 15 4 6 2 3" xfId="15766" xr:uid="{E64AD8B8-4F74-4D39-8F1E-1FB7A199F1E2}"/>
    <cellStyle name="Entrada 15 4 6 2 3 2" xfId="30874" xr:uid="{E571B941-4D28-4802-B819-0CECB82EDF93}"/>
    <cellStyle name="Entrada 15 4 6 2 4" xfId="21523" xr:uid="{6275B1CF-C997-42CD-8319-027D0DE1C1DC}"/>
    <cellStyle name="Entrada 15 4 6 3" xfId="10160" xr:uid="{694FDD50-10CB-4511-9D5B-0285A2177A00}"/>
    <cellStyle name="Entrada 15 4 6 3 2" xfId="25268" xr:uid="{0006D88D-6A31-4B68-8150-86EFC80E6329}"/>
    <cellStyle name="Entrada 15 4 6 4" xfId="16508" xr:uid="{016DD193-391F-4FE5-A741-003B40993EC7}"/>
    <cellStyle name="Entrada 15 4 6 4 2" xfId="31616" xr:uid="{F3A04EF3-F0C8-4029-8594-8A3AC6A4406F}"/>
    <cellStyle name="Entrada 15 4 6 5" xfId="18886" xr:uid="{1A787796-065C-4F26-BEEC-7AA78D79E041}"/>
    <cellStyle name="Entrada 15 4 7" xfId="4155" xr:uid="{9A1F52F7-9F2D-4780-AD47-EDE4CC7342E1}"/>
    <cellStyle name="Entrada 15 4 7 2" xfId="6792" xr:uid="{652BD47F-0552-457B-8C4D-B6B428A9ECE7}"/>
    <cellStyle name="Entrada 15 4 7 2 2" xfId="13103" xr:uid="{2F0A5FF2-790B-44B0-A9D4-F43F6273048B}"/>
    <cellStyle name="Entrada 15 4 7 2 2 2" xfId="28211" xr:uid="{8F32C9DC-512E-449F-BC75-F4D66D38278D}"/>
    <cellStyle name="Entrada 15 4 7 2 3" xfId="16777" xr:uid="{B40231BE-7B88-411E-BCE9-B25B9D12540C}"/>
    <cellStyle name="Entrada 15 4 7 2 3 2" xfId="31885" xr:uid="{52501249-D456-4009-8293-C46361DEC255}"/>
    <cellStyle name="Entrada 15 4 7 2 4" xfId="21900" xr:uid="{C388C4B0-AAAA-47C5-8A21-414CAF6004DA}"/>
    <cellStyle name="Entrada 15 4 7 3" xfId="10537" xr:uid="{CE5FA9DE-0894-41F6-B872-45E822AED738}"/>
    <cellStyle name="Entrada 15 4 7 3 2" xfId="25645" xr:uid="{3052BE64-1471-4160-94B3-672C38A4DB7B}"/>
    <cellStyle name="Entrada 15 4 7 4" xfId="7755" xr:uid="{0012BCF8-71C6-47BF-95F9-707FC454873A}"/>
    <cellStyle name="Entrada 15 4 7 4 2" xfId="22863" xr:uid="{756D1CA8-5CF0-4501-8F1C-B5C2266269F5}"/>
    <cellStyle name="Entrada 15 4 7 5" xfId="19263" xr:uid="{4EEE0346-1C79-46CE-B59B-CA797DF390C8}"/>
    <cellStyle name="Entrada 15 4 8" xfId="4720" xr:uid="{8C6CF0DD-CFB9-4A0D-8DB0-1ED62BB497A1}"/>
    <cellStyle name="Entrada 15 4 8 2" xfId="11102" xr:uid="{F9F22AE6-E3A3-4BD5-BA82-5AC065A06842}"/>
    <cellStyle name="Entrada 15 4 8 2 2" xfId="26210" xr:uid="{3BE73697-54DA-4716-B63B-33F266F14801}"/>
    <cellStyle name="Entrada 15 4 8 3" xfId="13765" xr:uid="{D48D9062-47A1-4D76-891F-4E0577CCA16A}"/>
    <cellStyle name="Entrada 15 4 8 3 2" xfId="28873" xr:uid="{2FA13BF2-F91E-4905-9C17-0A94B4B3322B}"/>
    <cellStyle name="Entrada 15 4 8 4" xfId="19828" xr:uid="{8A728BD7-1F64-4701-A31F-29484E73684D}"/>
    <cellStyle name="Entrada 15 4 9" xfId="8581" xr:uid="{78404E52-5E2C-41BC-9D60-734F7CDEEA22}"/>
    <cellStyle name="Entrada 15 4 9 2" xfId="23689" xr:uid="{7674E4E8-8CAC-41CA-AA8F-21EE25F701DD}"/>
    <cellStyle name="Entrada 15 5" xfId="2038" xr:uid="{F9616113-71AD-4C04-B766-011188A239D8}"/>
    <cellStyle name="Entrada 15 5 10" xfId="9144" xr:uid="{950C8DE8-7931-456C-8F3F-829E3E98BBD6}"/>
    <cellStyle name="Entrada 15 5 10 2" xfId="24252" xr:uid="{4425E9E1-94AF-4A68-854C-C049E72D46AD}"/>
    <cellStyle name="Entrada 15 5 11" xfId="17263" xr:uid="{631D8C74-C258-4F36-B4F0-B0C814EACCE9}"/>
    <cellStyle name="Entrada 15 5 2" xfId="2798" xr:uid="{E4B58685-453D-4E0C-980C-852A3E3F514E}"/>
    <cellStyle name="Entrada 15 5 2 2" xfId="5435" xr:uid="{5BD19DEE-8482-49C9-8AFF-D05B2C8419E1}"/>
    <cellStyle name="Entrada 15 5 2 2 2" xfId="16214" xr:uid="{C5D2C736-2DF1-4713-B7F1-A50B9C4382E5}"/>
    <cellStyle name="Entrada 15 5 2 2 2 2" xfId="31322" xr:uid="{8E0110B9-FE9E-46C4-97D5-A6593B0C1B71}"/>
    <cellStyle name="Entrada 15 5 2 2 3" xfId="20543" xr:uid="{7F7AC488-FB1D-4635-AA33-D37C3D912398}"/>
    <cellStyle name="Entrada 15 5 2 3" xfId="14615" xr:uid="{6388F317-9636-47E3-9C3A-E803A9ED7A0D}"/>
    <cellStyle name="Entrada 15 5 2 3 2" xfId="29723" xr:uid="{24C91E6A-1CA4-4BF2-A42C-840229AFFBEA}"/>
    <cellStyle name="Entrada 15 5 2 4" xfId="17906" xr:uid="{06FB2FEE-5ADD-4EF6-BAE6-71D4A5B43D81}"/>
    <cellStyle name="Entrada 15 5 3" xfId="3101" xr:uid="{4109EC98-D38B-41CD-94E4-BB39FC28B679}"/>
    <cellStyle name="Entrada 15 5 3 2" xfId="5738" xr:uid="{F37DF5D6-4C46-44A2-BB3A-9A147508BDBC}"/>
    <cellStyle name="Entrada 15 5 3 2 2" xfId="12049" xr:uid="{8B9A3176-3C6A-44C2-97BA-B3968827C52C}"/>
    <cellStyle name="Entrada 15 5 3 2 2 2" xfId="27157" xr:uid="{69317B10-7153-49AA-8FF1-7C528BAA17D0}"/>
    <cellStyle name="Entrada 15 5 3 2 3" xfId="14415" xr:uid="{6823A260-9DB1-4080-9BCC-0C362337FD0D}"/>
    <cellStyle name="Entrada 15 5 3 2 3 2" xfId="29523" xr:uid="{2D19C5ED-B7C7-4E13-A52C-896E7499674B}"/>
    <cellStyle name="Entrada 15 5 3 2 4" xfId="20846" xr:uid="{82272B8A-079B-4C89-8C7F-96C290F96279}"/>
    <cellStyle name="Entrada 15 5 3 3" xfId="9483" xr:uid="{C62846E1-74A5-4DFC-B969-BEE8C92C846F}"/>
    <cellStyle name="Entrada 15 5 3 3 2" xfId="24591" xr:uid="{C155DBDB-E9CF-4765-8877-20BB10F28D03}"/>
    <cellStyle name="Entrada 15 5 3 4" xfId="14670" xr:uid="{E751227F-FB6A-46F3-975A-DAD0A4C13D07}"/>
    <cellStyle name="Entrada 15 5 3 4 2" xfId="29778" xr:uid="{3C39CC2B-2B15-4D8E-9F14-B44A5EA2949A}"/>
    <cellStyle name="Entrada 15 5 3 5" xfId="18209" xr:uid="{5C61E6A9-9810-4F65-B9D9-2AB8600D2F90}"/>
    <cellStyle name="Entrada 15 5 4" xfId="3427" xr:uid="{8A48B860-D82D-4FE2-B1E4-F84BCB4F5B38}"/>
    <cellStyle name="Entrada 15 5 4 2" xfId="6064" xr:uid="{5F801141-D183-4FD1-9A19-048E90A70FE8}"/>
    <cellStyle name="Entrada 15 5 4 2 2" xfId="12375" xr:uid="{D85A4F3F-BE25-4299-BE64-683644D330FC}"/>
    <cellStyle name="Entrada 15 5 4 2 2 2" xfId="27483" xr:uid="{763ED1C4-2CE4-4378-B74C-0DFB120AE6D8}"/>
    <cellStyle name="Entrada 15 5 4 2 3" xfId="13477" xr:uid="{678CEC27-2CD0-4DA1-ADAE-F04816C96FDC}"/>
    <cellStyle name="Entrada 15 5 4 2 3 2" xfId="28585" xr:uid="{6F430857-7E1C-40EE-80ED-2E1E928E55DD}"/>
    <cellStyle name="Entrada 15 5 4 2 4" xfId="21172" xr:uid="{18417B12-A06F-40E2-8166-92129301599B}"/>
    <cellStyle name="Entrada 15 5 4 3" xfId="9809" xr:uid="{9D87E6B7-A5D6-4EDF-89A3-4CA8752F6CCB}"/>
    <cellStyle name="Entrada 15 5 4 3 2" xfId="24917" xr:uid="{99F7E7DD-C758-4807-8713-A7DFF3B6BE10}"/>
    <cellStyle name="Entrada 15 5 4 4" xfId="9297" xr:uid="{8CA622F6-ACA6-49F2-BB51-05ADDBEC76B7}"/>
    <cellStyle name="Entrada 15 5 4 4 2" xfId="24405" xr:uid="{AE9B9BA9-1B78-4D3C-9643-50A86FE2C1E1}"/>
    <cellStyle name="Entrada 15 5 4 5" xfId="18535" xr:uid="{DAD98CEB-CD39-4F8F-9CF6-EA9F123747F5}"/>
    <cellStyle name="Entrada 15 5 5" xfId="3733" xr:uid="{E2A36D34-0039-44EC-AFEA-7F814606FDDB}"/>
    <cellStyle name="Entrada 15 5 5 2" xfId="6370" xr:uid="{8A1AD4F4-8A04-4235-8CB7-A3270423A1B1}"/>
    <cellStyle name="Entrada 15 5 5 2 2" xfId="12681" xr:uid="{223D3E3B-7188-4B31-B810-E33BF6B58DCF}"/>
    <cellStyle name="Entrada 15 5 5 2 2 2" xfId="27789" xr:uid="{A905F212-0392-4FF4-81EE-72C3EB4EA477}"/>
    <cellStyle name="Entrada 15 5 5 2 3" xfId="8289" xr:uid="{39FAB100-0E5F-4651-9FD0-BCB9CD8B699F}"/>
    <cellStyle name="Entrada 15 5 5 2 3 2" xfId="23397" xr:uid="{0CB6A8E1-BD8E-44F2-8A41-56274C6F3DBB}"/>
    <cellStyle name="Entrada 15 5 5 2 4" xfId="21478" xr:uid="{E08D3633-1785-4FF7-879A-25B724EBAEB8}"/>
    <cellStyle name="Entrada 15 5 5 3" xfId="10115" xr:uid="{B86B627A-9833-4560-8AD3-72AD3DDCC879}"/>
    <cellStyle name="Entrada 15 5 5 3 2" xfId="25223" xr:uid="{FD884BC3-B3B9-436E-8F69-D181A2983D6E}"/>
    <cellStyle name="Entrada 15 5 5 4" xfId="14614" xr:uid="{BDD1E4FC-284B-43B4-99AE-4BF344863DA4}"/>
    <cellStyle name="Entrada 15 5 5 4 2" xfId="29722" xr:uid="{90D13151-E885-4B1A-9AD2-8BFADB40BFF2}"/>
    <cellStyle name="Entrada 15 5 5 5" xfId="18841" xr:uid="{8C586EF3-5F6F-454B-A84E-2AD45C863565}"/>
    <cellStyle name="Entrada 15 5 6" xfId="4110" xr:uid="{D1635F53-17C0-41B6-B200-7FF594F40C55}"/>
    <cellStyle name="Entrada 15 5 6 2" xfId="6747" xr:uid="{8CCE0D25-60B0-4E02-A3FB-86328549027D}"/>
    <cellStyle name="Entrada 15 5 6 2 2" xfId="13058" xr:uid="{2055CE4A-5AF1-48CD-B575-3D1ABC1553F4}"/>
    <cellStyle name="Entrada 15 5 6 2 2 2" xfId="28166" xr:uid="{B0E8AF6F-EED4-4E57-839E-4D8EFDD765D2}"/>
    <cellStyle name="Entrada 15 5 6 2 3" xfId="16732" xr:uid="{7D626217-7FF3-4429-B475-DA356D802162}"/>
    <cellStyle name="Entrada 15 5 6 2 3 2" xfId="31840" xr:uid="{26126118-F309-4594-A28B-8FACE5A67E3A}"/>
    <cellStyle name="Entrada 15 5 6 2 4" xfId="21855" xr:uid="{02B7E667-37E2-4B2D-ABB8-FE064D1CFFD1}"/>
    <cellStyle name="Entrada 15 5 6 3" xfId="10492" xr:uid="{CDED2B56-9BCE-4320-9115-B47BE2DC21BD}"/>
    <cellStyle name="Entrada 15 5 6 3 2" xfId="25600" xr:uid="{E800EA5F-44DD-483A-9683-D03F7542C5A8}"/>
    <cellStyle name="Entrada 15 5 6 4" xfId="13863" xr:uid="{5332AADE-69B8-4C8A-A5CB-37D1DD527AC3}"/>
    <cellStyle name="Entrada 15 5 6 4 2" xfId="28971" xr:uid="{52D6A8F0-6088-4454-B334-52A9D733F002}"/>
    <cellStyle name="Entrada 15 5 6 5" xfId="19218" xr:uid="{BAB4C647-E7F9-4332-8A16-655A771B040E}"/>
    <cellStyle name="Entrada 15 5 7" xfId="4675" xr:uid="{72996C17-5620-4C78-A23A-BA4F855D14C4}"/>
    <cellStyle name="Entrada 15 5 7 2" xfId="11057" xr:uid="{B259BF77-FD55-4166-8F92-4F661AA96BE7}"/>
    <cellStyle name="Entrada 15 5 7 2 2" xfId="26165" xr:uid="{EBB095CE-173A-43C1-94F7-E3C4C3C975D1}"/>
    <cellStyle name="Entrada 15 5 7 3" xfId="13801" xr:uid="{9CAA7817-C906-409B-9C4E-CDE24E1BC01A}"/>
    <cellStyle name="Entrada 15 5 7 3 2" xfId="28909" xr:uid="{D8FA7A9A-0673-4287-B320-184EACA49E01}"/>
    <cellStyle name="Entrada 15 5 7 4" xfId="19783" xr:uid="{29A1AC02-1434-4AB2-B12B-9CB4A480FF44}"/>
    <cellStyle name="Entrada 15 5 8" xfId="8536" xr:uid="{21C9E067-9059-4202-B647-C0C408019404}"/>
    <cellStyle name="Entrada 15 5 8 2" xfId="23644" xr:uid="{0E9E5195-706F-4F30-852E-C824BC40D3A8}"/>
    <cellStyle name="Entrada 15 5 9" xfId="16344" xr:uid="{51870B50-3616-4DE0-8B1A-193BB54A566C}"/>
    <cellStyle name="Entrada 15 5 9 2" xfId="31452" xr:uid="{319933C7-7AD0-4C1F-A7F7-ECDDBD036024}"/>
    <cellStyle name="Entrada 16" xfId="1148" xr:uid="{00000000-0005-0000-0000-00007E040000}"/>
    <cellStyle name="Entrada 16 2" xfId="1864" xr:uid="{4CAC8E1F-12F4-47FB-B474-3FCDE796CF48}"/>
    <cellStyle name="Entrada 16 2 10" xfId="8365" xr:uid="{DEAEE29D-4763-4499-9A89-96662F208AF2}"/>
    <cellStyle name="Entrada 16 2 10 2" xfId="23473" xr:uid="{0F266EA6-5DB5-4C66-B3C0-7D254F3FB4E2}"/>
    <cellStyle name="Entrada 16 2 11" xfId="16290" xr:uid="{9E50AB95-7BEF-42DB-8DF3-CC86AFD01D70}"/>
    <cellStyle name="Entrada 16 2 11 2" xfId="31398" xr:uid="{F9189B5B-C973-469D-8FB2-171619629600}"/>
    <cellStyle name="Entrada 16 2 12" xfId="14502" xr:uid="{22B0A04A-34E6-4B43-AC3F-4DD7E06967FB}"/>
    <cellStyle name="Entrada 16 2 12 2" xfId="29610" xr:uid="{EBF222D1-C427-47AC-A8F7-3ECA46E53721}"/>
    <cellStyle name="Entrada 16 2 13" xfId="17089" xr:uid="{CD17223F-86C5-465A-9142-0B36EF7CCDB7}"/>
    <cellStyle name="Entrada 16 2 2" xfId="2424" xr:uid="{8E3CE63B-8CAE-47BB-B05D-541D1D7AC5C2}"/>
    <cellStyle name="Entrada 16 2 2 2" xfId="5061" xr:uid="{21C172F3-E8DD-4593-BD43-CBC62274126F}"/>
    <cellStyle name="Entrada 16 2 2 2 2" xfId="11425" xr:uid="{92A3209A-3B00-4CC1-85F6-085A4D75B6DB}"/>
    <cellStyle name="Entrada 16 2 2 2 2 2" xfId="26533" xr:uid="{125AC21A-0F25-4D03-A480-BC7939C15193}"/>
    <cellStyle name="Entrada 16 2 2 2 3" xfId="7097" xr:uid="{D1140FBF-15F6-47C9-A5F1-B6C760347CE5}"/>
    <cellStyle name="Entrada 16 2 2 2 3 2" xfId="22205" xr:uid="{5CA4A8B5-79E3-43F7-8CEC-3026EC55DDA4}"/>
    <cellStyle name="Entrada 16 2 2 2 4" xfId="20169" xr:uid="{489E75F3-027F-4BED-A4C8-8FD7F160CFDC}"/>
    <cellStyle name="Entrada 16 2 2 3" xfId="8891" xr:uid="{04915987-7362-499D-AE28-83CCF923A503}"/>
    <cellStyle name="Entrada 16 2 2 3 2" xfId="23999" xr:uid="{2EE9D2E8-6E9F-4225-9C3C-22B7456AA11E}"/>
    <cellStyle name="Entrada 16 2 3" xfId="2196" xr:uid="{3F629F6A-A2BC-44F2-B4E3-AB62F0332284}"/>
    <cellStyle name="Entrada 16 2 3 2" xfId="4833" xr:uid="{FDEFFDE4-8009-4634-8884-4AB53626EEC1}"/>
    <cellStyle name="Entrada 16 2 3 2 2" xfId="7112" xr:uid="{AB123E87-D959-4DAC-98DA-7C6C86EA1CAE}"/>
    <cellStyle name="Entrada 16 2 3 2 2 2" xfId="22220" xr:uid="{FC2496CE-D893-4647-A4C1-870F88CED868}"/>
    <cellStyle name="Entrada 16 2 3 2 3" xfId="19941" xr:uid="{B7036701-9F75-45E4-B91F-F4806BA2F1D3}"/>
    <cellStyle name="Entrada 16 2 3 3" xfId="14406" xr:uid="{17FBC1D8-BC9A-4923-94F2-3C1B09541CB0}"/>
    <cellStyle name="Entrada 16 2 3 3 2" xfId="29514" xr:uid="{9D0C9CE9-BA1E-4666-8F84-5B15D7A146BA}"/>
    <cellStyle name="Entrada 16 2 3 4" xfId="17421" xr:uid="{C25CAE20-F0E5-45C4-B6D7-768C4210DA5E}"/>
    <cellStyle name="Entrada 16 2 4" xfId="2958" xr:uid="{1DA3362C-66CE-475D-8CA7-7CFAB974C2D0}"/>
    <cellStyle name="Entrada 16 2 4 2" xfId="5595" xr:uid="{0F7061EC-0B1A-4065-89AD-9BDB21D11491}"/>
    <cellStyle name="Entrada 16 2 4 2 2" xfId="11906" xr:uid="{3B4DC500-EC04-4B4C-A93A-8A57C8C8EA04}"/>
    <cellStyle name="Entrada 16 2 4 2 2 2" xfId="27014" xr:uid="{FF1BEE0C-94F0-453D-8557-0F88AC79B5AE}"/>
    <cellStyle name="Entrada 16 2 4 2 3" xfId="15996" xr:uid="{CFCB40C8-20EF-4FEA-ADEA-1C3EEB72509A}"/>
    <cellStyle name="Entrada 16 2 4 2 3 2" xfId="31104" xr:uid="{013BB194-F40D-4B6A-82A8-54D8B5AF3F38}"/>
    <cellStyle name="Entrada 16 2 4 2 4" xfId="20703" xr:uid="{6F32A2A6-4BD0-4170-8604-D18ADE8E90DB}"/>
    <cellStyle name="Entrada 16 2 4 3" xfId="9340" xr:uid="{5230A339-09CD-45D4-86F3-47D6C5053AE1}"/>
    <cellStyle name="Entrada 16 2 4 3 2" xfId="24448" xr:uid="{78371D02-2F5F-4441-8E67-93812951C9D1}"/>
    <cellStyle name="Entrada 16 2 4 4" xfId="7130" xr:uid="{1B544059-98D8-4D0A-966A-369D5CC8BC94}"/>
    <cellStyle name="Entrada 16 2 4 4 2" xfId="22238" xr:uid="{86F71692-B898-45ED-B7DE-2FAEA64AF7FD}"/>
    <cellStyle name="Entrada 16 2 4 5" xfId="18066" xr:uid="{1AA95879-E739-4EC5-93C3-2DD2CF8A7E14}"/>
    <cellStyle name="Entrada 16 2 5" xfId="3284" xr:uid="{EA41DD57-8CB9-4A9E-852B-9355B8990AF9}"/>
    <cellStyle name="Entrada 16 2 5 2" xfId="5921" xr:uid="{7D91771B-5FF5-4780-B8AD-1BF7EDB77C64}"/>
    <cellStyle name="Entrada 16 2 5 2 2" xfId="12232" xr:uid="{7B6EC6A8-A389-4C77-B727-C9CF96559F9F}"/>
    <cellStyle name="Entrada 16 2 5 2 2 2" xfId="27340" xr:uid="{AFF414CB-52AA-4BB8-BE83-EF650B96FD32}"/>
    <cellStyle name="Entrada 16 2 5 2 3" xfId="15791" xr:uid="{724817F7-0AF2-472F-A564-9130D67BB3D3}"/>
    <cellStyle name="Entrada 16 2 5 2 3 2" xfId="30899" xr:uid="{811A9954-4AB1-4156-87E8-C21D3DC983EA}"/>
    <cellStyle name="Entrada 16 2 5 2 4" xfId="21029" xr:uid="{007E1B52-9D07-43CC-B3FF-66664B4D2310}"/>
    <cellStyle name="Entrada 16 2 5 3" xfId="9666" xr:uid="{6FCF8C5F-1A68-4C6E-805B-E9AF9C709ADB}"/>
    <cellStyle name="Entrada 16 2 5 3 2" xfId="24774" xr:uid="{C9F38DEA-7881-4BE4-A44B-A9A31746192D}"/>
    <cellStyle name="Entrada 16 2 5 4" xfId="16382" xr:uid="{480B892B-9670-4851-AF2A-FDF8EFFF3667}"/>
    <cellStyle name="Entrada 16 2 5 4 2" xfId="31490" xr:uid="{C12E04EA-0EA6-484A-8804-2631AE1FC16B}"/>
    <cellStyle name="Entrada 16 2 5 5" xfId="18392" xr:uid="{A00A3783-895B-40A7-AE3B-90D3C0BBE7E0}"/>
    <cellStyle name="Entrada 16 2 6" xfId="3590" xr:uid="{116057EB-FC5F-4A0D-9B59-4E5507EE5FC9}"/>
    <cellStyle name="Entrada 16 2 6 2" xfId="6227" xr:uid="{A9F0FFC5-4187-465E-A351-31A8897E7265}"/>
    <cellStyle name="Entrada 16 2 6 2 2" xfId="12538" xr:uid="{649FAD17-E837-47AA-855F-8C2040F5B1FD}"/>
    <cellStyle name="Entrada 16 2 6 2 2 2" xfId="27646" xr:uid="{3A5B1B9D-37E1-4DF9-BDCB-0C39173758E0}"/>
    <cellStyle name="Entrada 16 2 6 2 3" xfId="7922" xr:uid="{8C02A9D6-40D5-4B34-BA83-4C5CAA6ACA4E}"/>
    <cellStyle name="Entrada 16 2 6 2 3 2" xfId="23030" xr:uid="{69CC4B72-A752-442E-9E9C-F8AA8BFB006D}"/>
    <cellStyle name="Entrada 16 2 6 2 4" xfId="21335" xr:uid="{9E1F5394-0847-472E-B30F-5F999E6208A8}"/>
    <cellStyle name="Entrada 16 2 6 3" xfId="9972" xr:uid="{821204D7-38F1-48F9-9FF3-DE275B119CC6}"/>
    <cellStyle name="Entrada 16 2 6 3 2" xfId="25080" xr:uid="{DF2868D3-A7C3-49B5-8499-ED2748EA05AA}"/>
    <cellStyle name="Entrada 16 2 6 4" xfId="7144" xr:uid="{F2F234B4-97FC-402F-B85D-D3F815AAD60A}"/>
    <cellStyle name="Entrada 16 2 6 4 2" xfId="22252" xr:uid="{765E575B-EE15-4225-8CA4-CBE89EF33B93}"/>
    <cellStyle name="Entrada 16 2 6 5" xfId="18698" xr:uid="{94E38EA8-6F2E-4BF0-B0E9-2AC9AEEC912E}"/>
    <cellStyle name="Entrada 16 2 7" xfId="3936" xr:uid="{A9EF8426-FDB3-4EE9-8A47-00ADE28A9E44}"/>
    <cellStyle name="Entrada 16 2 7 2" xfId="6573" xr:uid="{8A9C6475-34B0-4511-83F8-20645B3936E4}"/>
    <cellStyle name="Entrada 16 2 7 2 2" xfId="12884" xr:uid="{633B0670-D752-4FEB-ADCF-33E85DACCFC1}"/>
    <cellStyle name="Entrada 16 2 7 2 2 2" xfId="27992" xr:uid="{4BAFE085-3440-49AE-8134-6208DEA183EB}"/>
    <cellStyle name="Entrada 16 2 7 2 3" xfId="16589" xr:uid="{7A2DDF49-4A82-4E94-BFBF-4E415EAB4B69}"/>
    <cellStyle name="Entrada 16 2 7 2 3 2" xfId="31697" xr:uid="{C3E35E45-9B11-470C-9ECA-521A27AFF95B}"/>
    <cellStyle name="Entrada 16 2 7 2 4" xfId="21681" xr:uid="{A6D4E7E3-1AA8-4BD9-AB6D-3C93051A7934}"/>
    <cellStyle name="Entrada 16 2 7 3" xfId="10318" xr:uid="{E2AC5C18-B6F9-49C7-966A-A2D732D96B4A}"/>
    <cellStyle name="Entrada 16 2 7 3 2" xfId="25426" xr:uid="{F1641FC1-7DDF-490E-97CD-AE6658DFED0D}"/>
    <cellStyle name="Entrada 16 2 7 4" xfId="11671" xr:uid="{2EFB4A42-1F2A-453D-9288-19DC49F14401}"/>
    <cellStyle name="Entrada 16 2 7 4 2" xfId="26779" xr:uid="{EE19BACE-9FBB-4F15-A797-1DA161BF464A}"/>
    <cellStyle name="Entrada 16 2 7 5" xfId="19044" xr:uid="{45B0A43E-28B8-47B4-8F45-EA725B244725}"/>
    <cellStyle name="Entrada 16 2 8" xfId="4283" xr:uid="{708C22BE-E876-4A46-8C0F-DBE4522451A0}"/>
    <cellStyle name="Entrada 16 2 8 2" xfId="6920" xr:uid="{C32F5DAA-850D-45BD-8243-F872487A9621}"/>
    <cellStyle name="Entrada 16 2 8 2 2" xfId="13231" xr:uid="{1899B043-2CE9-458D-B2D1-AFD9E3D65F66}"/>
    <cellStyle name="Entrada 16 2 8 2 2 2" xfId="28339" xr:uid="{CCEEB5EB-F4C2-46E3-94A4-CCD0050AFD4F}"/>
    <cellStyle name="Entrada 16 2 8 2 3" xfId="16895" xr:uid="{391A8368-88A6-4F8B-AD5F-DE26A7674B16}"/>
    <cellStyle name="Entrada 16 2 8 2 3 2" xfId="32003" xr:uid="{EEF41524-B626-4194-986B-59B4BF0FE96D}"/>
    <cellStyle name="Entrada 16 2 8 2 4" xfId="22028" xr:uid="{ADB777C2-5B1A-4923-8165-451D0F01416E}"/>
    <cellStyle name="Entrada 16 2 8 3" xfId="10665" xr:uid="{990BD9F1-1411-4555-8084-AE430914085E}"/>
    <cellStyle name="Entrada 16 2 8 3 2" xfId="25773" xr:uid="{B3CD44D8-4318-4697-9D96-1A678D48958C}"/>
    <cellStyle name="Entrada 16 2 8 4" xfId="7325" xr:uid="{DE5865B8-9E88-4F29-9160-B277E4D3C8F1}"/>
    <cellStyle name="Entrada 16 2 8 4 2" xfId="22433" xr:uid="{C33B73E3-E2E9-4AC5-A7B5-3F6FCD0722CE}"/>
    <cellStyle name="Entrada 16 2 8 5" xfId="19391" xr:uid="{343E4664-9390-40C4-80A4-A7E9ABF72717}"/>
    <cellStyle name="Entrada 16 2 9" xfId="4501" xr:uid="{D9CD37A0-396F-45BD-B0AD-68539BACC35D}"/>
    <cellStyle name="Entrada 16 2 9 2" xfId="10883" xr:uid="{885269EC-936A-47CA-84C1-1770D7096756}"/>
    <cellStyle name="Entrada 16 2 9 2 2" xfId="25991" xr:uid="{9EC3E44B-4E1B-42DD-B206-8A912BA2DA51}"/>
    <cellStyle name="Entrada 16 2 9 3" xfId="16144" xr:uid="{C47A439D-644B-4F82-9507-CBAFA928A9EC}"/>
    <cellStyle name="Entrada 16 2 9 3 2" xfId="31252" xr:uid="{A36202E5-1EC0-4712-96CF-9B34DE982B94}"/>
    <cellStyle name="Entrada 16 2 9 4" xfId="19609" xr:uid="{B5349BCE-D9BB-4803-B3E3-3AEC56A4F5FF}"/>
    <cellStyle name="Entrada 16 3" xfId="1847" xr:uid="{AA7A116C-5E7A-4EFA-8426-5D52C0BDA03D}"/>
    <cellStyle name="Entrada 16 3 10" xfId="7572" xr:uid="{A42805DC-A922-4F14-8C16-F3B8EE5BD33F}"/>
    <cellStyle name="Entrada 16 3 10 2" xfId="22680" xr:uid="{1A99A50D-443C-40D7-852C-FB52E17DAC70}"/>
    <cellStyle name="Entrada 16 3 11" xfId="14982" xr:uid="{8F2786EC-CC28-4BA3-B9AE-24EC566A9B42}"/>
    <cellStyle name="Entrada 16 3 11 2" xfId="30090" xr:uid="{BB3289AF-BA28-4E68-8562-6361DA427B0D}"/>
    <cellStyle name="Entrada 16 3 12" xfId="17072" xr:uid="{B9AE5185-159B-4E92-B14F-40C8B8B6F44A}"/>
    <cellStyle name="Entrada 16 3 2" xfId="2407" xr:uid="{B47F174D-102E-4AB6-94FB-DD01BA905236}"/>
    <cellStyle name="Entrada 16 3 2 2" xfId="5044" xr:uid="{A658016C-F0F0-434D-A73D-14ACFCD5E3F3}"/>
    <cellStyle name="Entrada 16 3 2 2 2" xfId="11408" xr:uid="{2375B42E-2551-4627-A160-C91C054FB610}"/>
    <cellStyle name="Entrada 16 3 2 2 2 2" xfId="26516" xr:uid="{DA36D6AC-0DEB-4714-B517-5F9A4F4350B3}"/>
    <cellStyle name="Entrada 16 3 2 2 3" xfId="14881" xr:uid="{AE7559F6-C20E-4C69-96E3-C6663FF50101}"/>
    <cellStyle name="Entrada 16 3 2 2 3 2" xfId="29989" xr:uid="{DC7F673C-C81B-4505-ADF5-24CEAC6A2D61}"/>
    <cellStyle name="Entrada 16 3 2 2 4" xfId="20152" xr:uid="{D5E76243-2506-41E7-82A2-7E8540CE2544}"/>
    <cellStyle name="Entrada 16 3 2 3" xfId="8874" xr:uid="{1A990372-7261-4798-98B6-42892926544F}"/>
    <cellStyle name="Entrada 16 3 2 3 2" xfId="23982" xr:uid="{005A1FA4-20F7-4583-B8EE-CE9A22A54229}"/>
    <cellStyle name="Entrada 16 3 2 4" xfId="15055" xr:uid="{E216BC23-3749-4521-81F4-55DE31E29A8B}"/>
    <cellStyle name="Entrada 16 3 2 4 2" xfId="30163" xr:uid="{E6308C3A-8609-4EDD-AC70-6C74046ECD31}"/>
    <cellStyle name="Entrada 16 3 2 5" xfId="11246" xr:uid="{BF4D2788-31F4-4861-AD52-2A8963D87CD7}"/>
    <cellStyle name="Entrada 16 3 2 5 2" xfId="26354" xr:uid="{21CE44DE-FA28-4E1C-BBE8-7B98989A1A90}"/>
    <cellStyle name="Entrada 16 3 2 6" xfId="17598" xr:uid="{61FF9BAA-3DC8-4779-B069-70818035156A}"/>
    <cellStyle name="Entrada 16 3 3" xfId="2213" xr:uid="{76536923-2F10-48EA-A911-FFF747E2ADCF}"/>
    <cellStyle name="Entrada 16 3 3 2" xfId="4850" xr:uid="{963CFAF6-DE93-47A3-B832-D3E75DD7D4C3}"/>
    <cellStyle name="Entrada 16 3 3 2 2" xfId="13957" xr:uid="{4367B4F0-F5DF-458E-9BB6-F2472805C0E6}"/>
    <cellStyle name="Entrada 16 3 3 2 2 2" xfId="29065" xr:uid="{8B6A25DD-D92E-442B-BA84-97B7A420E0CE}"/>
    <cellStyle name="Entrada 16 3 3 2 3" xfId="19958" xr:uid="{8DA4023E-8055-4ABF-B500-16B8EA49F545}"/>
    <cellStyle name="Entrada 16 3 3 3" xfId="14099" xr:uid="{3BC55B51-ED4D-4156-97A2-B993F43AD35D}"/>
    <cellStyle name="Entrada 16 3 3 3 2" xfId="29207" xr:uid="{0ADF2864-C41F-4191-A569-B0CD2F91CBB2}"/>
    <cellStyle name="Entrada 16 3 3 4" xfId="17438" xr:uid="{A6276641-FDF6-4D10-B815-0AD4D61F1033}"/>
    <cellStyle name="Entrada 16 3 4" xfId="2941" xr:uid="{956D3159-6B4F-4B7D-A3C5-9DD8F0D0347E}"/>
    <cellStyle name="Entrada 16 3 4 2" xfId="5578" xr:uid="{AD942F40-0302-44FC-8FD5-76F33178870E}"/>
    <cellStyle name="Entrada 16 3 4 2 2" xfId="11889" xr:uid="{BB3EEC3A-4FBA-4CA1-8BD2-F18038A56289}"/>
    <cellStyle name="Entrada 16 3 4 2 2 2" xfId="26997" xr:uid="{6168C80D-DA91-4A55-89FD-3783DA2C8792}"/>
    <cellStyle name="Entrada 16 3 4 2 3" xfId="15914" xr:uid="{11227C32-4D7F-4E45-BC19-065C730D9000}"/>
    <cellStyle name="Entrada 16 3 4 2 3 2" xfId="31022" xr:uid="{BF97BB18-36CD-4D62-9C8B-23605124002C}"/>
    <cellStyle name="Entrada 16 3 4 2 4" xfId="20686" xr:uid="{782B0D70-B9CC-4CF0-AF72-B899D3AE90B1}"/>
    <cellStyle name="Entrada 16 3 4 3" xfId="9323" xr:uid="{136F41ED-3A2D-4C06-9DFF-4D5AFFDE4551}"/>
    <cellStyle name="Entrada 16 3 4 3 2" xfId="24431" xr:uid="{2DC82075-881A-486B-BAB8-8EE46B42A252}"/>
    <cellStyle name="Entrada 16 3 4 4" xfId="16097" xr:uid="{C37FE270-D2B9-4D75-B51C-34F8D3F83FA3}"/>
    <cellStyle name="Entrada 16 3 4 4 2" xfId="31205" xr:uid="{925C8497-7254-4159-A730-987C0396BFB1}"/>
    <cellStyle name="Entrada 16 3 4 5" xfId="18049" xr:uid="{B0360650-B797-4D7D-94EB-8A0944427EFF}"/>
    <cellStyle name="Entrada 16 3 5" xfId="3267" xr:uid="{4CCBC929-20A5-4436-82E0-64B42FD6E35F}"/>
    <cellStyle name="Entrada 16 3 5 2" xfId="5904" xr:uid="{2A5EEC7C-8235-4105-AD03-C8331C0AAA32}"/>
    <cellStyle name="Entrada 16 3 5 2 2" xfId="12215" xr:uid="{0186F6E9-3EEA-4959-9C64-1859E3EF0F10}"/>
    <cellStyle name="Entrada 16 3 5 2 2 2" xfId="27323" xr:uid="{EB4F1A74-3600-42AD-99B8-B24991E78DC6}"/>
    <cellStyle name="Entrada 16 3 5 2 3" xfId="8156" xr:uid="{C4A4EBD7-8EF3-4E36-8733-225ED95E7199}"/>
    <cellStyle name="Entrada 16 3 5 2 3 2" xfId="23264" xr:uid="{271517CB-80C8-4446-B53B-D4F6D31EF326}"/>
    <cellStyle name="Entrada 16 3 5 2 4" xfId="21012" xr:uid="{6D7A89F0-9AD5-4FD7-87CD-0AE133F819D0}"/>
    <cellStyle name="Entrada 16 3 5 3" xfId="9649" xr:uid="{4359FF38-0F72-43F9-84F3-34B13E11B895}"/>
    <cellStyle name="Entrada 16 3 5 3 2" xfId="24757" xr:uid="{3B3D29C3-C379-4911-8A67-810CAACB1CAA}"/>
    <cellStyle name="Entrada 16 3 5 4" xfId="7411" xr:uid="{7BA84589-0A1D-489A-B7F4-EC2EBF3B4C3B}"/>
    <cellStyle name="Entrada 16 3 5 4 2" xfId="22519" xr:uid="{E7E8ECFE-FBA7-4174-812A-BF1C89CDCF7B}"/>
    <cellStyle name="Entrada 16 3 5 5" xfId="18375" xr:uid="{F9721E83-F50C-41F2-B71A-2255C0C91794}"/>
    <cellStyle name="Entrada 16 3 6" xfId="3573" xr:uid="{2DCB2C7E-532C-480E-8C8D-F18C9B4E98DA}"/>
    <cellStyle name="Entrada 16 3 6 2" xfId="6210" xr:uid="{688A218D-DB68-49B0-8D50-A28D8305BA19}"/>
    <cellStyle name="Entrada 16 3 6 2 2" xfId="12521" xr:uid="{35B03ED4-2A99-42CA-BDD2-1662A25D4E68}"/>
    <cellStyle name="Entrada 16 3 6 2 2 2" xfId="27629" xr:uid="{1EA35FC7-D48C-49B2-8F36-30469F177082}"/>
    <cellStyle name="Entrada 16 3 6 2 3" xfId="13983" xr:uid="{36B0F218-0FE5-4E8D-8203-A1BA7915BADE}"/>
    <cellStyle name="Entrada 16 3 6 2 3 2" xfId="29091" xr:uid="{A0B7EC8B-F155-4C34-953B-5F5B059D2570}"/>
    <cellStyle name="Entrada 16 3 6 2 4" xfId="21318" xr:uid="{02E7CCD0-5FB5-47B9-A5D2-B6ACDF3CE2BF}"/>
    <cellStyle name="Entrada 16 3 6 3" xfId="9955" xr:uid="{31E58D8A-C322-4624-A1A0-9211F7840DD2}"/>
    <cellStyle name="Entrada 16 3 6 3 2" xfId="25063" xr:uid="{927BEB57-A6E4-4F93-BB2A-A6AAA109BAAC}"/>
    <cellStyle name="Entrada 16 3 6 4" xfId="13923" xr:uid="{37959F69-208D-4411-9087-61A11F602586}"/>
    <cellStyle name="Entrada 16 3 6 4 2" xfId="29031" xr:uid="{1B88A1EF-EAF0-42C2-8E04-913ACD51559F}"/>
    <cellStyle name="Entrada 16 3 6 5" xfId="18681" xr:uid="{F87119BB-FF28-4423-AD24-46158815BF10}"/>
    <cellStyle name="Entrada 16 3 7" xfId="3919" xr:uid="{17551D7B-D49E-4A4A-9844-4CB647DF354F}"/>
    <cellStyle name="Entrada 16 3 7 2" xfId="6556" xr:uid="{4B2EC648-BEA2-4D5D-ACFF-4D325E431CB7}"/>
    <cellStyle name="Entrada 16 3 7 2 2" xfId="12867" xr:uid="{512BEFBB-927A-4256-B86E-8AD6367446E7}"/>
    <cellStyle name="Entrada 16 3 7 2 2 2" xfId="27975" xr:uid="{4A4EB8A5-7038-4505-BA31-3F31F835499E}"/>
    <cellStyle name="Entrada 16 3 7 2 3" xfId="16572" xr:uid="{6EF52310-1055-4B5F-BFDA-00CEEB1AE11E}"/>
    <cellStyle name="Entrada 16 3 7 2 3 2" xfId="31680" xr:uid="{D1066DCB-6AB0-448A-8572-A55D8440ACAA}"/>
    <cellStyle name="Entrada 16 3 7 2 4" xfId="21664" xr:uid="{57426AB0-A416-498E-A5F3-5B314802CFCE}"/>
    <cellStyle name="Entrada 16 3 7 3" xfId="10301" xr:uid="{00DF9A86-3AA1-4B2F-B0E2-032FE9291E8A}"/>
    <cellStyle name="Entrada 16 3 7 3 2" xfId="25409" xr:uid="{22E0239C-0F8C-4EF1-913C-D0B308E93AFA}"/>
    <cellStyle name="Entrada 16 3 7 4" xfId="14874" xr:uid="{966E28C4-E34D-463F-A3F7-3E8459DF0908}"/>
    <cellStyle name="Entrada 16 3 7 4 2" xfId="29982" xr:uid="{391019FF-3680-423E-B729-B6F43EA7CAFC}"/>
    <cellStyle name="Entrada 16 3 7 5" xfId="19027" xr:uid="{224CB839-85B2-4E1E-9417-8B65E7D8C02B}"/>
    <cellStyle name="Entrada 16 3 8" xfId="4484" xr:uid="{1BC2B52C-1319-4221-BE2B-043E2F63736E}"/>
    <cellStyle name="Entrada 16 3 8 2" xfId="10866" xr:uid="{FCFE6E00-5A16-44F5-9AE0-5CD72AB15833}"/>
    <cellStyle name="Entrada 16 3 8 2 2" xfId="25974" xr:uid="{2A6AC16E-7E33-4B34-A38A-973F22D3CDDB}"/>
    <cellStyle name="Entrada 16 3 8 3" xfId="14299" xr:uid="{05176950-E39E-474C-9459-D22378C014E1}"/>
    <cellStyle name="Entrada 16 3 8 3 2" xfId="29407" xr:uid="{427A32BA-35A1-4BC4-923E-966A7649DA40}"/>
    <cellStyle name="Entrada 16 3 8 4" xfId="19592" xr:uid="{DF6990C8-9CE5-4025-91E7-3B2B8789F1AC}"/>
    <cellStyle name="Entrada 16 3 9" xfId="8348" xr:uid="{FB69BFE2-5DC4-4272-9504-702FD89D9724}"/>
    <cellStyle name="Entrada 16 3 9 2" xfId="23456" xr:uid="{EE992494-1CC0-449B-B5A8-1D7A62E42EE7}"/>
    <cellStyle name="Entrada 16 4" xfId="2084" xr:uid="{8412C2B7-D1A0-46E8-BAE0-F10C313B515D}"/>
    <cellStyle name="Entrada 16 4 10" xfId="11673" xr:uid="{77EEBD12-55D5-4706-BB56-351F5340CEF4}"/>
    <cellStyle name="Entrada 16 4 10 2" xfId="26781" xr:uid="{321AFE1D-8F2F-4CF5-AA73-7F8C7CE385C6}"/>
    <cellStyle name="Entrada 16 4 11" xfId="14259" xr:uid="{70984269-C1FB-4080-BC1F-78D31FD523EE}"/>
    <cellStyle name="Entrada 16 4 11 2" xfId="29367" xr:uid="{070F05C3-8A2A-4E39-8C5E-DBB283B1A050}"/>
    <cellStyle name="Entrada 16 4 12" xfId="17309" xr:uid="{3E3B38E9-3405-4956-8338-BAD557668FB1}"/>
    <cellStyle name="Entrada 16 4 2" xfId="2574" xr:uid="{CBC97806-A09E-4898-8358-7A54366445A8}"/>
    <cellStyle name="Entrada 16 4 2 2" xfId="5211" xr:uid="{22CB555D-77FF-471F-8EF8-366DBCDCAF5D}"/>
    <cellStyle name="Entrada 16 4 2 2 2" xfId="11575" xr:uid="{E8EB581B-3447-47E7-BDE5-EFA7D7F7E6A7}"/>
    <cellStyle name="Entrada 16 4 2 2 2 2" xfId="26683" xr:uid="{31C5F698-16FF-4F52-9D35-1DD1D7588250}"/>
    <cellStyle name="Entrada 16 4 2 2 3" xfId="16064" xr:uid="{61D04664-8AF2-491D-8ED9-2F1CD7D92385}"/>
    <cellStyle name="Entrada 16 4 2 2 3 2" xfId="31172" xr:uid="{0E43DF27-62CB-4889-94F5-458EBC7C54E1}"/>
    <cellStyle name="Entrada 16 4 2 2 4" xfId="20319" xr:uid="{DE71AAE2-95AF-4BB1-957B-B689E19A6B79}"/>
    <cellStyle name="Entrada 16 4 2 3" xfId="9041" xr:uid="{04CB470E-A124-4C1E-BAD2-6F410D6A59FD}"/>
    <cellStyle name="Entrada 16 4 2 3 2" xfId="24149" xr:uid="{92126B21-7C75-46E0-9FC1-664319DDCD82}"/>
    <cellStyle name="Entrada 16 4 2 4" xfId="13413" xr:uid="{D77E3D74-0A16-4AC3-A977-0F025D04D3D0}"/>
    <cellStyle name="Entrada 16 4 2 4 2" xfId="28521" xr:uid="{F13DC852-1142-4ACA-A927-DBCA6C18052C}"/>
    <cellStyle name="Entrada 16 4 2 5" xfId="7331" xr:uid="{E328A5ED-9251-48C5-83A4-56523646C63B}"/>
    <cellStyle name="Entrada 16 4 2 5 2" xfId="22439" xr:uid="{58CFF609-6660-4EA7-AFF7-E44E7DB7218B}"/>
    <cellStyle name="Entrada 16 4 2 6" xfId="17682" xr:uid="{CB3212E5-636A-4AF1-988A-633F47504FA0}"/>
    <cellStyle name="Entrada 16 4 3" xfId="2844" xr:uid="{AFC20DA2-D742-485D-98AE-B5B5A1F4141F}"/>
    <cellStyle name="Entrada 16 4 3 2" xfId="5481" xr:uid="{43E736E1-8833-4EAA-9E38-99904389A24E}"/>
    <cellStyle name="Entrada 16 4 3 2 2" xfId="15206" xr:uid="{E3193E21-EA1D-4C3A-8812-089D404CC750}"/>
    <cellStyle name="Entrada 16 4 3 2 2 2" xfId="30314" xr:uid="{01D4A8A3-69F1-44C1-9C82-B2725A604210}"/>
    <cellStyle name="Entrada 16 4 3 2 3" xfId="20589" xr:uid="{9B95D374-FC6B-45B3-8071-6D5026B6DDD8}"/>
    <cellStyle name="Entrada 16 4 3 3" xfId="9273" xr:uid="{91515B92-1639-4625-9FF6-933CF7B18592}"/>
    <cellStyle name="Entrada 16 4 3 3 2" xfId="24381" xr:uid="{3EC25293-2646-4C85-A06A-A36189426E13}"/>
    <cellStyle name="Entrada 16 4 3 4" xfId="17952" xr:uid="{AE786A9E-1DC5-458F-85D9-0CF9D6DAD5FC}"/>
    <cellStyle name="Entrada 16 4 4" xfId="3147" xr:uid="{07C57D2C-6AA4-4579-BEB1-A7ED0061AF8C}"/>
    <cellStyle name="Entrada 16 4 4 2" xfId="5784" xr:uid="{0C6FB84C-1F5B-4C39-ABEA-39D23CB3ADED}"/>
    <cellStyle name="Entrada 16 4 4 2 2" xfId="12095" xr:uid="{51F4DCCF-11D7-46B5-A2F5-105DFDBFAC41}"/>
    <cellStyle name="Entrada 16 4 4 2 2 2" xfId="27203" xr:uid="{28368525-AD00-4C67-B904-EADA91BFD208}"/>
    <cellStyle name="Entrada 16 4 4 2 3" xfId="7764" xr:uid="{79DC404F-24C9-40F4-9D87-9960BCC3E102}"/>
    <cellStyle name="Entrada 16 4 4 2 3 2" xfId="22872" xr:uid="{8190E945-26EC-4E2B-9AFB-15931B493474}"/>
    <cellStyle name="Entrada 16 4 4 2 4" xfId="20892" xr:uid="{13035697-6F7E-40D2-9BC8-E40F9F0ED37D}"/>
    <cellStyle name="Entrada 16 4 4 3" xfId="9529" xr:uid="{9BC0F055-2E39-45D7-87FD-EAFC06E97204}"/>
    <cellStyle name="Entrada 16 4 4 3 2" xfId="24637" xr:uid="{8A7DBFA4-719B-4A04-94A1-B822CC2E848A}"/>
    <cellStyle name="Entrada 16 4 4 4" xfId="14025" xr:uid="{CFC04AEC-E51E-4AAC-A854-5F76A4BF87B4}"/>
    <cellStyle name="Entrada 16 4 4 4 2" xfId="29133" xr:uid="{7A291BFE-510C-4C2F-9C59-0E07F0168659}"/>
    <cellStyle name="Entrada 16 4 4 5" xfId="18255" xr:uid="{20A16A55-D5CE-44EE-9021-3F0061D734B8}"/>
    <cellStyle name="Entrada 16 4 5" xfId="3473" xr:uid="{3A392F18-1D6E-41C0-8B92-9D1C023916AA}"/>
    <cellStyle name="Entrada 16 4 5 2" xfId="6110" xr:uid="{878CACEA-111E-4419-9A32-3E0546C017FE}"/>
    <cellStyle name="Entrada 16 4 5 2 2" xfId="12421" xr:uid="{65368ACF-D7A0-44C5-A124-950FFF419145}"/>
    <cellStyle name="Entrada 16 4 5 2 2 2" xfId="27529" xr:uid="{93ED25D4-AEE5-48A8-9459-7E4734466781}"/>
    <cellStyle name="Entrada 16 4 5 2 3" xfId="16406" xr:uid="{4A814961-01F2-4324-8710-0A9A452F3A32}"/>
    <cellStyle name="Entrada 16 4 5 2 3 2" xfId="31514" xr:uid="{E6AA3FA1-F4FA-4E39-B395-7BAA767F81B6}"/>
    <cellStyle name="Entrada 16 4 5 2 4" xfId="21218" xr:uid="{DF51FCD9-C9DA-4E5F-9C19-0B7A13D41A98}"/>
    <cellStyle name="Entrada 16 4 5 3" xfId="9855" xr:uid="{E2F64E03-0148-4F53-9C8C-331B00618869}"/>
    <cellStyle name="Entrada 16 4 5 3 2" xfId="24963" xr:uid="{ED6191EA-42FC-4F68-89A5-3476B4FB8DC0}"/>
    <cellStyle name="Entrada 16 4 5 4" xfId="9166" xr:uid="{DB8924EE-164D-4AF2-9C48-8AE645CE27C0}"/>
    <cellStyle name="Entrada 16 4 5 4 2" xfId="24274" xr:uid="{67E6AD1C-D5FF-4F28-856F-9F8DABF2299F}"/>
    <cellStyle name="Entrada 16 4 5 5" xfId="18581" xr:uid="{EB9D9AE1-D8AC-44D8-95D3-7B79B93A153A}"/>
    <cellStyle name="Entrada 16 4 6" xfId="3779" xr:uid="{1E8D2990-EC84-4E7B-8E64-21AE658E860F}"/>
    <cellStyle name="Entrada 16 4 6 2" xfId="6416" xr:uid="{062360A8-85B4-426A-93FB-0CE121860603}"/>
    <cellStyle name="Entrada 16 4 6 2 2" xfId="12727" xr:uid="{9F0C0AAC-5CBD-4097-AE62-F615C5AA8B04}"/>
    <cellStyle name="Entrada 16 4 6 2 2 2" xfId="27835" xr:uid="{A7CE7D8E-E0EC-44B5-A711-D752593072F2}"/>
    <cellStyle name="Entrada 16 4 6 2 3" xfId="13626" xr:uid="{CE94147E-4AF4-4D73-9026-47C57755CF7A}"/>
    <cellStyle name="Entrada 16 4 6 2 3 2" xfId="28734" xr:uid="{F08F7E9D-B104-4C83-BC9D-6E3F1847DB4E}"/>
    <cellStyle name="Entrada 16 4 6 2 4" xfId="21524" xr:uid="{2FA511E5-8CF8-4F9F-BBDE-267699B4286A}"/>
    <cellStyle name="Entrada 16 4 6 3" xfId="10161" xr:uid="{128AE0B6-9AA1-4D0C-9232-C064ADAB0B79}"/>
    <cellStyle name="Entrada 16 4 6 3 2" xfId="25269" xr:uid="{1144C090-1113-4DFB-9CD3-5D06B466FB8B}"/>
    <cellStyle name="Entrada 16 4 6 4" xfId="7299" xr:uid="{A3DCD6A2-761B-4B31-8BE0-50A3D2E2ADC4}"/>
    <cellStyle name="Entrada 16 4 6 4 2" xfId="22407" xr:uid="{CF783CD0-A8FF-475A-A8BC-6C92CDFCBBA0}"/>
    <cellStyle name="Entrada 16 4 6 5" xfId="18887" xr:uid="{D5EA7F9A-BE42-4F28-9925-B21BAFECFA94}"/>
    <cellStyle name="Entrada 16 4 7" xfId="4156" xr:uid="{757FC632-66A7-4804-8069-F1E5B4089D47}"/>
    <cellStyle name="Entrada 16 4 7 2" xfId="6793" xr:uid="{90CBD9C4-ED0C-4E37-A8DD-893560984ACC}"/>
    <cellStyle name="Entrada 16 4 7 2 2" xfId="13104" xr:uid="{E06A2C10-4BC4-48AD-8693-892B9C730550}"/>
    <cellStyle name="Entrada 16 4 7 2 2 2" xfId="28212" xr:uid="{4671EAB3-65DA-4664-98ED-56EC8AC7BBDA}"/>
    <cellStyle name="Entrada 16 4 7 2 3" xfId="16778" xr:uid="{4A94AED1-3D17-4085-AA2D-9B5523E6C8F6}"/>
    <cellStyle name="Entrada 16 4 7 2 3 2" xfId="31886" xr:uid="{C3C9B338-C4A6-4E09-976A-73DD4D1075C8}"/>
    <cellStyle name="Entrada 16 4 7 2 4" xfId="21901" xr:uid="{ABE506E5-D067-48DF-973D-DC5795DCD87B}"/>
    <cellStyle name="Entrada 16 4 7 3" xfId="10538" xr:uid="{B0279047-A090-4D12-842C-CCC982E60BFD}"/>
    <cellStyle name="Entrada 16 4 7 3 2" xfId="25646" xr:uid="{2B011C1E-30BA-4D13-831F-EAEE18F5F7A1}"/>
    <cellStyle name="Entrada 16 4 7 4" xfId="15125" xr:uid="{9D17107B-923F-4DCF-BB3C-504B6967E2BE}"/>
    <cellStyle name="Entrada 16 4 7 4 2" xfId="30233" xr:uid="{6F42C305-F63B-4809-B03C-544C2B22D0EF}"/>
    <cellStyle name="Entrada 16 4 7 5" xfId="19264" xr:uid="{FDC34FD9-AE54-4F61-85CF-C88FAAFDFB90}"/>
    <cellStyle name="Entrada 16 4 8" xfId="4721" xr:uid="{607892FD-F00B-4171-B8AB-9F35614425FB}"/>
    <cellStyle name="Entrada 16 4 8 2" xfId="11103" xr:uid="{85C06BA5-EAD5-4B30-91B6-C9A304BD6F1F}"/>
    <cellStyle name="Entrada 16 4 8 2 2" xfId="26211" xr:uid="{9307BBD6-1A1E-47F5-9CAF-C41AD7A719E0}"/>
    <cellStyle name="Entrada 16 4 8 3" xfId="15454" xr:uid="{1C7A49D8-FA69-4BAB-8485-BC63454ADA79}"/>
    <cellStyle name="Entrada 16 4 8 3 2" xfId="30562" xr:uid="{8BD4B271-84D7-443A-A8FD-11B56E3DE43A}"/>
    <cellStyle name="Entrada 16 4 8 4" xfId="19829" xr:uid="{D66906D7-2F75-429F-B144-F67A9E5964DE}"/>
    <cellStyle name="Entrada 16 4 9" xfId="8582" xr:uid="{BD64E649-CCD0-4F0A-8CCB-E6BFE2030E95}"/>
    <cellStyle name="Entrada 16 4 9 2" xfId="23690" xr:uid="{4D329182-8040-4C98-94DB-5FB5F8D14019}"/>
    <cellStyle name="Entrada 16 5" xfId="2037" xr:uid="{451091F1-4E60-4B06-AB65-1FEFCB3F1CA6}"/>
    <cellStyle name="Entrada 16 5 10" xfId="16519" xr:uid="{BAB67E54-C95B-4774-BBD7-C54F34A25AC2}"/>
    <cellStyle name="Entrada 16 5 10 2" xfId="31627" xr:uid="{9958031A-8ACA-40A3-B512-512767347739}"/>
    <cellStyle name="Entrada 16 5 11" xfId="17262" xr:uid="{8828F38A-0017-4BFD-BCF7-67B5B4F94A96}"/>
    <cellStyle name="Entrada 16 5 2" xfId="2797" xr:uid="{63E8EAB4-5C6D-4E4E-8451-5F06DAA3243E}"/>
    <cellStyle name="Entrada 16 5 2 2" xfId="5434" xr:uid="{968FC02B-E275-44D4-AF2B-00DCFD31280E}"/>
    <cellStyle name="Entrada 16 5 2 2 2" xfId="8243" xr:uid="{58A5F933-C1D8-4F01-9C03-33FEE3F16107}"/>
    <cellStyle name="Entrada 16 5 2 2 2 2" xfId="23351" xr:uid="{C12028F1-31B7-4E9D-BB4D-B02EE63819CF}"/>
    <cellStyle name="Entrada 16 5 2 2 3" xfId="20542" xr:uid="{265499FA-F151-4A35-BD47-371EC40E7FDB}"/>
    <cellStyle name="Entrada 16 5 2 3" xfId="16365" xr:uid="{AD9DD8F3-03AA-4518-9518-FD9685B7FC85}"/>
    <cellStyle name="Entrada 16 5 2 3 2" xfId="31473" xr:uid="{BDCFBC65-D4DE-471F-B4B3-E5BB267B2F91}"/>
    <cellStyle name="Entrada 16 5 2 4" xfId="17905" xr:uid="{865F59AF-981F-4077-A7F4-82504970B43D}"/>
    <cellStyle name="Entrada 16 5 3" xfId="3100" xr:uid="{93FDF152-8CC0-4E98-A104-1F6A4AE06B1D}"/>
    <cellStyle name="Entrada 16 5 3 2" xfId="5737" xr:uid="{888268BB-5F41-4AA1-A209-0B62D9FF3193}"/>
    <cellStyle name="Entrada 16 5 3 2 2" xfId="12048" xr:uid="{FAFF78A4-DBB1-44E9-BA15-6C16E8CCD195}"/>
    <cellStyle name="Entrada 16 5 3 2 2 2" xfId="27156" xr:uid="{0D1C444B-D43F-441D-80D3-2BBDAD6C8AC4}"/>
    <cellStyle name="Entrada 16 5 3 2 3" xfId="15527" xr:uid="{FF49A8BE-3CF1-471E-97CA-27178E2EA479}"/>
    <cellStyle name="Entrada 16 5 3 2 3 2" xfId="30635" xr:uid="{CB7D4B88-39FB-4A8E-B8D3-4888476BDEA1}"/>
    <cellStyle name="Entrada 16 5 3 2 4" xfId="20845" xr:uid="{79BC3086-5DAA-4392-BB73-A4283ADC6C81}"/>
    <cellStyle name="Entrada 16 5 3 3" xfId="9482" xr:uid="{2D8E3A16-DBF9-451A-9BE6-4B3DE231D84D}"/>
    <cellStyle name="Entrada 16 5 3 3 2" xfId="24590" xr:uid="{1E4EAD8C-D7D2-4AFC-B959-7FEA194390FB}"/>
    <cellStyle name="Entrada 16 5 3 4" xfId="8029" xr:uid="{4A7B027C-C73B-420F-B2CE-353326466164}"/>
    <cellStyle name="Entrada 16 5 3 4 2" xfId="23137" xr:uid="{95999BF4-8276-4C47-BA0E-163BDCC0AACA}"/>
    <cellStyle name="Entrada 16 5 3 5" xfId="18208" xr:uid="{DAE29E73-6B01-4961-912C-C4F849D9C8E0}"/>
    <cellStyle name="Entrada 16 5 4" xfId="3426" xr:uid="{41A1D255-8959-443D-82C0-7656F928BB03}"/>
    <cellStyle name="Entrada 16 5 4 2" xfId="6063" xr:uid="{B9E46032-A912-4322-86ED-FFD512A36C04}"/>
    <cellStyle name="Entrada 16 5 4 2 2" xfId="12374" xr:uid="{CCE4758C-EC25-4416-99E3-3529987971CB}"/>
    <cellStyle name="Entrada 16 5 4 2 2 2" xfId="27482" xr:uid="{38414322-0609-419E-84E2-5A795EDA5D92}"/>
    <cellStyle name="Entrada 16 5 4 2 3" xfId="16480" xr:uid="{9CDC6C42-F0BA-4227-8E8A-9CDABBF60532}"/>
    <cellStyle name="Entrada 16 5 4 2 3 2" xfId="31588" xr:uid="{00CA8B6C-C596-4F37-B783-E1878543587B}"/>
    <cellStyle name="Entrada 16 5 4 2 4" xfId="21171" xr:uid="{A50583C4-AA28-45B3-A4F5-86A46ECB5D13}"/>
    <cellStyle name="Entrada 16 5 4 3" xfId="9808" xr:uid="{3ADC5DAC-72E0-473A-BDF1-9E014548F010}"/>
    <cellStyle name="Entrada 16 5 4 3 2" xfId="24916" xr:uid="{996E42E3-A7B9-42ED-890C-6635040DD048}"/>
    <cellStyle name="Entrada 16 5 4 4" xfId="14302" xr:uid="{6534FF82-4E40-49B9-8FB7-688A4CF20D19}"/>
    <cellStyle name="Entrada 16 5 4 4 2" xfId="29410" xr:uid="{6C075172-8700-4B83-B01D-F37A4D1068D3}"/>
    <cellStyle name="Entrada 16 5 4 5" xfId="18534" xr:uid="{5E24EB13-BD10-4174-8A01-F885187CB4A4}"/>
    <cellStyle name="Entrada 16 5 5" xfId="3732" xr:uid="{95927083-68C3-49A1-B2F4-E4C835F13B2A}"/>
    <cellStyle name="Entrada 16 5 5 2" xfId="6369" xr:uid="{1F9D4758-CB9B-4318-A9B2-B020DCE5062C}"/>
    <cellStyle name="Entrada 16 5 5 2 2" xfId="12680" xr:uid="{4304DF22-1BB2-4138-A310-89C31A06C2C4}"/>
    <cellStyle name="Entrada 16 5 5 2 2 2" xfId="27788" xr:uid="{A24B94DB-9FAB-499D-9DBB-18855520D65F}"/>
    <cellStyle name="Entrada 16 5 5 2 3" xfId="14756" xr:uid="{738FD156-DC94-40A8-A50B-3BF709062928}"/>
    <cellStyle name="Entrada 16 5 5 2 3 2" xfId="29864" xr:uid="{D3F30AF1-0401-42E5-BEDC-8B84BE8C4717}"/>
    <cellStyle name="Entrada 16 5 5 2 4" xfId="21477" xr:uid="{CF383E5D-1B4C-47C3-8FCB-C00526F21D53}"/>
    <cellStyle name="Entrada 16 5 5 3" xfId="10114" xr:uid="{24FE3ED7-F3D4-4ABF-AABB-E37205C45027}"/>
    <cellStyle name="Entrada 16 5 5 3 2" xfId="25222" xr:uid="{2FF8A28B-FEBB-43D3-9334-A5563E28F686}"/>
    <cellStyle name="Entrada 16 5 5 4" xfId="7492" xr:uid="{3C894CA1-F357-4C52-B744-B2ECD7069C10}"/>
    <cellStyle name="Entrada 16 5 5 4 2" xfId="22600" xr:uid="{553987AD-6625-4217-AC78-175CE1A815D6}"/>
    <cellStyle name="Entrada 16 5 5 5" xfId="18840" xr:uid="{F6DA462E-BC06-42B1-B458-C80A82969EE9}"/>
    <cellStyle name="Entrada 16 5 6" xfId="4109" xr:uid="{3DACFBC4-D6A8-4E52-8A33-2C104F9BD8A1}"/>
    <cellStyle name="Entrada 16 5 6 2" xfId="6746" xr:uid="{97469E1C-D822-4696-9935-FDD090D954E5}"/>
    <cellStyle name="Entrada 16 5 6 2 2" xfId="13057" xr:uid="{4735D95B-B7B5-4818-B0D2-3FF5E25315F1}"/>
    <cellStyle name="Entrada 16 5 6 2 2 2" xfId="28165" xr:uid="{C8413B33-DBEA-4427-A82F-B73FF7448D81}"/>
    <cellStyle name="Entrada 16 5 6 2 3" xfId="16731" xr:uid="{43B4C0C3-64BA-4D15-9DAE-2BDDF54EA384}"/>
    <cellStyle name="Entrada 16 5 6 2 3 2" xfId="31839" xr:uid="{D6288821-3CE5-4D21-9BE9-4193EA7E7069}"/>
    <cellStyle name="Entrada 16 5 6 2 4" xfId="21854" xr:uid="{9AA26EA1-3D98-4837-B48C-E3704F87982C}"/>
    <cellStyle name="Entrada 16 5 6 3" xfId="10491" xr:uid="{1909B172-E0A7-4031-A519-3F7E1F30D520}"/>
    <cellStyle name="Entrada 16 5 6 3 2" xfId="25599" xr:uid="{90D7EC84-79E9-4469-A754-53EF64F40F28}"/>
    <cellStyle name="Entrada 16 5 6 4" xfId="14124" xr:uid="{0EBBD0D4-6690-4281-AC9A-863059AF68A9}"/>
    <cellStyle name="Entrada 16 5 6 4 2" xfId="29232" xr:uid="{E87B4BC2-A683-498F-AC5C-14756C5F5193}"/>
    <cellStyle name="Entrada 16 5 6 5" xfId="19217" xr:uid="{EAFAD5D3-5B66-43BD-ABCF-3C9F518D427E}"/>
    <cellStyle name="Entrada 16 5 7" xfId="4674" xr:uid="{C147554D-26BB-4583-A2E7-6577E95872B4}"/>
    <cellStyle name="Entrada 16 5 7 2" xfId="11056" xr:uid="{4BE80C60-E92D-4D77-AF14-124435B479FB}"/>
    <cellStyle name="Entrada 16 5 7 2 2" xfId="26164" xr:uid="{95961E5D-BB50-48FD-BBC4-C4B0768C5952}"/>
    <cellStyle name="Entrada 16 5 7 3" xfId="14425" xr:uid="{1C63113A-89D7-45D8-9560-8D59D742CF97}"/>
    <cellStyle name="Entrada 16 5 7 3 2" xfId="29533" xr:uid="{6B4B90A5-B0E8-4FD7-A3C3-E2DAFDC1159F}"/>
    <cellStyle name="Entrada 16 5 7 4" xfId="19782" xr:uid="{FD0B158C-3374-4F89-9AD6-5C7C7A58EC13}"/>
    <cellStyle name="Entrada 16 5 8" xfId="8535" xr:uid="{472E01A6-6976-470F-B25D-C8EA84452CC4}"/>
    <cellStyle name="Entrada 16 5 8 2" xfId="23643" xr:uid="{F2039D62-0AE1-4615-AAF6-8C0733967930}"/>
    <cellStyle name="Entrada 16 5 9" xfId="16218" xr:uid="{FFFE0579-ADEE-493D-91A8-2F87C656ED72}"/>
    <cellStyle name="Entrada 16 5 9 2" xfId="31326" xr:uid="{A17E650B-48FE-4B95-A64C-3AC29E280E07}"/>
    <cellStyle name="Entrada 17" xfId="1149" xr:uid="{00000000-0005-0000-0000-00007F040000}"/>
    <cellStyle name="Entrada 17 2" xfId="1865" xr:uid="{B387B93B-4DF2-4E8A-96FF-759B94F7B03C}"/>
    <cellStyle name="Entrada 17 2 10" xfId="8366" xr:uid="{6FB90F85-6AC1-4257-8524-9070CC132899}"/>
    <cellStyle name="Entrada 17 2 10 2" xfId="23474" xr:uid="{8F1832CE-389E-4143-8B87-706166964FA0}"/>
    <cellStyle name="Entrada 17 2 11" xfId="7642" xr:uid="{1C970844-FFAD-4432-B6F9-1104B15242C3}"/>
    <cellStyle name="Entrada 17 2 11 2" xfId="22750" xr:uid="{76564954-51E4-4D30-AE96-CAD1FBF91329}"/>
    <cellStyle name="Entrada 17 2 12" xfId="15897" xr:uid="{E5404C17-599A-4A0F-832A-3F3D207F8152}"/>
    <cellStyle name="Entrada 17 2 12 2" xfId="31005" xr:uid="{3E6E833B-57DF-4FF1-A097-DAC0AED78CA0}"/>
    <cellStyle name="Entrada 17 2 13" xfId="17090" xr:uid="{D8661CAD-6A33-42DA-B1CB-5097BA2BACCE}"/>
    <cellStyle name="Entrada 17 2 2" xfId="2425" xr:uid="{81215EC0-A032-49CF-8197-BCA99A663F7F}"/>
    <cellStyle name="Entrada 17 2 2 2" xfId="5062" xr:uid="{A08078AA-E948-4A73-AC90-98FEBCDE843A}"/>
    <cellStyle name="Entrada 17 2 2 2 2" xfId="11426" xr:uid="{DFD54F7D-0BCA-4F11-B850-065CD5437DBB}"/>
    <cellStyle name="Entrada 17 2 2 2 2 2" xfId="26534" xr:uid="{40611DA1-A047-4CDB-836B-C7CA8DDEAF14}"/>
    <cellStyle name="Entrada 17 2 2 2 3" xfId="8290" xr:uid="{4C23FFDB-EDD4-4D8C-8DFF-455D852CCF7C}"/>
    <cellStyle name="Entrada 17 2 2 2 3 2" xfId="23398" xr:uid="{F42C9463-96FB-4F42-98F4-36A18F26C037}"/>
    <cellStyle name="Entrada 17 2 2 2 4" xfId="20170" xr:uid="{1AE5FB0A-3F27-423C-8C3A-3BC41C0123BB}"/>
    <cellStyle name="Entrada 17 2 2 3" xfId="8892" xr:uid="{11D8FC3E-29F6-430A-8C16-AA83351A9697}"/>
    <cellStyle name="Entrada 17 2 2 3 2" xfId="24000" xr:uid="{5BB40445-7E9B-4333-887B-B386B9674A7B}"/>
    <cellStyle name="Entrada 17 2 3" xfId="2195" xr:uid="{AAE9D303-4267-435F-93A9-03857F3E8EEB}"/>
    <cellStyle name="Entrada 17 2 3 2" xfId="4832" xr:uid="{A4F7FB90-3936-459B-8C84-CAFFB204AA72}"/>
    <cellStyle name="Entrada 17 2 3 2 2" xfId="7491" xr:uid="{A5F5383E-93BC-4532-B8D7-72DBB21C4DD1}"/>
    <cellStyle name="Entrada 17 2 3 2 2 2" xfId="22599" xr:uid="{F43BD03D-4AFB-4339-9A13-8059C2834447}"/>
    <cellStyle name="Entrada 17 2 3 2 3" xfId="19940" xr:uid="{16F4BF43-FFA8-4B26-987B-A5CA0CEECD3C}"/>
    <cellStyle name="Entrada 17 2 3 3" xfId="14421" xr:uid="{A8AADA1E-15DB-437C-9AE6-E5DB67D4B650}"/>
    <cellStyle name="Entrada 17 2 3 3 2" xfId="29529" xr:uid="{30BD143E-D719-4857-BDE5-3DFD96873D18}"/>
    <cellStyle name="Entrada 17 2 3 4" xfId="17420" xr:uid="{B738C98E-BE90-4DC3-8BB2-16DC639483BB}"/>
    <cellStyle name="Entrada 17 2 4" xfId="2959" xr:uid="{72A39F21-572F-4113-AE6B-86E769753386}"/>
    <cellStyle name="Entrada 17 2 4 2" xfId="5596" xr:uid="{30FB8D52-DED4-48CB-B176-6DE88959D85C}"/>
    <cellStyle name="Entrada 17 2 4 2 2" xfId="11907" xr:uid="{BDDEF591-C0B4-4ABA-8B19-3F57697DFEA1}"/>
    <cellStyle name="Entrada 17 2 4 2 2 2" xfId="27015" xr:uid="{8A1DBDD0-D7F0-4E6C-B000-A57CCA4BBE36}"/>
    <cellStyle name="Entrada 17 2 4 2 3" xfId="15608" xr:uid="{896C5CC5-C130-463F-8AE4-C49F26EE21EF}"/>
    <cellStyle name="Entrada 17 2 4 2 3 2" xfId="30716" xr:uid="{63FABD9C-E4F8-4D90-8ABD-28879F4AE6E9}"/>
    <cellStyle name="Entrada 17 2 4 2 4" xfId="20704" xr:uid="{6B301341-5281-4A0D-83DC-734993DE36DE}"/>
    <cellStyle name="Entrada 17 2 4 3" xfId="9341" xr:uid="{B5A6128F-7080-4E7E-B6D4-A6C005DF7580}"/>
    <cellStyle name="Entrada 17 2 4 3 2" xfId="24449" xr:uid="{9E9D4D1E-DD47-4815-AD22-999408629513}"/>
    <cellStyle name="Entrada 17 2 4 4" xfId="14491" xr:uid="{C694EE88-217C-4456-B3FA-601E0586B50B}"/>
    <cellStyle name="Entrada 17 2 4 4 2" xfId="29599" xr:uid="{FA029B93-40B1-4897-9E97-796C37EEE847}"/>
    <cellStyle name="Entrada 17 2 4 5" xfId="18067" xr:uid="{85755A0F-4F8A-4868-8947-E0CBF79279A5}"/>
    <cellStyle name="Entrada 17 2 5" xfId="3285" xr:uid="{94DFCB60-90F4-4310-BFF1-EA4E8732B380}"/>
    <cellStyle name="Entrada 17 2 5 2" xfId="5922" xr:uid="{D3FBFD69-CF6F-4B28-94FD-645D98C4090A}"/>
    <cellStyle name="Entrada 17 2 5 2 2" xfId="12233" xr:uid="{8A9AEE0B-EF83-4237-9029-5030ACDD6C2A}"/>
    <cellStyle name="Entrada 17 2 5 2 2 2" xfId="27341" xr:uid="{2C507405-9D54-4EA4-B218-D1D776AF9198}"/>
    <cellStyle name="Entrada 17 2 5 2 3" xfId="8023" xr:uid="{C28AD350-DB3D-4E09-A3A7-28FB6D7F2110}"/>
    <cellStyle name="Entrada 17 2 5 2 3 2" xfId="23131" xr:uid="{241B9169-4527-41BD-B386-FACC40EDCFDF}"/>
    <cellStyle name="Entrada 17 2 5 2 4" xfId="21030" xr:uid="{0D483AFC-1D2E-4E44-85B2-6E8DEF9583CE}"/>
    <cellStyle name="Entrada 17 2 5 3" xfId="9667" xr:uid="{DA381871-33A7-4DD4-B684-F979AC264069}"/>
    <cellStyle name="Entrada 17 2 5 3 2" xfId="24775" xr:uid="{B9B87413-0E9D-4802-853E-57874897911B}"/>
    <cellStyle name="Entrada 17 2 5 4" xfId="11815" xr:uid="{C483053F-4B9F-4DB0-A05D-19C607FB55F4}"/>
    <cellStyle name="Entrada 17 2 5 4 2" xfId="26923" xr:uid="{DFBB5F68-E1E8-4CD7-B687-3C1C0C2EA216}"/>
    <cellStyle name="Entrada 17 2 5 5" xfId="18393" xr:uid="{7E41668D-8F83-499A-A089-BCFE2CDA27B4}"/>
    <cellStyle name="Entrada 17 2 6" xfId="3591" xr:uid="{3CD15CAC-0441-46E0-A100-8E571FC0841D}"/>
    <cellStyle name="Entrada 17 2 6 2" xfId="6228" xr:uid="{7752EDB1-B609-4118-91FE-1D145137DD2F}"/>
    <cellStyle name="Entrada 17 2 6 2 2" xfId="12539" xr:uid="{092E8A87-83A3-49AB-B1FD-299C450B9574}"/>
    <cellStyle name="Entrada 17 2 6 2 2 2" xfId="27647" xr:uid="{8686A515-2487-45BD-A15B-955C16CE0DED}"/>
    <cellStyle name="Entrada 17 2 6 2 3" xfId="16318" xr:uid="{D6268878-A7E4-42E6-ADB4-30457B2AC130}"/>
    <cellStyle name="Entrada 17 2 6 2 3 2" xfId="31426" xr:uid="{6E6AC90A-2BD9-43BC-A6EB-7FE36EDD8C4A}"/>
    <cellStyle name="Entrada 17 2 6 2 4" xfId="21336" xr:uid="{6657D74F-CD20-413E-B37A-92D854FF922E}"/>
    <cellStyle name="Entrada 17 2 6 3" xfId="9973" xr:uid="{B4B96F9D-2342-4583-B8F1-E05AC6911DFB}"/>
    <cellStyle name="Entrada 17 2 6 3 2" xfId="25081" xr:uid="{8E7D4408-B5C8-4B6C-8B03-B14458959480}"/>
    <cellStyle name="Entrada 17 2 6 4" xfId="15385" xr:uid="{8F2B36B1-730D-45A1-BAEE-ACF08DD1B67B}"/>
    <cellStyle name="Entrada 17 2 6 4 2" xfId="30493" xr:uid="{A6C05E22-18D1-40C0-9005-2454891EF2B5}"/>
    <cellStyle name="Entrada 17 2 6 5" xfId="18699" xr:uid="{3FEA2F48-5405-42B3-8334-0C85CBAD7EA3}"/>
    <cellStyle name="Entrada 17 2 7" xfId="3937" xr:uid="{2FB0B119-5B23-4375-A4D1-8AA4B3FA7E42}"/>
    <cellStyle name="Entrada 17 2 7 2" xfId="6574" xr:uid="{7A023954-F9CB-4084-BC02-8028832AF2C3}"/>
    <cellStyle name="Entrada 17 2 7 2 2" xfId="12885" xr:uid="{A7C8B359-DDF0-4C33-9DE2-ED9EC36152E8}"/>
    <cellStyle name="Entrada 17 2 7 2 2 2" xfId="27993" xr:uid="{4C6F34B4-F028-4AC7-B1D6-AE7C0D908A03}"/>
    <cellStyle name="Entrada 17 2 7 2 3" xfId="16590" xr:uid="{F614B545-957B-43D3-B28C-400A74126B4A}"/>
    <cellStyle name="Entrada 17 2 7 2 3 2" xfId="31698" xr:uid="{A5C594FC-FE60-403A-98F7-3F449E70D32C}"/>
    <cellStyle name="Entrada 17 2 7 2 4" xfId="21682" xr:uid="{AAA54EA7-BABF-4993-9021-B076C518EE7E}"/>
    <cellStyle name="Entrada 17 2 7 3" xfId="10319" xr:uid="{F97EB087-3B43-43F5-BC42-DA384EEAFC29}"/>
    <cellStyle name="Entrada 17 2 7 3 2" xfId="25427" xr:uid="{2EBAAF15-6875-4E3C-B7D9-1456F585A511}"/>
    <cellStyle name="Entrada 17 2 7 4" xfId="8116" xr:uid="{69692E4B-5A3A-40CE-A282-BF68D3EE452A}"/>
    <cellStyle name="Entrada 17 2 7 4 2" xfId="23224" xr:uid="{0EEADD60-0318-402E-BE12-4A6D171EA35C}"/>
    <cellStyle name="Entrada 17 2 7 5" xfId="19045" xr:uid="{55390EDA-BF3E-4594-BA03-9C4575F384C7}"/>
    <cellStyle name="Entrada 17 2 8" xfId="4284" xr:uid="{E2DE5295-4198-4181-8CFC-DCE8BB0356DF}"/>
    <cellStyle name="Entrada 17 2 8 2" xfId="6921" xr:uid="{B8AEBA69-D63D-4152-A352-6651FD2FC718}"/>
    <cellStyle name="Entrada 17 2 8 2 2" xfId="13232" xr:uid="{7E5551CB-B5DE-4BB6-A117-0C82A7EA38AF}"/>
    <cellStyle name="Entrada 17 2 8 2 2 2" xfId="28340" xr:uid="{8ED1012D-1308-4DAF-B16A-B8E16B9DCBAC}"/>
    <cellStyle name="Entrada 17 2 8 2 3" xfId="16896" xr:uid="{B66EFDA5-D5D7-4E8C-BF47-E5D265462D6D}"/>
    <cellStyle name="Entrada 17 2 8 2 3 2" xfId="32004" xr:uid="{0249FBC8-978B-4A0C-B284-1B1B8ECDFA2A}"/>
    <cellStyle name="Entrada 17 2 8 2 4" xfId="22029" xr:uid="{E5A65F18-39A0-4D99-8C24-72DB9D8A9E21}"/>
    <cellStyle name="Entrada 17 2 8 3" xfId="10666" xr:uid="{7572CA80-0299-4200-A056-B663E89CF96B}"/>
    <cellStyle name="Entrada 17 2 8 3 2" xfId="25774" xr:uid="{0253AC85-A805-4C39-8424-EDFF85F2AB60}"/>
    <cellStyle name="Entrada 17 2 8 4" xfId="15426" xr:uid="{D92FD649-D4E8-4B4C-ACE7-F2AD95B9B6B5}"/>
    <cellStyle name="Entrada 17 2 8 4 2" xfId="30534" xr:uid="{FB949861-9AC6-4B2C-8B24-624E3D16EDF0}"/>
    <cellStyle name="Entrada 17 2 8 5" xfId="19392" xr:uid="{8D5EC63E-B98F-4469-B5BC-124D9BDF299C}"/>
    <cellStyle name="Entrada 17 2 9" xfId="4502" xr:uid="{75B40AEF-E8CD-4665-A2ED-9C72354A2D2C}"/>
    <cellStyle name="Entrada 17 2 9 2" xfId="10884" xr:uid="{6ECEB9EA-4911-4556-91EF-EB7077748DF0}"/>
    <cellStyle name="Entrada 17 2 9 2 2" xfId="25992" xr:uid="{EB675FA2-4057-410F-8D1E-6FA72EA28CD1}"/>
    <cellStyle name="Entrada 17 2 9 3" xfId="14698" xr:uid="{1CBE8384-C983-43D9-9CFA-B3674677CA94}"/>
    <cellStyle name="Entrada 17 2 9 3 2" xfId="29806" xr:uid="{D78361BA-4C27-4432-A8E5-648063D5026F}"/>
    <cellStyle name="Entrada 17 2 9 4" xfId="19610" xr:uid="{24CB3185-7668-4479-A2F5-44A2FB6BAED8}"/>
    <cellStyle name="Entrada 17 3" xfId="1848" xr:uid="{6DCF479B-95B4-45B0-9D5E-8DE5004B9DB3}"/>
    <cellStyle name="Entrada 17 3 10" xfId="7867" xr:uid="{9227EA12-63E1-4A38-9EE4-577D75E908D8}"/>
    <cellStyle name="Entrada 17 3 10 2" xfId="22975" xr:uid="{6341FBB0-0FC4-471E-BB02-B9FD3F4C9877}"/>
    <cellStyle name="Entrada 17 3 11" xfId="14222" xr:uid="{5B55AF6E-B184-478F-91B1-5565564D193F}"/>
    <cellStyle name="Entrada 17 3 11 2" xfId="29330" xr:uid="{E6A4CB07-551D-4A79-B5FE-98730C2723CA}"/>
    <cellStyle name="Entrada 17 3 12" xfId="17073" xr:uid="{BCCBC884-4D44-458A-B173-99F08722CDAB}"/>
    <cellStyle name="Entrada 17 3 2" xfId="2408" xr:uid="{3AFB7258-DD8E-4592-8014-C3135BF43CAD}"/>
    <cellStyle name="Entrada 17 3 2 2" xfId="5045" xr:uid="{5A718036-9636-499F-B4D1-717B48C02B57}"/>
    <cellStyle name="Entrada 17 3 2 2 2" xfId="11409" xr:uid="{2E3B0451-D983-4B3F-8916-07EE90AA186F}"/>
    <cellStyle name="Entrada 17 3 2 2 2 2" xfId="26517" xr:uid="{A5FCEF32-CB39-4A01-A829-C8B2CA808DBF}"/>
    <cellStyle name="Entrada 17 3 2 2 3" xfId="7711" xr:uid="{2FBAD83E-CEED-462A-A1F4-A7779BBE8EED}"/>
    <cellStyle name="Entrada 17 3 2 2 3 2" xfId="22819" xr:uid="{55BB56B7-71DF-4F0A-9098-E03DC1E5E0C4}"/>
    <cellStyle name="Entrada 17 3 2 2 4" xfId="20153" xr:uid="{72435C16-77EC-4799-86E2-A7712E610770}"/>
    <cellStyle name="Entrada 17 3 2 3" xfId="8875" xr:uid="{F699517B-C941-410D-BDAA-BC7CBD011AFA}"/>
    <cellStyle name="Entrada 17 3 2 3 2" xfId="23983" xr:uid="{CBCE2734-1BB8-4B66-945D-0F284EAED037}"/>
    <cellStyle name="Entrada 17 3 2 4" xfId="7742" xr:uid="{383172C2-07F1-467C-A6DE-D9F86C59A6AF}"/>
    <cellStyle name="Entrada 17 3 2 4 2" xfId="22850" xr:uid="{67E233CC-2508-4F71-8501-920D9D567294}"/>
    <cellStyle name="Entrada 17 3 2 5" xfId="7251" xr:uid="{824A2CA0-A62F-43B4-B991-602C0F4CA266}"/>
    <cellStyle name="Entrada 17 3 2 5 2" xfId="22359" xr:uid="{813B97D9-EEB2-403B-962D-29FB55E406BD}"/>
    <cellStyle name="Entrada 17 3 2 6" xfId="17599" xr:uid="{41520A43-7EC4-4E3D-AC58-8D230CDF8764}"/>
    <cellStyle name="Entrada 17 3 3" xfId="2212" xr:uid="{6B0B4EFD-0F32-49CC-A5FD-8FC6F333042F}"/>
    <cellStyle name="Entrada 17 3 3 2" xfId="4849" xr:uid="{56FA82E8-0979-40C7-9FC8-898BB58A8AC8}"/>
    <cellStyle name="Entrada 17 3 3 2 2" xfId="15847" xr:uid="{9802FEE7-62BD-4633-9C3D-DC67C6B1EAD9}"/>
    <cellStyle name="Entrada 17 3 3 2 2 2" xfId="30955" xr:uid="{B4506717-DD18-46E4-8CA8-01555DE67BBC}"/>
    <cellStyle name="Entrada 17 3 3 2 3" xfId="19957" xr:uid="{ED9E41EE-B0B7-49FF-940E-63A9CC2817F3}"/>
    <cellStyle name="Entrada 17 3 3 3" xfId="14999" xr:uid="{8BFCDB1D-4B63-4DE2-8707-154DC2293CE7}"/>
    <cellStyle name="Entrada 17 3 3 3 2" xfId="30107" xr:uid="{60939B3B-0C08-48F3-B00E-DA1B717739CE}"/>
    <cellStyle name="Entrada 17 3 3 4" xfId="17437" xr:uid="{743D53B7-2A95-4B2F-A491-C79014CC3F02}"/>
    <cellStyle name="Entrada 17 3 4" xfId="2942" xr:uid="{639057D9-8D85-4C83-8C6E-7AD1974247A5}"/>
    <cellStyle name="Entrada 17 3 4 2" xfId="5579" xr:uid="{4DE10B07-5B61-4D6C-8D4A-4B0AB62191B9}"/>
    <cellStyle name="Entrada 17 3 4 2 2" xfId="11890" xr:uid="{BC6DA07E-F940-401B-957C-FA291B971F4F}"/>
    <cellStyle name="Entrada 17 3 4 2 2 2" xfId="26998" xr:uid="{52C1FFD3-F6C2-4268-8399-B31B2D8DC48B}"/>
    <cellStyle name="Entrada 17 3 4 2 3" xfId="15210" xr:uid="{DF1B5139-7C22-49A4-803A-DBF90576FF10}"/>
    <cellStyle name="Entrada 17 3 4 2 3 2" xfId="30318" xr:uid="{F67D7E8A-84B6-4417-AC09-2413ECCE6F69}"/>
    <cellStyle name="Entrada 17 3 4 2 4" xfId="20687" xr:uid="{4569C929-1789-4020-ACAF-5AB090E13756}"/>
    <cellStyle name="Entrada 17 3 4 3" xfId="9324" xr:uid="{309C0596-713A-410A-AC8E-9605933B2F15}"/>
    <cellStyle name="Entrada 17 3 4 3 2" xfId="24432" xr:uid="{B40AC6BE-7557-420E-830B-B547C5262ECD}"/>
    <cellStyle name="Entrada 17 3 4 4" xfId="14640" xr:uid="{73E496FD-BC5A-4362-8805-36C70356C530}"/>
    <cellStyle name="Entrada 17 3 4 4 2" xfId="29748" xr:uid="{4A7B8DE5-4631-41D6-97B0-288BFAE1636B}"/>
    <cellStyle name="Entrada 17 3 4 5" xfId="18050" xr:uid="{0FD60463-30CD-454E-8F5F-44DFD7B90DA6}"/>
    <cellStyle name="Entrada 17 3 5" xfId="3268" xr:uid="{FFBF6CC2-5CFB-436F-B48B-758D0AAA39F5}"/>
    <cellStyle name="Entrada 17 3 5 2" xfId="5905" xr:uid="{91533C33-AB7C-477F-BA8A-B0FBE890CC3C}"/>
    <cellStyle name="Entrada 17 3 5 2 2" xfId="12216" xr:uid="{37F8CAC7-AE14-4CB4-BC8B-527753865D79}"/>
    <cellStyle name="Entrada 17 3 5 2 2 2" xfId="27324" xr:uid="{6E8659ED-F036-4E4E-A431-A901674D51B8}"/>
    <cellStyle name="Entrada 17 3 5 2 3" xfId="16427" xr:uid="{B25A5E35-E845-4DE8-8F8B-D6218E908919}"/>
    <cellStyle name="Entrada 17 3 5 2 3 2" xfId="31535" xr:uid="{0BC1E51E-0AE5-41DE-ACA6-0E1253AC79D4}"/>
    <cellStyle name="Entrada 17 3 5 2 4" xfId="21013" xr:uid="{87BB5A5D-831C-4341-AA5B-900D00CC9437}"/>
    <cellStyle name="Entrada 17 3 5 3" xfId="9650" xr:uid="{0581252D-A5B6-4A2C-ACEB-2ABC96355D66}"/>
    <cellStyle name="Entrada 17 3 5 3 2" xfId="24758" xr:uid="{141A182E-B39E-4B91-B29C-E4B548A35FF8}"/>
    <cellStyle name="Entrada 17 3 5 4" xfId="7080" xr:uid="{C92213E6-2FC9-486E-BE6E-9DA56C80A572}"/>
    <cellStyle name="Entrada 17 3 5 4 2" xfId="22188" xr:uid="{AC314BC4-3603-4779-8071-12F32B2CA1DE}"/>
    <cellStyle name="Entrada 17 3 5 5" xfId="18376" xr:uid="{642CD03C-812F-4D19-B404-BE1D0ED99255}"/>
    <cellStyle name="Entrada 17 3 6" xfId="3574" xr:uid="{DFCB15A9-6041-4AEE-B1F3-3E2B4E1F6BF3}"/>
    <cellStyle name="Entrada 17 3 6 2" xfId="6211" xr:uid="{DD5CE43A-4328-487A-9C40-21CB1662A3B7}"/>
    <cellStyle name="Entrada 17 3 6 2 2" xfId="12522" xr:uid="{9D65214B-1219-434E-BA7A-035B28E7BB4C}"/>
    <cellStyle name="Entrada 17 3 6 2 2 2" xfId="27630" xr:uid="{AF350889-2400-49EB-8963-3367D004271F}"/>
    <cellStyle name="Entrada 17 3 6 2 3" xfId="7619" xr:uid="{0BEE2DD5-6436-4260-BF94-3283FA31D647}"/>
    <cellStyle name="Entrada 17 3 6 2 3 2" xfId="22727" xr:uid="{D9C5F5A7-0519-4220-BE11-F9C30F773AD0}"/>
    <cellStyle name="Entrada 17 3 6 2 4" xfId="21319" xr:uid="{3BD76F4A-6FB7-4681-94B0-FCB5ACFF29F1}"/>
    <cellStyle name="Entrada 17 3 6 3" xfId="9956" xr:uid="{738C37B8-89A0-478B-A8A4-3CEE41B8B379}"/>
    <cellStyle name="Entrada 17 3 6 3 2" xfId="25064" xr:uid="{BDE9E0B8-EC41-453F-894C-AC654C8284FE}"/>
    <cellStyle name="Entrada 17 3 6 4" xfId="15698" xr:uid="{EA7A01E6-174A-43B9-A977-C3C1DD96E2D4}"/>
    <cellStyle name="Entrada 17 3 6 4 2" xfId="30806" xr:uid="{D20382CE-056E-46F6-B506-58B5C2FABB08}"/>
    <cellStyle name="Entrada 17 3 6 5" xfId="18682" xr:uid="{E7199BD4-644C-4F4F-83D3-A9471F73D0D4}"/>
    <cellStyle name="Entrada 17 3 7" xfId="3920" xr:uid="{CAD10AAF-D18E-49E5-B82C-261E060F6535}"/>
    <cellStyle name="Entrada 17 3 7 2" xfId="6557" xr:uid="{0D9AFA0E-6A0D-411D-92AB-45AB0572A857}"/>
    <cellStyle name="Entrada 17 3 7 2 2" xfId="12868" xr:uid="{BEA9E8A4-B900-484C-9840-0406D243339C}"/>
    <cellStyle name="Entrada 17 3 7 2 2 2" xfId="27976" xr:uid="{272F215E-77D5-438D-9276-D3EFD81E6C21}"/>
    <cellStyle name="Entrada 17 3 7 2 3" xfId="16573" xr:uid="{037E1108-A0D1-462E-B746-C7855C09E472}"/>
    <cellStyle name="Entrada 17 3 7 2 3 2" xfId="31681" xr:uid="{5B85BB31-82C1-4E9F-BDD6-B0FBFA975C5F}"/>
    <cellStyle name="Entrada 17 3 7 2 4" xfId="21665" xr:uid="{6583A38E-0ADD-4C4B-BADA-A86E50F8770F}"/>
    <cellStyle name="Entrada 17 3 7 3" xfId="10302" xr:uid="{D2BE1FAE-8F68-4FD9-AEB4-F118D58FF870}"/>
    <cellStyle name="Entrada 17 3 7 3 2" xfId="25410" xr:uid="{4062A40E-171B-4339-B2FF-26E353A60CA6}"/>
    <cellStyle name="Entrada 17 3 7 4" xfId="15107" xr:uid="{9A7E5536-D645-4E4B-B65D-B8AAF5067DC0}"/>
    <cellStyle name="Entrada 17 3 7 4 2" xfId="30215" xr:uid="{C58690FA-1FAD-4EFE-B137-1B555A287427}"/>
    <cellStyle name="Entrada 17 3 7 5" xfId="19028" xr:uid="{7171E4AB-085E-4D3F-B992-701A8EEA89E4}"/>
    <cellStyle name="Entrada 17 3 8" xfId="4485" xr:uid="{8CEE374A-0FC1-4CC8-AD3F-780D0484A2F9}"/>
    <cellStyle name="Entrada 17 3 8 2" xfId="10867" xr:uid="{7786F8EE-DD64-49C2-8312-FEC38F20FA3E}"/>
    <cellStyle name="Entrada 17 3 8 2 2" xfId="25975" xr:uid="{C46162A7-216F-4D3B-B03B-5A147B10175B}"/>
    <cellStyle name="Entrada 17 3 8 3" xfId="15606" xr:uid="{FE61B695-2370-485A-9A4C-DEBF004801ED}"/>
    <cellStyle name="Entrada 17 3 8 3 2" xfId="30714" xr:uid="{27AF4D71-F89C-4A67-A857-18FA5AD9BB9C}"/>
    <cellStyle name="Entrada 17 3 8 4" xfId="19593" xr:uid="{CEF724A7-1F88-4C6A-BD32-4E2FBFEE5A33}"/>
    <cellStyle name="Entrada 17 3 9" xfId="8349" xr:uid="{E82E7C7E-A80D-4126-BAE1-C1E0A04EE72F}"/>
    <cellStyle name="Entrada 17 3 9 2" xfId="23457" xr:uid="{94C9D944-5CAC-4BE0-B65A-4ADB821F6DA1}"/>
    <cellStyle name="Entrada 17 4" xfId="2085" xr:uid="{E9760E2B-64E8-4D2B-90E7-9B795FBA6654}"/>
    <cellStyle name="Entrada 17 4 10" xfId="14396" xr:uid="{AEB49974-23BC-468C-8EBB-2A3034431D4B}"/>
    <cellStyle name="Entrada 17 4 10 2" xfId="29504" xr:uid="{C2AEAAA2-9B48-4C4B-831D-BE9D49E3E1A4}"/>
    <cellStyle name="Entrada 17 4 11" xfId="13912" xr:uid="{9D0F31F1-B4A3-4042-9002-6EA0284E3206}"/>
    <cellStyle name="Entrada 17 4 11 2" xfId="29020" xr:uid="{7308C68E-BECB-4327-B704-8210F6EDCDCA}"/>
    <cellStyle name="Entrada 17 4 12" xfId="17310" xr:uid="{90FDAC23-AC3C-4669-889E-29434DC9D6BA}"/>
    <cellStyle name="Entrada 17 4 2" xfId="2575" xr:uid="{5FC26C13-03E7-46B3-9AAA-6F8B79D1B4E7}"/>
    <cellStyle name="Entrada 17 4 2 2" xfId="5212" xr:uid="{674E811F-9C2A-4DB0-AC05-85EE60AE5CFB}"/>
    <cellStyle name="Entrada 17 4 2 2 2" xfId="11576" xr:uid="{CA9F7274-7552-4EC0-88AF-9CBE0DF0622D}"/>
    <cellStyle name="Entrada 17 4 2 2 2 2" xfId="26684" xr:uid="{83B3158E-288B-4070-8F5E-B30017F9DA4D}"/>
    <cellStyle name="Entrada 17 4 2 2 3" xfId="7995" xr:uid="{AE90692A-0AD6-43C7-AB4A-5BBB1839B96B}"/>
    <cellStyle name="Entrada 17 4 2 2 3 2" xfId="23103" xr:uid="{D4BB6D84-845E-4BFA-A3A3-BA19CEE13897}"/>
    <cellStyle name="Entrada 17 4 2 2 4" xfId="20320" xr:uid="{61BE028A-49B1-447F-856C-30AE71347028}"/>
    <cellStyle name="Entrada 17 4 2 3" xfId="9042" xr:uid="{2C8B3EEC-CC28-4310-931B-CB7DB3C6C02D}"/>
    <cellStyle name="Entrada 17 4 2 3 2" xfId="24150" xr:uid="{77422839-6A23-4F97-8E4F-D9C3497E9CCF}"/>
    <cellStyle name="Entrada 17 4 2 4" xfId="8169" xr:uid="{44EA9B6B-EA3C-4824-8184-D7B8B6668E72}"/>
    <cellStyle name="Entrada 17 4 2 4 2" xfId="23277" xr:uid="{729BB5F2-AA69-4F33-AC11-A126C0628966}"/>
    <cellStyle name="Entrada 17 4 2 5" xfId="16474" xr:uid="{2C102113-E39E-4011-B63A-59D2607F2920}"/>
    <cellStyle name="Entrada 17 4 2 5 2" xfId="31582" xr:uid="{183BDB36-E28A-4C9F-9794-2D1FE7D993FA}"/>
    <cellStyle name="Entrada 17 4 2 6" xfId="17683" xr:uid="{C140FBC1-151A-4507-A997-19B9ED527DB2}"/>
    <cellStyle name="Entrada 17 4 3" xfId="2845" xr:uid="{73852679-FC71-42D9-8239-A5F0525CF858}"/>
    <cellStyle name="Entrada 17 4 3 2" xfId="5482" xr:uid="{704B1112-1C7D-41B0-9DE5-072C301C7098}"/>
    <cellStyle name="Entrada 17 4 3 2 2" xfId="14776" xr:uid="{9EFD06CC-26D2-46F6-9D70-D21E11FCA6BA}"/>
    <cellStyle name="Entrada 17 4 3 2 2 2" xfId="29884" xr:uid="{42E8F660-5573-4C76-970E-8BCEFF0DB5B3}"/>
    <cellStyle name="Entrada 17 4 3 2 3" xfId="20590" xr:uid="{9D7EC2E9-9A7F-46A6-A376-50BD415C056E}"/>
    <cellStyle name="Entrada 17 4 3 3" xfId="7760" xr:uid="{7B8C2FE4-D47C-402C-B05C-7B488E775169}"/>
    <cellStyle name="Entrada 17 4 3 3 2" xfId="22868" xr:uid="{45FAD9E3-BF38-42FE-8FA6-3704F59EBF05}"/>
    <cellStyle name="Entrada 17 4 3 4" xfId="17953" xr:uid="{DCA444A9-9687-44A8-B724-83DD1DC02360}"/>
    <cellStyle name="Entrada 17 4 4" xfId="3148" xr:uid="{2C20B9B1-0A80-4DB1-AC3B-E85FA6405833}"/>
    <cellStyle name="Entrada 17 4 4 2" xfId="5785" xr:uid="{7DB318D8-5955-4A35-B90A-2639E3629AA7}"/>
    <cellStyle name="Entrada 17 4 4 2 2" xfId="12096" xr:uid="{97D4D950-C876-4EE1-BB62-3867013E5320}"/>
    <cellStyle name="Entrada 17 4 4 2 2 2" xfId="27204" xr:uid="{A120A80F-1513-4C0F-AD70-2D318F81F45B}"/>
    <cellStyle name="Entrada 17 4 4 2 3" xfId="14995" xr:uid="{997BB944-31B7-431D-B5CE-D783C174FA62}"/>
    <cellStyle name="Entrada 17 4 4 2 3 2" xfId="30103" xr:uid="{51EECF61-0199-4EB4-A220-E0A1A4F0BDF1}"/>
    <cellStyle name="Entrada 17 4 4 2 4" xfId="20893" xr:uid="{14F30ED9-1B5A-42F7-8420-D5AC06F3FBAA}"/>
    <cellStyle name="Entrada 17 4 4 3" xfId="9530" xr:uid="{A167726E-1A8B-49A9-AE19-271C9C21881C}"/>
    <cellStyle name="Entrada 17 4 4 3 2" xfId="24638" xr:uid="{3FB9DA8A-7F5A-4250-A254-E604B0178B5B}"/>
    <cellStyle name="Entrada 17 4 4 4" xfId="15962" xr:uid="{7172B5FB-A888-4FF6-A82B-DC8B87279685}"/>
    <cellStyle name="Entrada 17 4 4 4 2" xfId="31070" xr:uid="{A820A5AD-0E57-4A15-A554-7B8D2DBAC0C9}"/>
    <cellStyle name="Entrada 17 4 4 5" xfId="18256" xr:uid="{481805A0-BD3E-4B5D-962A-7D0AF62F0820}"/>
    <cellStyle name="Entrada 17 4 5" xfId="3474" xr:uid="{C3F4921B-7FAF-45B3-A1FF-E6761AB0CF3A}"/>
    <cellStyle name="Entrada 17 4 5 2" xfId="6111" xr:uid="{D27C348A-DDF1-42FF-ACB1-1394374D9A56}"/>
    <cellStyle name="Entrada 17 4 5 2 2" xfId="12422" xr:uid="{6B28CEE8-1AC2-4C84-8827-3BE91BF76F8D}"/>
    <cellStyle name="Entrada 17 4 5 2 2 2" xfId="27530" xr:uid="{89EBB65A-4F75-4DCE-B31B-666962E3CCF2}"/>
    <cellStyle name="Entrada 17 4 5 2 3" xfId="7459" xr:uid="{4F6474C3-BD35-467A-946C-D46E565FA9B1}"/>
    <cellStyle name="Entrada 17 4 5 2 3 2" xfId="22567" xr:uid="{C6744220-AC8B-4D4C-BA5E-C1068DCCC65E}"/>
    <cellStyle name="Entrada 17 4 5 2 4" xfId="21219" xr:uid="{C401F856-AA81-4583-8355-4644167902F1}"/>
    <cellStyle name="Entrada 17 4 5 3" xfId="9856" xr:uid="{A89A5DE9-95C1-4CC0-B8C1-781209483EDC}"/>
    <cellStyle name="Entrada 17 4 5 3 2" xfId="24964" xr:uid="{11514255-D5E0-4207-9FE3-59B50DE0D617}"/>
    <cellStyle name="Entrada 17 4 5 4" xfId="15084" xr:uid="{6604884B-7CA1-4A61-BB5E-60682254357D}"/>
    <cellStyle name="Entrada 17 4 5 4 2" xfId="30192" xr:uid="{A578BCA0-5BC1-40E5-8C3B-A61DAF3DDB0F}"/>
    <cellStyle name="Entrada 17 4 5 5" xfId="18582" xr:uid="{55999294-B111-46F3-8010-24C1FEFDFB98}"/>
    <cellStyle name="Entrada 17 4 6" xfId="3780" xr:uid="{0E0F4861-DABE-4D4F-BF99-CFFEB857DE35}"/>
    <cellStyle name="Entrada 17 4 6 2" xfId="6417" xr:uid="{BD16F25B-56C1-4525-9F1E-4002099CDBF7}"/>
    <cellStyle name="Entrada 17 4 6 2 2" xfId="12728" xr:uid="{0133158F-F0F5-446C-8D14-284E8F160CB7}"/>
    <cellStyle name="Entrada 17 4 6 2 2 2" xfId="27836" xr:uid="{ED5A1723-9E4A-4107-93D5-DBBDA1C11769}"/>
    <cellStyle name="Entrada 17 4 6 2 3" xfId="16468" xr:uid="{5C5F3019-409D-4F78-A3B5-784D6680ACCB}"/>
    <cellStyle name="Entrada 17 4 6 2 3 2" xfId="31576" xr:uid="{A34234B7-75B2-4EF7-87C6-7E3BA8BFA7D7}"/>
    <cellStyle name="Entrada 17 4 6 2 4" xfId="21525" xr:uid="{323F32A2-A561-4022-8F20-018CEE6DAF86}"/>
    <cellStyle name="Entrada 17 4 6 3" xfId="10162" xr:uid="{4DE4E88B-B193-411C-BC84-58B0ABF35CB8}"/>
    <cellStyle name="Entrada 17 4 6 3 2" xfId="25270" xr:uid="{8FA190F0-7930-43FA-B5E9-1D29CEADB54E}"/>
    <cellStyle name="Entrada 17 4 6 4" xfId="7573" xr:uid="{EDFC9E7C-CEF0-4765-90D6-88B3DAC51B40}"/>
    <cellStyle name="Entrada 17 4 6 4 2" xfId="22681" xr:uid="{02215C96-C8ED-4D2C-8279-9E0837EECEE6}"/>
    <cellStyle name="Entrada 17 4 6 5" xfId="18888" xr:uid="{A10EBF0C-AE95-4906-B50C-BE02C03CC07D}"/>
    <cellStyle name="Entrada 17 4 7" xfId="4157" xr:uid="{13D9F788-A28E-4997-B98F-57016ED6A3C8}"/>
    <cellStyle name="Entrada 17 4 7 2" xfId="6794" xr:uid="{F250EE6D-3915-445F-9430-63856D8EA061}"/>
    <cellStyle name="Entrada 17 4 7 2 2" xfId="13105" xr:uid="{21E35E49-9785-465B-A3EB-5BA2368AB504}"/>
    <cellStyle name="Entrada 17 4 7 2 2 2" xfId="28213" xr:uid="{D0508AD0-6199-4364-82BD-3288ADD918D8}"/>
    <cellStyle name="Entrada 17 4 7 2 3" xfId="16779" xr:uid="{BCBE2C54-BBCB-44F0-B46F-DC8A6C0E62E9}"/>
    <cellStyle name="Entrada 17 4 7 2 3 2" xfId="31887" xr:uid="{966E851A-2CD4-4B5B-AABE-B2FA96C43595}"/>
    <cellStyle name="Entrada 17 4 7 2 4" xfId="21902" xr:uid="{E7EFEC50-E70E-41DB-BA4A-C00015D5462E}"/>
    <cellStyle name="Entrada 17 4 7 3" xfId="10539" xr:uid="{FB1C26D9-3ADD-490C-8FED-9AF6C3A71B43}"/>
    <cellStyle name="Entrada 17 4 7 3 2" xfId="25647" xr:uid="{1F6B65C1-B63E-4FE7-BDC2-274C860C754C}"/>
    <cellStyle name="Entrada 17 4 7 4" xfId="15128" xr:uid="{3104EC04-A511-4275-B02C-39656A8E9067}"/>
    <cellStyle name="Entrada 17 4 7 4 2" xfId="30236" xr:uid="{9C896AAC-BDFD-46C4-A057-CB51075B74F3}"/>
    <cellStyle name="Entrada 17 4 7 5" xfId="19265" xr:uid="{3997B39B-D85B-4189-9FCC-FEAB1C87F159}"/>
    <cellStyle name="Entrada 17 4 8" xfId="4722" xr:uid="{FAECB6BB-EEC3-4A13-849A-A3E2D5398F26}"/>
    <cellStyle name="Entrada 17 4 8 2" xfId="11104" xr:uid="{F9FFFC26-A504-4A76-8F49-468F66805E83}"/>
    <cellStyle name="Entrada 17 4 8 2 2" xfId="26212" xr:uid="{4CB5A954-76C7-42C6-AC69-11C316632D42}"/>
    <cellStyle name="Entrada 17 4 8 3" xfId="9127" xr:uid="{61002C99-29C8-46F6-B776-DE03DC3AB770}"/>
    <cellStyle name="Entrada 17 4 8 3 2" xfId="24235" xr:uid="{777D036B-D0C5-4C35-9C0E-49DE6D8ADD23}"/>
    <cellStyle name="Entrada 17 4 8 4" xfId="19830" xr:uid="{4CE79E4E-E17E-4F25-BEC8-A68A2E423255}"/>
    <cellStyle name="Entrada 17 4 9" xfId="8583" xr:uid="{EE6C3330-4C14-479C-810E-A30C004AAC22}"/>
    <cellStyle name="Entrada 17 4 9 2" xfId="23691" xr:uid="{8A61690F-6BB4-4D7E-A098-E3897F2CF658}"/>
    <cellStyle name="Entrada 17 5" xfId="2036" xr:uid="{81F82ED2-755A-4364-91A4-803E1295DBFA}"/>
    <cellStyle name="Entrada 17 5 10" xfId="14182" xr:uid="{ADE7A381-A3E8-4969-AE95-7D119CC67ED4}"/>
    <cellStyle name="Entrada 17 5 10 2" xfId="29290" xr:uid="{7D2CB756-684D-4871-B226-F07FDC6B87C8}"/>
    <cellStyle name="Entrada 17 5 11" xfId="17261" xr:uid="{A1114AE5-11AD-4D78-86B0-98A62FE37F34}"/>
    <cellStyle name="Entrada 17 5 2" xfId="2796" xr:uid="{6E00BFBE-1989-473E-86AA-23980FA36D4E}"/>
    <cellStyle name="Entrada 17 5 2 2" xfId="5433" xr:uid="{06A8213C-400D-44ED-BA81-00D6DA9A6438}"/>
    <cellStyle name="Entrada 17 5 2 2 2" xfId="7265" xr:uid="{A8293F69-D131-4BFD-90E1-8F28BCECBBCC}"/>
    <cellStyle name="Entrada 17 5 2 2 2 2" xfId="22373" xr:uid="{6CF96BB2-C629-4CF7-9683-AFEA945BF180}"/>
    <cellStyle name="Entrada 17 5 2 2 3" xfId="20541" xr:uid="{232F7A61-0464-411F-B581-5915B6E1F8E3}"/>
    <cellStyle name="Entrada 17 5 2 3" xfId="9175" xr:uid="{3976EDF5-AE75-4D1A-B287-0CDFC9DA6E38}"/>
    <cellStyle name="Entrada 17 5 2 3 2" xfId="24283" xr:uid="{AD7100FD-5375-4B3B-B0B8-9CA470106837}"/>
    <cellStyle name="Entrada 17 5 2 4" xfId="17904" xr:uid="{668C2659-9133-4380-A57C-B74951A77C64}"/>
    <cellStyle name="Entrada 17 5 3" xfId="3099" xr:uid="{9A7B9FB7-3C4C-43C0-8049-0C5C154F7939}"/>
    <cellStyle name="Entrada 17 5 3 2" xfId="5736" xr:uid="{AEA56F7F-86FB-4B09-BD13-3D9E05962D5A}"/>
    <cellStyle name="Entrada 17 5 3 2 2" xfId="12047" xr:uid="{E0737A87-9F50-46FB-B363-057F8B59D102}"/>
    <cellStyle name="Entrada 17 5 3 2 2 2" xfId="27155" xr:uid="{8E9D9A87-21D8-41E1-82DC-4106604C712A}"/>
    <cellStyle name="Entrada 17 5 3 2 3" xfId="13730" xr:uid="{ADBE6277-5CCD-42D2-9F33-658E3F8BC595}"/>
    <cellStyle name="Entrada 17 5 3 2 3 2" xfId="28838" xr:uid="{0E37723C-BDF2-4613-9CBF-DA6449ECB511}"/>
    <cellStyle name="Entrada 17 5 3 2 4" xfId="20844" xr:uid="{FA8EB58C-ECA7-4FCA-AE41-D58BCE0AB193}"/>
    <cellStyle name="Entrada 17 5 3 3" xfId="9481" xr:uid="{665DA725-F299-4888-B73D-D09F5CBA5CCD}"/>
    <cellStyle name="Entrada 17 5 3 3 2" xfId="24589" xr:uid="{9C6C427D-30EC-4D31-BCE7-F2E5F6B60879}"/>
    <cellStyle name="Entrada 17 5 3 4" xfId="15102" xr:uid="{E566B8CD-A7D9-446D-B4FC-53278B7D63AE}"/>
    <cellStyle name="Entrada 17 5 3 4 2" xfId="30210" xr:uid="{8CF3ED63-0B65-40C2-BEBB-B2EA5B1DDD53}"/>
    <cellStyle name="Entrada 17 5 3 5" xfId="18207" xr:uid="{FBF333AB-53F3-45FF-8867-45BEBA08D615}"/>
    <cellStyle name="Entrada 17 5 4" xfId="3425" xr:uid="{A6A14A72-58D1-4FDA-BBB4-4C6D25A7A0FE}"/>
    <cellStyle name="Entrada 17 5 4 2" xfId="6062" xr:uid="{B0BF6FA8-7042-4823-BD5F-4FC68A89A815}"/>
    <cellStyle name="Entrada 17 5 4 2 2" xfId="12373" xr:uid="{A0AEC163-21AA-49E9-8C0B-074542AF0A62}"/>
    <cellStyle name="Entrada 17 5 4 2 2 2" xfId="27481" xr:uid="{3BCDCADB-4B8A-4DFA-AC3C-7B506C60A80E}"/>
    <cellStyle name="Entrada 17 5 4 2 3" xfId="16451" xr:uid="{625DB450-DBD3-4777-8F1E-F38F989C0E76}"/>
    <cellStyle name="Entrada 17 5 4 2 3 2" xfId="31559" xr:uid="{966980CC-EB5F-41C9-AD0C-DD77A5B9E541}"/>
    <cellStyle name="Entrada 17 5 4 2 4" xfId="21170" xr:uid="{E54D6291-A1AE-49B9-AF53-10030A8AF051}"/>
    <cellStyle name="Entrada 17 5 4 3" xfId="9807" xr:uid="{1B7E43C8-6B26-4061-BEF3-FD5F28BB7B35}"/>
    <cellStyle name="Entrada 17 5 4 3 2" xfId="24915" xr:uid="{0DE1CD1D-49F7-4233-8207-43C36CE2D066}"/>
    <cellStyle name="Entrada 17 5 4 4" xfId="7165" xr:uid="{12244991-700D-4465-A07D-CE1BF1D5955F}"/>
    <cellStyle name="Entrada 17 5 4 4 2" xfId="22273" xr:uid="{581BC7BE-2AE4-48C2-BA41-AA958F272773}"/>
    <cellStyle name="Entrada 17 5 4 5" xfId="18533" xr:uid="{5AF2FF43-58A1-4977-8782-EB230A4244CC}"/>
    <cellStyle name="Entrada 17 5 5" xfId="3731" xr:uid="{02CE809E-CA19-4461-96DD-4EA3AB501CB6}"/>
    <cellStyle name="Entrada 17 5 5 2" xfId="6368" xr:uid="{7BB516DF-C26E-4A34-A7DD-B7DE4C59FDCF}"/>
    <cellStyle name="Entrada 17 5 5 2 2" xfId="12679" xr:uid="{004754DF-1020-4754-94AF-C98FB55761F5}"/>
    <cellStyle name="Entrada 17 5 5 2 2 2" xfId="27787" xr:uid="{A63DB67B-CFB1-4F50-9404-530D02B0EE24}"/>
    <cellStyle name="Entrada 17 5 5 2 3" xfId="16358" xr:uid="{72989C60-CF00-448F-8A29-4C9FDC3589F4}"/>
    <cellStyle name="Entrada 17 5 5 2 3 2" xfId="31466" xr:uid="{ECDB83F1-AFBB-4543-B3DD-2B8DFB5058A3}"/>
    <cellStyle name="Entrada 17 5 5 2 4" xfId="21476" xr:uid="{9A0BB807-F1CE-4EF0-AC7E-2C17D080F1F9}"/>
    <cellStyle name="Entrada 17 5 5 3" xfId="10113" xr:uid="{09A46E64-563C-472E-9D7B-C4BAF82B311B}"/>
    <cellStyle name="Entrada 17 5 5 3 2" xfId="25221" xr:uid="{0BB8F2BE-7AD9-495C-88ED-75706119326F}"/>
    <cellStyle name="Entrada 17 5 5 4" xfId="14227" xr:uid="{C787EB54-D50B-41B2-9D76-497B1DD4D5C5}"/>
    <cellStyle name="Entrada 17 5 5 4 2" xfId="29335" xr:uid="{CD59BCB1-AAF3-4962-BBE8-E3A7EEF6BACA}"/>
    <cellStyle name="Entrada 17 5 5 5" xfId="18839" xr:uid="{E73CF5D8-9C80-4ACD-9A6E-69B4DCB3F0F1}"/>
    <cellStyle name="Entrada 17 5 6" xfId="4108" xr:uid="{9B3E1634-6D21-41CD-BD9A-2DE34EFC7449}"/>
    <cellStyle name="Entrada 17 5 6 2" xfId="6745" xr:uid="{D6EE8BC9-27C2-4523-8C5D-9AB9B1DCF2D0}"/>
    <cellStyle name="Entrada 17 5 6 2 2" xfId="13056" xr:uid="{3695AF36-516B-43E1-B9AA-DAE77FEA8863}"/>
    <cellStyle name="Entrada 17 5 6 2 2 2" xfId="28164" xr:uid="{CC79763F-FBD8-43B0-A90E-2A2D464049BB}"/>
    <cellStyle name="Entrada 17 5 6 2 3" xfId="16730" xr:uid="{E1E27649-14AE-4887-B3EF-BDE7D14C16A5}"/>
    <cellStyle name="Entrada 17 5 6 2 3 2" xfId="31838" xr:uid="{37F0887B-066A-4750-8D9F-8937226A9BAC}"/>
    <cellStyle name="Entrada 17 5 6 2 4" xfId="21853" xr:uid="{704C0865-0493-42F3-84B8-76B11856F79D}"/>
    <cellStyle name="Entrada 17 5 6 3" xfId="10490" xr:uid="{F5C6BDA1-B11D-4009-8D9A-8F857811B6D5}"/>
    <cellStyle name="Entrada 17 5 6 3 2" xfId="25598" xr:uid="{B5348EF3-975A-45D7-9B7D-152F5DC611BB}"/>
    <cellStyle name="Entrada 17 5 6 4" xfId="7690" xr:uid="{8A7A5867-195F-469B-AE2A-7E8D24239B4F}"/>
    <cellStyle name="Entrada 17 5 6 4 2" xfId="22798" xr:uid="{1B0B5D9C-4FDF-4415-809C-152D4CEB9098}"/>
    <cellStyle name="Entrada 17 5 6 5" xfId="19216" xr:uid="{06B54449-ED90-4A50-B5A8-DF49F5E06E55}"/>
    <cellStyle name="Entrada 17 5 7" xfId="4673" xr:uid="{656409D7-5BC9-4C80-80AE-6E35628FEB9F}"/>
    <cellStyle name="Entrada 17 5 7 2" xfId="11055" xr:uid="{6CF98112-2B41-4648-BB64-9F21C19664F7}"/>
    <cellStyle name="Entrada 17 5 7 2 2" xfId="26163" xr:uid="{8F84747E-8C71-4A12-84FD-52632D7B279C}"/>
    <cellStyle name="Entrada 17 5 7 3" xfId="7615" xr:uid="{950C0A69-4466-4353-A621-495016164C10}"/>
    <cellStyle name="Entrada 17 5 7 3 2" xfId="22723" xr:uid="{EB8FB496-835C-4136-8094-9A53862BC0E3}"/>
    <cellStyle name="Entrada 17 5 7 4" xfId="19781" xr:uid="{A96A82BA-EA5F-46DB-809F-20A37227CC72}"/>
    <cellStyle name="Entrada 17 5 8" xfId="8534" xr:uid="{FC64AE3C-DAC4-4D7A-A3A8-8D9CDCAF7D7B}"/>
    <cellStyle name="Entrada 17 5 8 2" xfId="23642" xr:uid="{BD343CA9-EBE9-4102-AB22-956A2FF4FFF7}"/>
    <cellStyle name="Entrada 17 5 9" xfId="13533" xr:uid="{E8944449-EE8C-45E8-A997-EA2F08B727C8}"/>
    <cellStyle name="Entrada 17 5 9 2" xfId="28641" xr:uid="{DCF0B780-EF04-4FAC-88D9-C4DDC0CD86CB}"/>
    <cellStyle name="Entrada 18" xfId="1150" xr:uid="{00000000-0005-0000-0000-000080040000}"/>
    <cellStyle name="Entrada 18 2" xfId="1866" xr:uid="{6A86A692-FFC6-4378-85EC-384E78183847}"/>
    <cellStyle name="Entrada 18 2 10" xfId="8367" xr:uid="{9137912A-9CA8-4A4D-A09A-401C98A0863F}"/>
    <cellStyle name="Entrada 18 2 10 2" xfId="23475" xr:uid="{774666B2-919A-42E3-AD7F-E11F31358729}"/>
    <cellStyle name="Entrada 18 2 11" xfId="14067" xr:uid="{A2F0118E-B387-4B09-B737-120485C817E9}"/>
    <cellStyle name="Entrada 18 2 11 2" xfId="29175" xr:uid="{E15D73D8-3767-4115-A853-6B3F3E54DA90}"/>
    <cellStyle name="Entrada 18 2 12" xfId="7183" xr:uid="{D7464D6F-ABA1-4A7C-90E8-A5C135DA24B1}"/>
    <cellStyle name="Entrada 18 2 12 2" xfId="22291" xr:uid="{3915E256-4D6D-489F-AC87-6D7E329A3C41}"/>
    <cellStyle name="Entrada 18 2 13" xfId="17091" xr:uid="{DC5B9C51-B4A2-42B7-861A-BAC78F49F3B5}"/>
    <cellStyle name="Entrada 18 2 2" xfId="2426" xr:uid="{9C7A573E-9C13-4109-9894-CE1088528FB7}"/>
    <cellStyle name="Entrada 18 2 2 2" xfId="5063" xr:uid="{00F1469D-6E02-4F5C-83E0-3DE3BA441689}"/>
    <cellStyle name="Entrada 18 2 2 2 2" xfId="11427" xr:uid="{F50E406A-6221-443F-9003-5000DC851ABC}"/>
    <cellStyle name="Entrada 18 2 2 2 2 2" xfId="26535" xr:uid="{86DAFF83-50A9-40C0-B1D7-9828745DC919}"/>
    <cellStyle name="Entrada 18 2 2 2 3" xfId="14208" xr:uid="{D14CF2D2-BFA7-4F9A-82A4-C7E6A92A9359}"/>
    <cellStyle name="Entrada 18 2 2 2 3 2" xfId="29316" xr:uid="{AD5525A8-1DB8-48A4-ABB7-5408D42575D9}"/>
    <cellStyle name="Entrada 18 2 2 2 4" xfId="20171" xr:uid="{1D8434EE-2747-40CF-A487-C72C35B34081}"/>
    <cellStyle name="Entrada 18 2 2 3" xfId="8893" xr:uid="{B684067B-0516-4666-8E0E-94830BC3A29C}"/>
    <cellStyle name="Entrada 18 2 2 3 2" xfId="24001" xr:uid="{452159D7-37AE-4311-9FEE-5D2710D4A230}"/>
    <cellStyle name="Entrada 18 2 3" xfId="2194" xr:uid="{3CD73061-5E0D-4642-8C22-AFB4CEB2A619}"/>
    <cellStyle name="Entrada 18 2 3 2" xfId="4831" xr:uid="{1A845928-8FC2-40DA-897D-2E96C2F41B4C}"/>
    <cellStyle name="Entrada 18 2 3 2 2" xfId="16205" xr:uid="{C0E0E025-0592-47EA-AB1C-101CD4F84722}"/>
    <cellStyle name="Entrada 18 2 3 2 2 2" xfId="31313" xr:uid="{8FF024A9-2751-4F1F-AB87-C591224925BC}"/>
    <cellStyle name="Entrada 18 2 3 2 3" xfId="19939" xr:uid="{1C65D797-36BC-4D48-95B1-FC6EFF1540D4}"/>
    <cellStyle name="Entrada 18 2 3 3" xfId="9275" xr:uid="{C4E2EEAB-29BF-456C-A440-43882C7AABB4}"/>
    <cellStyle name="Entrada 18 2 3 3 2" xfId="24383" xr:uid="{80C40FC5-16BC-4CC3-860E-89FDCA367165}"/>
    <cellStyle name="Entrada 18 2 3 4" xfId="17419" xr:uid="{C09C450E-AE55-40BC-9DD6-ADCD89CE40DE}"/>
    <cellStyle name="Entrada 18 2 4" xfId="2960" xr:uid="{266FBF0A-518B-492D-BDD4-CCD901A51FD7}"/>
    <cellStyle name="Entrada 18 2 4 2" xfId="5597" xr:uid="{AF1C7C7C-B9AB-4C8E-95F5-A9F29CD0F538}"/>
    <cellStyle name="Entrada 18 2 4 2 2" xfId="11908" xr:uid="{0295B074-86BC-4F8E-9A76-F7773BAE90E6}"/>
    <cellStyle name="Entrada 18 2 4 2 2 2" xfId="27016" xr:uid="{2EA2AC72-CA99-48D5-A17A-B1CA030E056C}"/>
    <cellStyle name="Entrada 18 2 4 2 3" xfId="14667" xr:uid="{CE7D0969-F290-461E-B996-DD8468432CFE}"/>
    <cellStyle name="Entrada 18 2 4 2 3 2" xfId="29775" xr:uid="{5FEB96FC-24DB-42A5-BEB4-AF602409E818}"/>
    <cellStyle name="Entrada 18 2 4 2 4" xfId="20705" xr:uid="{EDE0BB24-3B18-4EF1-81E0-357ACC34D7B0}"/>
    <cellStyle name="Entrada 18 2 4 3" xfId="9342" xr:uid="{7CD665D7-081A-4239-B2AC-420B56FEEFFD}"/>
    <cellStyle name="Entrada 18 2 4 3 2" xfId="24450" xr:uid="{D721CB7E-88DF-4730-BF96-5C01FD2D36CE}"/>
    <cellStyle name="Entrada 18 2 4 4" xfId="8106" xr:uid="{79C3D6AD-B15D-43E4-804E-E7291EE4D867}"/>
    <cellStyle name="Entrada 18 2 4 4 2" xfId="23214" xr:uid="{6130C725-3651-4876-9B5C-F02FE7B48C40}"/>
    <cellStyle name="Entrada 18 2 4 5" xfId="18068" xr:uid="{C6A6E570-3C8C-4CA2-99F8-F6E3FDE2FEDD}"/>
    <cellStyle name="Entrada 18 2 5" xfId="3286" xr:uid="{EFECB3A2-052B-4012-B519-3B17DD7A4859}"/>
    <cellStyle name="Entrada 18 2 5 2" xfId="5923" xr:uid="{BB5B7110-562A-4744-A6EA-EC4D14A52DB9}"/>
    <cellStyle name="Entrada 18 2 5 2 2" xfId="12234" xr:uid="{FB3CA237-41AD-48E0-B2DD-8797A986F65D}"/>
    <cellStyle name="Entrada 18 2 5 2 2 2" xfId="27342" xr:uid="{766871A0-A9D7-4709-8BEE-A70ECFDE5146}"/>
    <cellStyle name="Entrada 18 2 5 2 3" xfId="14873" xr:uid="{024DDAB0-D278-445E-A5A2-013D4F3BB18E}"/>
    <cellStyle name="Entrada 18 2 5 2 3 2" xfId="29981" xr:uid="{BCBE9120-B2AC-4CA3-9452-573DA7E27BD1}"/>
    <cellStyle name="Entrada 18 2 5 2 4" xfId="21031" xr:uid="{CBD8B452-DFCB-4A39-B1CE-F108140AF002}"/>
    <cellStyle name="Entrada 18 2 5 3" xfId="9668" xr:uid="{23665DAD-DA61-46E8-92D3-C6631404E976}"/>
    <cellStyle name="Entrada 18 2 5 3 2" xfId="24776" xr:uid="{0C194A54-3C60-445D-B75C-7CE756A874B4}"/>
    <cellStyle name="Entrada 18 2 5 4" xfId="13680" xr:uid="{40E9B97D-2844-48FF-BE86-03EB8CD105E5}"/>
    <cellStyle name="Entrada 18 2 5 4 2" xfId="28788" xr:uid="{3F0ED897-EBA8-4545-B775-FA893E8F39DB}"/>
    <cellStyle name="Entrada 18 2 5 5" xfId="18394" xr:uid="{F870B05F-D568-496D-A3D1-C3D9CDAF85A7}"/>
    <cellStyle name="Entrada 18 2 6" xfId="3592" xr:uid="{5FA70C77-69E6-4BDA-A5C9-4058A8FDFA30}"/>
    <cellStyle name="Entrada 18 2 6 2" xfId="6229" xr:uid="{5CBDA147-90CF-4E42-9A5F-6FAC29AAEB89}"/>
    <cellStyle name="Entrada 18 2 6 2 2" xfId="12540" xr:uid="{309CDFB9-9ECF-4FDD-B37F-391524B05A79}"/>
    <cellStyle name="Entrada 18 2 6 2 2 2" xfId="27648" xr:uid="{F11D66F6-8BCE-440D-BBD8-1F9B73E6E33C}"/>
    <cellStyle name="Entrada 18 2 6 2 3" xfId="7457" xr:uid="{756603F0-7402-4847-84E5-8A85076BE9C8}"/>
    <cellStyle name="Entrada 18 2 6 2 3 2" xfId="22565" xr:uid="{C2E3EE89-6DDE-4604-A007-E91E4D17F5B2}"/>
    <cellStyle name="Entrada 18 2 6 2 4" xfId="21337" xr:uid="{9F153CE6-5DB5-42E7-AB08-DC8E37048815}"/>
    <cellStyle name="Entrada 18 2 6 3" xfId="9974" xr:uid="{E6F150F3-3914-4FC7-B82D-29610843CB47}"/>
    <cellStyle name="Entrada 18 2 6 3 2" xfId="25082" xr:uid="{D7AD49B8-CB39-4682-9DCA-CF0EB807C444}"/>
    <cellStyle name="Entrada 18 2 6 4" xfId="7433" xr:uid="{01E06E22-0E5F-46F3-99EE-9A976D414BF5}"/>
    <cellStyle name="Entrada 18 2 6 4 2" xfId="22541" xr:uid="{6970950E-80AE-40AE-A9BB-F4E18DB739F1}"/>
    <cellStyle name="Entrada 18 2 6 5" xfId="18700" xr:uid="{3B39971F-88E6-4A04-BB2B-56F45E655C6E}"/>
    <cellStyle name="Entrada 18 2 7" xfId="3938" xr:uid="{D835F8BB-C1A4-420A-9790-193EF7B03543}"/>
    <cellStyle name="Entrada 18 2 7 2" xfId="6575" xr:uid="{A3255FFB-96E4-4283-8F45-FBE5EF5F75BE}"/>
    <cellStyle name="Entrada 18 2 7 2 2" xfId="12886" xr:uid="{8B1BFAFC-32B3-477D-82D4-ACB0B0980F47}"/>
    <cellStyle name="Entrada 18 2 7 2 2 2" xfId="27994" xr:uid="{04B14C98-A426-4D3F-A47B-21F80A882176}"/>
    <cellStyle name="Entrada 18 2 7 2 3" xfId="16591" xr:uid="{4148318E-2A02-4ABD-A761-5185327B09EA}"/>
    <cellStyle name="Entrada 18 2 7 2 3 2" xfId="31699" xr:uid="{94B52DD1-B7C4-4484-9485-4F800E003281}"/>
    <cellStyle name="Entrada 18 2 7 2 4" xfId="21683" xr:uid="{7198A74A-BC45-49E3-93D7-1D7DFB554512}"/>
    <cellStyle name="Entrada 18 2 7 3" xfId="10320" xr:uid="{962597B3-11DF-419A-8C51-CD6AC4EB165E}"/>
    <cellStyle name="Entrada 18 2 7 3 2" xfId="25428" xr:uid="{04FF53C8-F690-4818-8FA2-7D0D8C33FBE2}"/>
    <cellStyle name="Entrada 18 2 7 4" xfId="11768" xr:uid="{52EBF3E2-6AA7-48D0-B983-EAA8784CEA7D}"/>
    <cellStyle name="Entrada 18 2 7 4 2" xfId="26876" xr:uid="{30A342A9-E59E-44BD-A216-750D0E12AEF4}"/>
    <cellStyle name="Entrada 18 2 7 5" xfId="19046" xr:uid="{5D810C4F-6E44-425A-8081-E4A3FC735C84}"/>
    <cellStyle name="Entrada 18 2 8" xfId="4285" xr:uid="{7C0B9A1E-0581-4A99-AE2B-42F620B72823}"/>
    <cellStyle name="Entrada 18 2 8 2" xfId="6922" xr:uid="{5523C5E3-9C7A-40D8-8CB6-A2792367D42F}"/>
    <cellStyle name="Entrada 18 2 8 2 2" xfId="13233" xr:uid="{7D1E85EA-0ED7-49E4-80D1-B47D8F5414DE}"/>
    <cellStyle name="Entrada 18 2 8 2 2 2" xfId="28341" xr:uid="{5E19156E-3C7A-4DA1-8F7E-6B95D5CE9329}"/>
    <cellStyle name="Entrada 18 2 8 2 3" xfId="16897" xr:uid="{D649A5A7-C6B5-49A0-8A2B-AEDCAFB5F2D0}"/>
    <cellStyle name="Entrada 18 2 8 2 3 2" xfId="32005" xr:uid="{AD04BC43-5133-4FFB-98D6-24C360AA3251}"/>
    <cellStyle name="Entrada 18 2 8 2 4" xfId="22030" xr:uid="{923982EB-CBB2-49AF-BA5D-B6BFEA19A88D}"/>
    <cellStyle name="Entrada 18 2 8 3" xfId="10667" xr:uid="{3FBD7370-713A-4A81-AE43-1EF6AEA5B42C}"/>
    <cellStyle name="Entrada 18 2 8 3 2" xfId="25775" xr:uid="{603428BE-E1FB-4693-B73C-E5C5F9E0095E}"/>
    <cellStyle name="Entrada 18 2 8 4" xfId="7757" xr:uid="{4D309FE3-4465-4BB6-BEBC-F3FAE19956AF}"/>
    <cellStyle name="Entrada 18 2 8 4 2" xfId="22865" xr:uid="{68F51C5F-7D5F-404F-A2C3-6D85A503204C}"/>
    <cellStyle name="Entrada 18 2 8 5" xfId="19393" xr:uid="{579F304B-EE70-4E8A-A1F7-C44FBD532EDD}"/>
    <cellStyle name="Entrada 18 2 9" xfId="4503" xr:uid="{7B11D6D3-67A1-4EC7-8D38-1F69D1AEE1C7}"/>
    <cellStyle name="Entrada 18 2 9 2" xfId="10885" xr:uid="{21773629-F69A-4150-92F9-457FDCA75378}"/>
    <cellStyle name="Entrada 18 2 9 2 2" xfId="25993" xr:uid="{CF338B07-A2BE-4573-B3F5-D6FA761CB69A}"/>
    <cellStyle name="Entrada 18 2 9 3" xfId="8008" xr:uid="{D2408C51-D342-419C-BD7D-B38C3E812CCE}"/>
    <cellStyle name="Entrada 18 2 9 3 2" xfId="23116" xr:uid="{377E2E23-A5F8-4E06-928D-B7840B186BE3}"/>
    <cellStyle name="Entrada 18 2 9 4" xfId="19611" xr:uid="{D840304D-D12C-4CDA-ACFC-B2EC29F78116}"/>
    <cellStyle name="Entrada 18 3" xfId="1849" xr:uid="{49C196E5-DCBA-4FFA-82DB-1EF65B4BD556}"/>
    <cellStyle name="Entrada 18 3 10" xfId="14235" xr:uid="{3A2B46A0-6178-4F39-9589-7D3600BD9E27}"/>
    <cellStyle name="Entrada 18 3 10 2" xfId="29343" xr:uid="{AD155378-225B-47C8-A2F3-E9F952B51A32}"/>
    <cellStyle name="Entrada 18 3 11" xfId="7546" xr:uid="{29F45C7B-13AC-4100-8828-016024AA5399}"/>
    <cellStyle name="Entrada 18 3 11 2" xfId="22654" xr:uid="{7FD448EA-F5EB-4780-AC23-F53214E7D797}"/>
    <cellStyle name="Entrada 18 3 12" xfId="17074" xr:uid="{2665DDE1-C423-40A5-8593-0B7E78FA62E3}"/>
    <cellStyle name="Entrada 18 3 2" xfId="2409" xr:uid="{43CF577B-ACD7-4B4D-B4F0-A9BBBA1FC78B}"/>
    <cellStyle name="Entrada 18 3 2 2" xfId="5046" xr:uid="{8BAAD1A7-7489-4A3C-84D2-426413EA368D}"/>
    <cellStyle name="Entrada 18 3 2 2 2" xfId="11410" xr:uid="{18E7C904-0D41-4C03-9D3E-B9958F958F42}"/>
    <cellStyle name="Entrada 18 3 2 2 2 2" xfId="26518" xr:uid="{333D3E50-6164-408C-BF00-83CF4B7BF198}"/>
    <cellStyle name="Entrada 18 3 2 2 3" xfId="7611" xr:uid="{C2E31366-FCDE-4712-BDAF-26DB2CB5B7EC}"/>
    <cellStyle name="Entrada 18 3 2 2 3 2" xfId="22719" xr:uid="{BAEE053D-D86F-49E5-95B9-4D22BC9088DC}"/>
    <cellStyle name="Entrada 18 3 2 2 4" xfId="20154" xr:uid="{B265CAF5-9C89-47A5-913D-20BAFB8A5B30}"/>
    <cellStyle name="Entrada 18 3 2 3" xfId="8876" xr:uid="{6BD0753B-96B6-483E-BDEF-41845A5624BB}"/>
    <cellStyle name="Entrada 18 3 2 3 2" xfId="23984" xr:uid="{8E8C38AE-C88D-49D8-BD45-3D8C7D5786C8}"/>
    <cellStyle name="Entrada 18 3 2 4" xfId="16528" xr:uid="{C19C942B-C37D-4F22-9DBD-ED418F014905}"/>
    <cellStyle name="Entrada 18 3 2 4 2" xfId="31636" xr:uid="{1A4079E0-1FAF-4950-B23A-7A0DEF902BD0}"/>
    <cellStyle name="Entrada 18 3 2 5" xfId="16410" xr:uid="{5C8C4E9F-70A9-49EC-92B5-2A832A80ADCC}"/>
    <cellStyle name="Entrada 18 3 2 5 2" xfId="31518" xr:uid="{86A55756-FDFB-4982-A31A-BD1E45383D49}"/>
    <cellStyle name="Entrada 18 3 2 6" xfId="17600" xr:uid="{0AE7211D-4380-409E-BD65-363728E47C94}"/>
    <cellStyle name="Entrada 18 3 3" xfId="2211" xr:uid="{D57B7D14-EABB-4054-97FC-D92565A7625B}"/>
    <cellStyle name="Entrada 18 3 3 2" xfId="4848" xr:uid="{9BA21D21-42C0-453A-9938-A9875B74848D}"/>
    <cellStyle name="Entrada 18 3 3 2 2" xfId="7466" xr:uid="{AFE04A84-1E38-4676-B0C3-95CB4288D37C}"/>
    <cellStyle name="Entrada 18 3 3 2 2 2" xfId="22574" xr:uid="{8483F3A6-F0E1-43E7-A1EF-C83A980D1EC2}"/>
    <cellStyle name="Entrada 18 3 3 2 3" xfId="19956" xr:uid="{7F750E9C-A09A-4F7A-95D1-D87650287620}"/>
    <cellStyle name="Entrada 18 3 3 3" xfId="8061" xr:uid="{7868E383-8D68-4B88-A4B2-DD8DE0F0D909}"/>
    <cellStyle name="Entrada 18 3 3 3 2" xfId="23169" xr:uid="{89274909-FAF3-422D-88D8-F9A5E43B731E}"/>
    <cellStyle name="Entrada 18 3 3 4" xfId="17436" xr:uid="{B971A782-5B5C-4245-AE91-25C37B513718}"/>
    <cellStyle name="Entrada 18 3 4" xfId="2943" xr:uid="{5A96C20C-AD95-4D10-AF3F-961DAE0CABEE}"/>
    <cellStyle name="Entrada 18 3 4 2" xfId="5580" xr:uid="{897B9585-E2C6-4854-8DF0-161618A76463}"/>
    <cellStyle name="Entrada 18 3 4 2 2" xfId="11891" xr:uid="{5E511C60-DABD-478F-9021-97DF16FA154B}"/>
    <cellStyle name="Entrada 18 3 4 2 2 2" xfId="26999" xr:uid="{4E63A53D-20B0-400F-9E44-40F75944A50D}"/>
    <cellStyle name="Entrada 18 3 4 2 3" xfId="13915" xr:uid="{5F47E4EA-E743-45F2-84B3-BAF822CA4893}"/>
    <cellStyle name="Entrada 18 3 4 2 3 2" xfId="29023" xr:uid="{CEF3DE95-CE36-4136-82D9-CEE718B7788B}"/>
    <cellStyle name="Entrada 18 3 4 2 4" xfId="20688" xr:uid="{65291243-6685-465A-8FFF-110490F21754}"/>
    <cellStyle name="Entrada 18 3 4 3" xfId="9325" xr:uid="{14350D23-26A2-4134-9B28-10CC4024F7E1}"/>
    <cellStyle name="Entrada 18 3 4 3 2" xfId="24433" xr:uid="{AAA5B2D2-80E3-44DD-8177-0B523EA6D881}"/>
    <cellStyle name="Entrada 18 3 4 4" xfId="14595" xr:uid="{E4B416E0-0BC5-4E7C-82D2-44DE97376CF6}"/>
    <cellStyle name="Entrada 18 3 4 4 2" xfId="29703" xr:uid="{EF03A589-D853-4B2F-9188-58B920FEE66D}"/>
    <cellStyle name="Entrada 18 3 4 5" xfId="18051" xr:uid="{CB9BC292-307E-406F-BDEB-13B125F85F12}"/>
    <cellStyle name="Entrada 18 3 5" xfId="3269" xr:uid="{46660F11-380D-4FCB-8C28-04BE8A0212A3}"/>
    <cellStyle name="Entrada 18 3 5 2" xfId="5906" xr:uid="{3D5D9222-9175-4A6D-9178-F645E397CFCC}"/>
    <cellStyle name="Entrada 18 3 5 2 2" xfId="12217" xr:uid="{98237A4D-96C2-4605-9A2E-84D8CA86A4AF}"/>
    <cellStyle name="Entrada 18 3 5 2 2 2" xfId="27325" xr:uid="{0FDB5D4B-2A39-435C-83FE-87E7CD247109}"/>
    <cellStyle name="Entrada 18 3 5 2 3" xfId="9184" xr:uid="{42A3F6F7-F80D-4E20-9767-4F967C9E0638}"/>
    <cellStyle name="Entrada 18 3 5 2 3 2" xfId="24292" xr:uid="{F0F2B05C-6725-47BF-B49D-162BD53A280A}"/>
    <cellStyle name="Entrada 18 3 5 2 4" xfId="21014" xr:uid="{5D18A03C-5F1D-497A-82EB-EDE543499768}"/>
    <cellStyle name="Entrada 18 3 5 3" xfId="9651" xr:uid="{9763FEB8-23EE-4D5C-A5CF-D6F4F1B356F9}"/>
    <cellStyle name="Entrada 18 3 5 3 2" xfId="24759" xr:uid="{ED928A4E-D1DB-4503-BA37-F32A6FCE9FAC}"/>
    <cellStyle name="Entrada 18 3 5 4" xfId="13773" xr:uid="{62E3626E-FC4E-4CD1-A842-FF1D6599D928}"/>
    <cellStyle name="Entrada 18 3 5 4 2" xfId="28881" xr:uid="{A7A7D546-6D6A-4474-9EFF-0068FEA12A68}"/>
    <cellStyle name="Entrada 18 3 5 5" xfId="18377" xr:uid="{BF76C52A-FB4F-42AE-85D6-1C8C224CB36B}"/>
    <cellStyle name="Entrada 18 3 6" xfId="3575" xr:uid="{CC457B24-1E9D-4D02-B540-E1AF4A5841E0}"/>
    <cellStyle name="Entrada 18 3 6 2" xfId="6212" xr:uid="{F5ADF9D9-EFC0-454F-A458-7EADC4A45680}"/>
    <cellStyle name="Entrada 18 3 6 2 2" xfId="12523" xr:uid="{2EB92B9D-ADF3-4B21-A933-197693B65092}"/>
    <cellStyle name="Entrada 18 3 6 2 2 2" xfId="27631" xr:uid="{537A2B5B-FD68-4CB3-8DE7-DE9513991227}"/>
    <cellStyle name="Entrada 18 3 6 2 3" xfId="15601" xr:uid="{753B8D9F-7C25-4190-8534-4AB1E6CE6AF7}"/>
    <cellStyle name="Entrada 18 3 6 2 3 2" xfId="30709" xr:uid="{9431FFB2-CD98-4E17-83A8-0F8EF4919A21}"/>
    <cellStyle name="Entrada 18 3 6 2 4" xfId="21320" xr:uid="{6CAEF566-46FD-45D4-BEA1-C66D35FA2219}"/>
    <cellStyle name="Entrada 18 3 6 3" xfId="9957" xr:uid="{B3DDA4E2-D34D-497F-B34E-6523D302D8AE}"/>
    <cellStyle name="Entrada 18 3 6 3 2" xfId="25065" xr:uid="{7CD00208-54F3-4B5D-B4A5-70AB26156CB2}"/>
    <cellStyle name="Entrada 18 3 6 4" xfId="13529" xr:uid="{A293653B-1F51-442C-A8A1-E638E584505D}"/>
    <cellStyle name="Entrada 18 3 6 4 2" xfId="28637" xr:uid="{1A038402-2518-4349-B745-9C134B3E834B}"/>
    <cellStyle name="Entrada 18 3 6 5" xfId="18683" xr:uid="{D819075F-94BA-44CC-ADEE-C3D80036DC60}"/>
    <cellStyle name="Entrada 18 3 7" xfId="3921" xr:uid="{4C70AE48-E9DF-41A0-AD4E-D6CD4F44EEFF}"/>
    <cellStyle name="Entrada 18 3 7 2" xfId="6558" xr:uid="{01838C1B-2B3F-4B48-8EBF-234DAEE141CC}"/>
    <cellStyle name="Entrada 18 3 7 2 2" xfId="12869" xr:uid="{C8FF1FA2-0F66-41E9-BA27-90F7292A634B}"/>
    <cellStyle name="Entrada 18 3 7 2 2 2" xfId="27977" xr:uid="{F6B8AAF2-4C74-4209-B8F0-46F616D735D4}"/>
    <cellStyle name="Entrada 18 3 7 2 3" xfId="16574" xr:uid="{3FFE35DC-7DEE-4038-9702-1CEDB08A5AA2}"/>
    <cellStyle name="Entrada 18 3 7 2 3 2" xfId="31682" xr:uid="{87DDFB58-B6B1-494C-A7B6-71A3BF456017}"/>
    <cellStyle name="Entrada 18 3 7 2 4" xfId="21666" xr:uid="{2B231E10-C297-4298-A870-8DA2F4D865B3}"/>
    <cellStyle name="Entrada 18 3 7 3" xfId="10303" xr:uid="{0227239F-5E61-436C-A057-2917FE4B3508}"/>
    <cellStyle name="Entrada 18 3 7 3 2" xfId="25411" xr:uid="{DA5E56E0-C551-4105-92C4-B00C506D5A3D}"/>
    <cellStyle name="Entrada 18 3 7 4" xfId="7101" xr:uid="{152DAF3C-013E-45AE-823C-04AE575576C5}"/>
    <cellStyle name="Entrada 18 3 7 4 2" xfId="22209" xr:uid="{593A7BED-3D13-44E8-A93B-20CD0AE33A1A}"/>
    <cellStyle name="Entrada 18 3 7 5" xfId="19029" xr:uid="{0CC84047-3290-4068-85C5-E058F7190C21}"/>
    <cellStyle name="Entrada 18 3 8" xfId="4486" xr:uid="{1F2327D8-89D9-49FF-8893-6E84BB41C59C}"/>
    <cellStyle name="Entrada 18 3 8 2" xfId="10868" xr:uid="{5E6DE168-F3EB-4E2C-9D6E-E90FF6E911A6}"/>
    <cellStyle name="Entrada 18 3 8 2 2" xfId="25976" xr:uid="{981C3EA3-C6E5-46B4-A101-A1D8BF00E683}"/>
    <cellStyle name="Entrada 18 3 8 3" xfId="7356" xr:uid="{573EB547-51E6-44D8-9C53-B3A62E47F660}"/>
    <cellStyle name="Entrada 18 3 8 3 2" xfId="22464" xr:uid="{AF3FB133-F86B-4F7B-8B28-AD845C514617}"/>
    <cellStyle name="Entrada 18 3 8 4" xfId="19594" xr:uid="{929671F9-A0EB-4A07-9C15-8664FE819A9A}"/>
    <cellStyle name="Entrada 18 3 9" xfId="8350" xr:uid="{3A65C7D9-E1C9-47DC-B9A8-4C2047ECB439}"/>
    <cellStyle name="Entrada 18 3 9 2" xfId="23458" xr:uid="{71472CB5-D4C5-4C3E-9339-49141EA91EC1}"/>
    <cellStyle name="Entrada 18 4" xfId="2086" xr:uid="{886A66B7-12F1-4121-A6C2-D59FAE443000}"/>
    <cellStyle name="Entrada 18 4 10" xfId="16051" xr:uid="{AD18447F-1467-44DA-8603-AC4A488DA33D}"/>
    <cellStyle name="Entrada 18 4 10 2" xfId="31159" xr:uid="{128C43BB-0A99-4734-ABF5-BA1DD2EF03AD}"/>
    <cellStyle name="Entrada 18 4 11" xfId="9140" xr:uid="{B10B87F6-C99E-42F3-AFAC-014973AC69B0}"/>
    <cellStyle name="Entrada 18 4 11 2" xfId="24248" xr:uid="{A4FFDEA6-3E55-4369-838E-DA24DA0F9334}"/>
    <cellStyle name="Entrada 18 4 12" xfId="17311" xr:uid="{1C47C95D-7408-47AF-AF83-FDBA0BDB98EA}"/>
    <cellStyle name="Entrada 18 4 2" xfId="2576" xr:uid="{8D5FD9CF-6804-4321-9139-4AC50DCC4861}"/>
    <cellStyle name="Entrada 18 4 2 2" xfId="5213" xr:uid="{CABDB803-253F-480E-974C-EE7F09763576}"/>
    <cellStyle name="Entrada 18 4 2 2 2" xfId="11577" xr:uid="{C9682A45-CB9A-4D47-AB30-EC906C1EC99A}"/>
    <cellStyle name="Entrada 18 4 2 2 2 2" xfId="26685" xr:uid="{AE5C532C-B5B0-412B-AE6A-B82C2C471C80}"/>
    <cellStyle name="Entrada 18 4 2 2 3" xfId="15573" xr:uid="{2941E937-CA23-42BF-92F7-9B927774DCC6}"/>
    <cellStyle name="Entrada 18 4 2 2 3 2" xfId="30681" xr:uid="{464A82D1-E406-4CED-86DA-EFCDABE4D4DD}"/>
    <cellStyle name="Entrada 18 4 2 2 4" xfId="20321" xr:uid="{FEF0AA68-C9D9-455E-8511-3137A96BC29E}"/>
    <cellStyle name="Entrada 18 4 2 3" xfId="9043" xr:uid="{51887B00-B356-46B3-8218-F318EB093F3B}"/>
    <cellStyle name="Entrada 18 4 2 3 2" xfId="24151" xr:uid="{A51673B6-5A26-4150-A395-41CB160EE070}"/>
    <cellStyle name="Entrada 18 4 2 4" xfId="13352" xr:uid="{601873EC-298E-44D6-BA43-9142F29074FC}"/>
    <cellStyle name="Entrada 18 4 2 4 2" xfId="28460" xr:uid="{BE93A8A6-EB83-4BE9-B243-96D56170C874}"/>
    <cellStyle name="Entrada 18 4 2 5" xfId="7920" xr:uid="{0F3ABAEA-117E-4222-8164-518DFF890251}"/>
    <cellStyle name="Entrada 18 4 2 5 2" xfId="23028" xr:uid="{849C7E9C-D22A-40F4-8072-AC577F2558FB}"/>
    <cellStyle name="Entrada 18 4 2 6" xfId="17684" xr:uid="{991F67B1-EDC3-4116-8F46-BA68FFF26E51}"/>
    <cellStyle name="Entrada 18 4 3" xfId="2846" xr:uid="{5BA52603-D7F0-42A3-ABAC-92164AAD964E}"/>
    <cellStyle name="Entrada 18 4 3 2" xfId="5483" xr:uid="{15A9446B-901B-4E6A-AA29-E7AAF13A31B5}"/>
    <cellStyle name="Entrada 18 4 3 2 2" xfId="16281" xr:uid="{4A8A9C4F-ADCE-4BFC-9A0C-D9A1BA1BA732}"/>
    <cellStyle name="Entrada 18 4 3 2 2 2" xfId="31389" xr:uid="{680DAEF0-6D6B-47B6-959F-F3EC3852550B}"/>
    <cellStyle name="Entrada 18 4 3 2 3" xfId="20591" xr:uid="{2AAE8D18-A84B-4A45-AECB-DB9FBF884764}"/>
    <cellStyle name="Entrada 18 4 3 3" xfId="16354" xr:uid="{08832B30-3E5E-4566-BB8A-7DDC096751C6}"/>
    <cellStyle name="Entrada 18 4 3 3 2" xfId="31462" xr:uid="{4832BFCD-C996-48DC-868F-36DE3308B73C}"/>
    <cellStyle name="Entrada 18 4 3 4" xfId="17954" xr:uid="{1AD67AE5-BB3D-4D43-A719-3A3B7B5386EF}"/>
    <cellStyle name="Entrada 18 4 4" xfId="3149" xr:uid="{B6DAD6E0-6E1C-4407-A938-0F8E05F452BF}"/>
    <cellStyle name="Entrada 18 4 4 2" xfId="5786" xr:uid="{76A67FE6-A877-40D0-AA4A-C132A0C319A5}"/>
    <cellStyle name="Entrada 18 4 4 2 2" xfId="12097" xr:uid="{60ADAB1F-F11D-41EB-ACA2-AF966DCB20FA}"/>
    <cellStyle name="Entrada 18 4 4 2 2 2" xfId="27205" xr:uid="{CD65BA83-F401-4D88-A0EE-D55109091E23}"/>
    <cellStyle name="Entrada 18 4 4 2 3" xfId="16111" xr:uid="{2191B0E0-07D6-4C26-B00D-3A556556D511}"/>
    <cellStyle name="Entrada 18 4 4 2 3 2" xfId="31219" xr:uid="{A21F2E3A-31C6-4E26-8070-6CF446332450}"/>
    <cellStyle name="Entrada 18 4 4 2 4" xfId="20894" xr:uid="{8748E470-D98A-40CD-8645-363E79200EDF}"/>
    <cellStyle name="Entrada 18 4 4 3" xfId="9531" xr:uid="{3994ACA4-7BBE-4178-A138-10CC9C6ADA01}"/>
    <cellStyle name="Entrada 18 4 4 3 2" xfId="24639" xr:uid="{E5006142-C824-4449-9169-82E2D0C65991}"/>
    <cellStyle name="Entrada 18 4 4 4" xfId="16062" xr:uid="{2A349E4C-BF88-4B6F-B83A-CB73A350C72C}"/>
    <cellStyle name="Entrada 18 4 4 4 2" xfId="31170" xr:uid="{C8DFB93A-A55A-4D9A-8736-66F830463578}"/>
    <cellStyle name="Entrada 18 4 4 5" xfId="18257" xr:uid="{E8B731D8-95E2-49E3-A760-6F5A4AB8ED4B}"/>
    <cellStyle name="Entrada 18 4 5" xfId="3475" xr:uid="{4B12A32D-DDBC-4121-A369-C185ECC4CAB6}"/>
    <cellStyle name="Entrada 18 4 5 2" xfId="6112" xr:uid="{D9C7350F-3265-49CD-BEA1-EC1FB0A65FC0}"/>
    <cellStyle name="Entrada 18 4 5 2 2" xfId="12423" xr:uid="{2F194ADE-20DC-43B8-B803-94B59889DC90}"/>
    <cellStyle name="Entrada 18 4 5 2 2 2" xfId="27531" xr:uid="{91C5638C-E26E-4776-9ADF-92FAF9946F8A}"/>
    <cellStyle name="Entrada 18 4 5 2 3" xfId="16563" xr:uid="{3CAA353C-211B-4D12-8F77-63D5CB47FD3C}"/>
    <cellStyle name="Entrada 18 4 5 2 3 2" xfId="31671" xr:uid="{A105E817-D02F-4769-868A-39443EAD41D3}"/>
    <cellStyle name="Entrada 18 4 5 2 4" xfId="21220" xr:uid="{D0DA385E-06C1-40BF-9D45-752FE58BEFD9}"/>
    <cellStyle name="Entrada 18 4 5 3" xfId="9857" xr:uid="{1E53F369-A313-4C6F-817A-56CE1684A19F}"/>
    <cellStyle name="Entrada 18 4 5 3 2" xfId="24965" xr:uid="{BB9C82CD-0FC2-4BE4-87B7-D80644A0FE0D}"/>
    <cellStyle name="Entrada 18 4 5 4" xfId="7073" xr:uid="{E0C85382-38B5-4A71-85DB-600A714655BA}"/>
    <cellStyle name="Entrada 18 4 5 4 2" xfId="22181" xr:uid="{AEC30744-4D93-4F3D-AF64-2BE73B1937DD}"/>
    <cellStyle name="Entrada 18 4 5 5" xfId="18583" xr:uid="{96A3AC34-8588-422D-9554-3AE7A99BB2AF}"/>
    <cellStyle name="Entrada 18 4 6" xfId="3781" xr:uid="{9F0B3F58-7317-480B-BE57-5E76C2251FCD}"/>
    <cellStyle name="Entrada 18 4 6 2" xfId="6418" xr:uid="{00034260-6D7A-4F2B-ABEE-5C0AB246B08D}"/>
    <cellStyle name="Entrada 18 4 6 2 2" xfId="12729" xr:uid="{C2B49297-DEF6-4FA3-AC38-C28967E1507B}"/>
    <cellStyle name="Entrada 18 4 6 2 2 2" xfId="27837" xr:uid="{00274918-6D31-45CF-9AA2-AFBA52AA6448}"/>
    <cellStyle name="Entrada 18 4 6 2 3" xfId="14056" xr:uid="{A5D79A3B-CB28-4FDE-9373-739AC074F9BE}"/>
    <cellStyle name="Entrada 18 4 6 2 3 2" xfId="29164" xr:uid="{DC03203B-754B-4C96-84FB-596240812BE2}"/>
    <cellStyle name="Entrada 18 4 6 2 4" xfId="21526" xr:uid="{48D282AD-2714-43B7-9B75-6B8695051E7E}"/>
    <cellStyle name="Entrada 18 4 6 3" xfId="10163" xr:uid="{31E4D9AD-23AD-413E-B97E-6D0752DDB94D}"/>
    <cellStyle name="Entrada 18 4 6 3 2" xfId="25271" xr:uid="{8939F0DF-264D-4954-81F9-FF0D0F053A91}"/>
    <cellStyle name="Entrada 18 4 6 4" xfId="13645" xr:uid="{ECE1D26C-8A9F-48CA-BCD7-9E00DF093BA9}"/>
    <cellStyle name="Entrada 18 4 6 4 2" xfId="28753" xr:uid="{0DE40C89-087A-428C-ADE8-054C51961C39}"/>
    <cellStyle name="Entrada 18 4 6 5" xfId="18889" xr:uid="{57E9AA3C-7552-48A9-BF71-517D2D7756A8}"/>
    <cellStyle name="Entrada 18 4 7" xfId="4158" xr:uid="{11294107-F8E6-468A-8C72-728EF877DD6C}"/>
    <cellStyle name="Entrada 18 4 7 2" xfId="6795" xr:uid="{AF0FD1C0-3F0C-4397-83A7-5EFF5A0CDF79}"/>
    <cellStyle name="Entrada 18 4 7 2 2" xfId="13106" xr:uid="{D0EC535A-654C-470F-9DAA-3DA3400E91A0}"/>
    <cellStyle name="Entrada 18 4 7 2 2 2" xfId="28214" xr:uid="{6566E9FF-7789-487E-B461-D6AEFD9ED14E}"/>
    <cellStyle name="Entrada 18 4 7 2 3" xfId="16780" xr:uid="{074D3192-95F9-457D-AF0F-4A1496307930}"/>
    <cellStyle name="Entrada 18 4 7 2 3 2" xfId="31888" xr:uid="{E34D7086-D855-4D26-AF30-BA21400223FA}"/>
    <cellStyle name="Entrada 18 4 7 2 4" xfId="21903" xr:uid="{A4FDAACF-4343-41EA-A7BF-3C5687AB830F}"/>
    <cellStyle name="Entrada 18 4 7 3" xfId="10540" xr:uid="{89F6BFA6-4242-42C4-AD44-40F04B32868C}"/>
    <cellStyle name="Entrada 18 4 7 3 2" xfId="25648" xr:uid="{57C66778-069D-475A-A00D-6DD08A252147}"/>
    <cellStyle name="Entrada 18 4 7 4" xfId="15314" xr:uid="{ECE24306-912F-47AC-87D0-227F2C837379}"/>
    <cellStyle name="Entrada 18 4 7 4 2" xfId="30422" xr:uid="{4FCD7E68-8779-49BE-8ACD-208E7CCA401D}"/>
    <cellStyle name="Entrada 18 4 7 5" xfId="19266" xr:uid="{D68874A3-BA1F-4A92-ACA7-CF00776DE3B6}"/>
    <cellStyle name="Entrada 18 4 8" xfId="4723" xr:uid="{F6616B91-E5D1-4A40-AA84-2462FD8CA3BD}"/>
    <cellStyle name="Entrada 18 4 8 2" xfId="11105" xr:uid="{CC5FA519-6A3C-4B66-9FC3-B52AB781BD52}"/>
    <cellStyle name="Entrada 18 4 8 2 2" xfId="26213" xr:uid="{F179B15B-235C-4B72-B819-5C1BE88FBD2C}"/>
    <cellStyle name="Entrada 18 4 8 3" xfId="13592" xr:uid="{14B1F249-D077-485A-B842-1FA6E1DDE9A1}"/>
    <cellStyle name="Entrada 18 4 8 3 2" xfId="28700" xr:uid="{6968F636-5897-4D51-9B28-F6546320BCB7}"/>
    <cellStyle name="Entrada 18 4 8 4" xfId="19831" xr:uid="{99AD8C66-4F9C-42EA-8A87-26942EB2803E}"/>
    <cellStyle name="Entrada 18 4 9" xfId="8584" xr:uid="{5AF4A52E-61CD-4F4B-830B-9132B9FCDC84}"/>
    <cellStyle name="Entrada 18 4 9 2" xfId="23692" xr:uid="{5549E570-CA45-4291-801D-36676545B400}"/>
    <cellStyle name="Entrada 18 5" xfId="2035" xr:uid="{CC661E75-CD53-46C8-A719-02F6EE6DBAD4}"/>
    <cellStyle name="Entrada 18 5 10" xfId="8721" xr:uid="{C21ABBE5-CF1A-42EC-8D5B-68FF5A538738}"/>
    <cellStyle name="Entrada 18 5 10 2" xfId="23829" xr:uid="{B2132649-E8E1-4B44-A53B-0057196B6C7C}"/>
    <cellStyle name="Entrada 18 5 11" xfId="17260" xr:uid="{A4131D4E-17F7-423F-A31C-480A971E5055}"/>
    <cellStyle name="Entrada 18 5 2" xfId="2795" xr:uid="{AFC9EBCB-DA3F-426F-8899-4BE4B4800FC7}"/>
    <cellStyle name="Entrada 18 5 2 2" xfId="5432" xr:uid="{87E687C5-C192-4A80-A3FA-4ACCEDB3B09F}"/>
    <cellStyle name="Entrada 18 5 2 2 2" xfId="14633" xr:uid="{00BFA577-B534-4789-84B6-337748D4A2D1}"/>
    <cellStyle name="Entrada 18 5 2 2 2 2" xfId="29741" xr:uid="{63AD68F6-AC95-4EAE-A22B-DEB13DFF77DC}"/>
    <cellStyle name="Entrada 18 5 2 2 3" xfId="20540" xr:uid="{C1E09BD3-EC6B-4E3F-83E0-C50BAADD7082}"/>
    <cellStyle name="Entrada 18 5 2 3" xfId="7282" xr:uid="{6D6A7F27-0B59-47FC-9813-8AD488E0B5EE}"/>
    <cellStyle name="Entrada 18 5 2 3 2" xfId="22390" xr:uid="{CFF7E27C-7DDE-43C2-BED7-399FFA8E2742}"/>
    <cellStyle name="Entrada 18 5 2 4" xfId="17903" xr:uid="{F9E870F1-8260-4929-80E1-0060EF74618F}"/>
    <cellStyle name="Entrada 18 5 3" xfId="3098" xr:uid="{7E1F2790-BF01-4911-9F27-7814D9275860}"/>
    <cellStyle name="Entrada 18 5 3 2" xfId="5735" xr:uid="{6ADAF861-6ABE-4C3F-9AF1-3222D1B26288}"/>
    <cellStyle name="Entrada 18 5 3 2 2" xfId="12046" xr:uid="{0EF9A72E-DB0B-46F7-8EBB-D587608DF02C}"/>
    <cellStyle name="Entrada 18 5 3 2 2 2" xfId="27154" xr:uid="{2A38DDF9-DE50-4263-A012-ABF544A7930A}"/>
    <cellStyle name="Entrada 18 5 3 2 3" xfId="14136" xr:uid="{3E654F33-22AC-46C1-8BE5-35D0659A03FF}"/>
    <cellStyle name="Entrada 18 5 3 2 3 2" xfId="29244" xr:uid="{77C489D2-096E-46BC-B0A1-D72B8D89B8E0}"/>
    <cellStyle name="Entrada 18 5 3 2 4" xfId="20843" xr:uid="{C8639760-7719-4B3D-BCFB-95B8C063C54F}"/>
    <cellStyle name="Entrada 18 5 3 3" xfId="9480" xr:uid="{8C4B1FB5-2D6B-4BBD-9AD4-560A66D8FAD9}"/>
    <cellStyle name="Entrada 18 5 3 3 2" xfId="24588" xr:uid="{F85CF186-7A4C-4A5C-BCC4-BA5D2A1764C8}"/>
    <cellStyle name="Entrada 18 5 3 4" xfId="7563" xr:uid="{895B5494-4B9C-47FD-939D-B40051D40CDF}"/>
    <cellStyle name="Entrada 18 5 3 4 2" xfId="22671" xr:uid="{F884E140-2737-4C2C-AFDA-795EC91C5716}"/>
    <cellStyle name="Entrada 18 5 3 5" xfId="18206" xr:uid="{F12945A3-042C-4439-AB0C-BACE8BCEB774}"/>
    <cellStyle name="Entrada 18 5 4" xfId="3424" xr:uid="{44C2F573-917C-40ED-8813-E9AB50737972}"/>
    <cellStyle name="Entrada 18 5 4 2" xfId="6061" xr:uid="{4F5271DB-85F5-4D0A-B015-6002BC4EEFF0}"/>
    <cellStyle name="Entrada 18 5 4 2 2" xfId="12372" xr:uid="{F3492217-47FE-40B6-8423-B6BF0916F100}"/>
    <cellStyle name="Entrada 18 5 4 2 2 2" xfId="27480" xr:uid="{CE819426-3B29-4C7F-8EA2-07402CE81F05}"/>
    <cellStyle name="Entrada 18 5 4 2 3" xfId="13509" xr:uid="{050B2BF5-8354-46F0-A19A-BB8BEDFF4BCB}"/>
    <cellStyle name="Entrada 18 5 4 2 3 2" xfId="28617" xr:uid="{447A8301-C23F-45CC-A0B6-DB7C9EEDCB0B}"/>
    <cellStyle name="Entrada 18 5 4 2 4" xfId="21169" xr:uid="{29FCBEA2-22D8-4DB3-8C55-E6202527EF5E}"/>
    <cellStyle name="Entrada 18 5 4 3" xfId="9806" xr:uid="{4718A881-D672-4953-AD8B-2A15DA56C94E}"/>
    <cellStyle name="Entrada 18 5 4 3 2" xfId="24914" xr:uid="{26C16777-B438-450E-81F5-E0414D1FFCEB}"/>
    <cellStyle name="Entrada 18 5 4 4" xfId="15783" xr:uid="{D999DF3D-8036-4150-BA41-1128954EC8A6}"/>
    <cellStyle name="Entrada 18 5 4 4 2" xfId="30891" xr:uid="{8D3C476C-9E83-43C2-A0F3-2F9A30F5195A}"/>
    <cellStyle name="Entrada 18 5 4 5" xfId="18532" xr:uid="{85363258-ECF3-41C3-A744-E254A01DC6B0}"/>
    <cellStyle name="Entrada 18 5 5" xfId="3730" xr:uid="{E933AA3E-5D0D-4DD5-8E74-E82F5B6FB111}"/>
    <cellStyle name="Entrada 18 5 5 2" xfId="6367" xr:uid="{5990BF14-4541-4D34-BBDD-A325FD4E08F8}"/>
    <cellStyle name="Entrada 18 5 5 2 2" xfId="12678" xr:uid="{FB10DFB1-CACB-49A7-BBB0-6E33835DF067}"/>
    <cellStyle name="Entrada 18 5 5 2 2 2" xfId="27786" xr:uid="{BA13C948-1621-435D-AE80-4A70F1B34B14}"/>
    <cellStyle name="Entrada 18 5 5 2 3" xfId="14805" xr:uid="{CAC9C699-F50F-413F-B41A-9DF2CD587240}"/>
    <cellStyle name="Entrada 18 5 5 2 3 2" xfId="29913" xr:uid="{2B3478A7-5224-4891-BB8E-FE0FCF627418}"/>
    <cellStyle name="Entrada 18 5 5 2 4" xfId="21475" xr:uid="{A158A02D-461D-47D0-BFAF-E35B0522887D}"/>
    <cellStyle name="Entrada 18 5 5 3" xfId="10112" xr:uid="{48731038-D54A-427E-9366-C51268B2E5D0}"/>
    <cellStyle name="Entrada 18 5 5 3 2" xfId="25220" xr:uid="{31D70A91-49F0-4A0C-B4DA-A4F5A6D82C3E}"/>
    <cellStyle name="Entrada 18 5 5 4" xfId="14656" xr:uid="{696DA88A-1B73-4BAD-B2B3-5BE8AEC8CE53}"/>
    <cellStyle name="Entrada 18 5 5 4 2" xfId="29764" xr:uid="{0907A85E-57FB-4E60-A43E-30CB6C20C4F1}"/>
    <cellStyle name="Entrada 18 5 5 5" xfId="18838" xr:uid="{27AB3407-6DEF-4339-928C-653503215F16}"/>
    <cellStyle name="Entrada 18 5 6" xfId="4107" xr:uid="{9D78F40B-FDCE-4544-9268-996CA0373985}"/>
    <cellStyle name="Entrada 18 5 6 2" xfId="6744" xr:uid="{0F640568-DDEC-44F0-9343-05550EF50EAD}"/>
    <cellStyle name="Entrada 18 5 6 2 2" xfId="13055" xr:uid="{41AC1458-5488-4B5F-A518-DE58A251557F}"/>
    <cellStyle name="Entrada 18 5 6 2 2 2" xfId="28163" xr:uid="{4C26E5C1-1AF9-4398-9E84-DDAF56BA6590}"/>
    <cellStyle name="Entrada 18 5 6 2 3" xfId="16729" xr:uid="{1D00B7D2-8E0E-4A61-AB5A-BBDA1161EF6A}"/>
    <cellStyle name="Entrada 18 5 6 2 3 2" xfId="31837" xr:uid="{E197B6FF-A68A-4B8F-9A13-6F427A1DCF79}"/>
    <cellStyle name="Entrada 18 5 6 2 4" xfId="21852" xr:uid="{190D82AF-6C2A-4193-8D68-8CE951024559}"/>
    <cellStyle name="Entrada 18 5 6 3" xfId="10489" xr:uid="{BFC3219C-A87D-479E-9B16-947930B17EE6}"/>
    <cellStyle name="Entrada 18 5 6 3 2" xfId="25597" xr:uid="{E52C7BE0-6818-4737-AECB-AF8B53FA0498}"/>
    <cellStyle name="Entrada 18 5 6 4" xfId="7962" xr:uid="{26BFD0ED-C814-4531-9C30-7E8CBD884911}"/>
    <cellStyle name="Entrada 18 5 6 4 2" xfId="23070" xr:uid="{56BF961B-5131-4CF8-9713-69D209249C13}"/>
    <cellStyle name="Entrada 18 5 6 5" xfId="19215" xr:uid="{B24E642C-DBFA-432C-BB8A-E1F32C807E7D}"/>
    <cellStyle name="Entrada 18 5 7" xfId="4672" xr:uid="{6ECA4051-E3F9-40C3-BFA1-2E69CAF5E1B5}"/>
    <cellStyle name="Entrada 18 5 7 2" xfId="11054" xr:uid="{9005155C-F909-4E4E-A7E7-9E18FBB43953}"/>
    <cellStyle name="Entrada 18 5 7 2 2" xfId="26162" xr:uid="{10E8EED4-3178-48C6-AC2D-5254A4FF2687}"/>
    <cellStyle name="Entrada 18 5 7 3" xfId="14409" xr:uid="{CE8B6A69-7B24-4EF6-BB0F-68DAA1C93B22}"/>
    <cellStyle name="Entrada 18 5 7 3 2" xfId="29517" xr:uid="{5FE8318D-5B92-4A91-8DDE-161475281B08}"/>
    <cellStyle name="Entrada 18 5 7 4" xfId="19780" xr:uid="{183BA823-6EB5-4E2A-816F-4318A26D2073}"/>
    <cellStyle name="Entrada 18 5 8" xfId="8533" xr:uid="{E5333130-E1E9-4A00-BACE-BEA90AF393DB}"/>
    <cellStyle name="Entrada 18 5 8 2" xfId="23641" xr:uid="{FC7F7998-760F-477C-A238-2E284FAF1FD4}"/>
    <cellStyle name="Entrada 18 5 9" xfId="14033" xr:uid="{A881B17C-A09F-4F9C-98C3-A779CEB5F628}"/>
    <cellStyle name="Entrada 18 5 9 2" xfId="29141" xr:uid="{66015853-4DDA-42F5-801F-0E7D836C48B5}"/>
    <cellStyle name="Entrada 2" xfId="1151" xr:uid="{00000000-0005-0000-0000-000081040000}"/>
    <cellStyle name="Entrada 2 2" xfId="1867" xr:uid="{5E6A3AEB-B322-4C48-AABA-AA727702F37A}"/>
    <cellStyle name="Entrada 2 2 10" xfId="8368" xr:uid="{9499F6BE-35BD-40F0-8C9F-34B5CFA304C8}"/>
    <cellStyle name="Entrada 2 2 10 2" xfId="23476" xr:uid="{08E6DDD1-0432-4801-9C70-7207D253BB7F}"/>
    <cellStyle name="Entrada 2 2 11" xfId="8461" xr:uid="{5096DB0A-4642-48D5-98AB-CFCD43EDFED2}"/>
    <cellStyle name="Entrada 2 2 11 2" xfId="23569" xr:uid="{05D05ED0-36B7-4F99-8F3E-13F7C5681574}"/>
    <cellStyle name="Entrada 2 2 12" xfId="14832" xr:uid="{D2BC9DE8-6B0C-42FB-BF98-BA650BEA7A78}"/>
    <cellStyle name="Entrada 2 2 12 2" xfId="29940" xr:uid="{CF74C8EE-81BA-4E68-9702-7FFC5749E997}"/>
    <cellStyle name="Entrada 2 2 13" xfId="17092" xr:uid="{5AE34086-B330-4CA3-8628-B287E6092FBC}"/>
    <cellStyle name="Entrada 2 2 2" xfId="2427" xr:uid="{36930A1F-71A2-4498-AC8D-1D2492AA67CC}"/>
    <cellStyle name="Entrada 2 2 2 2" xfId="5064" xr:uid="{A33691C3-2F5C-47F9-ACCA-C0EE9D4C561E}"/>
    <cellStyle name="Entrada 2 2 2 2 2" xfId="11428" xr:uid="{2E1E68FA-EDB2-4549-B237-8E60EE9BAF93}"/>
    <cellStyle name="Entrada 2 2 2 2 2 2" xfId="26536" xr:uid="{D579164A-AB1D-425E-ADF0-9F9A76572DD5}"/>
    <cellStyle name="Entrada 2 2 2 2 3" xfId="8073" xr:uid="{95093629-AF83-4438-A57D-17ABE5316E64}"/>
    <cellStyle name="Entrada 2 2 2 2 3 2" xfId="23181" xr:uid="{C83C992E-E8FF-49E4-A50A-84BC4D5FDB75}"/>
    <cellStyle name="Entrada 2 2 2 2 4" xfId="20172" xr:uid="{62371C0B-7853-4C31-B1BF-A6A85D594202}"/>
    <cellStyle name="Entrada 2 2 2 3" xfId="8894" xr:uid="{63C03D50-353F-4E18-9AA3-A8C86D3E27FD}"/>
    <cellStyle name="Entrada 2 2 2 3 2" xfId="24002" xr:uid="{CA541EA6-B8E7-4653-BE33-D6926FF82737}"/>
    <cellStyle name="Entrada 2 2 3" xfId="2193" xr:uid="{F3E3CAA9-828B-4D98-A3F4-10B0911171E3}"/>
    <cellStyle name="Entrada 2 2 3 2" xfId="4830" xr:uid="{DEDDBE9E-80F7-4A77-966C-83F930B0CFD9}"/>
    <cellStyle name="Entrada 2 2 3 2 2" xfId="15834" xr:uid="{2B9CE0C5-1C6E-430C-9CD9-25B92A8B4871}"/>
    <cellStyle name="Entrada 2 2 3 2 2 2" xfId="30942" xr:uid="{079EDC2E-ED85-4993-97A0-78D2B88AEAF0}"/>
    <cellStyle name="Entrada 2 2 3 2 3" xfId="19938" xr:uid="{A5C9711B-D42A-4FE6-BAD2-0B1BB3E9A4B5}"/>
    <cellStyle name="Entrada 2 2 3 3" xfId="16145" xr:uid="{0E93BDD4-E5C9-4283-A28D-7B475CF08D54}"/>
    <cellStyle name="Entrada 2 2 3 3 2" xfId="31253" xr:uid="{E0819B6D-C3C2-4C94-84CA-D52B4F35EA51}"/>
    <cellStyle name="Entrada 2 2 3 4" xfId="17418" xr:uid="{E58D21B4-A031-4B51-909B-3B16C846A04B}"/>
    <cellStyle name="Entrada 2 2 4" xfId="2961" xr:uid="{C080A418-45E5-4621-A563-CDCE666E8992}"/>
    <cellStyle name="Entrada 2 2 4 2" xfId="5598" xr:uid="{D2FF87F4-1A76-4107-98A3-78FA02B6B6A2}"/>
    <cellStyle name="Entrada 2 2 4 2 2" xfId="11909" xr:uid="{D5F10B21-5ABA-4CD1-BAA3-ACD1D9EF3907}"/>
    <cellStyle name="Entrada 2 2 4 2 2 2" xfId="27017" xr:uid="{CF4226BB-136C-4E53-8643-4E2A1FD5B940}"/>
    <cellStyle name="Entrada 2 2 4 2 3" xfId="7410" xr:uid="{33C44525-3AF6-4AA7-A94D-5155AFECE577}"/>
    <cellStyle name="Entrada 2 2 4 2 3 2" xfId="22518" xr:uid="{07CCD361-7569-43C8-9678-7026D476EC3F}"/>
    <cellStyle name="Entrada 2 2 4 2 4" xfId="20706" xr:uid="{71B428D7-F29C-4965-A147-8B3660FFE0A0}"/>
    <cellStyle name="Entrada 2 2 4 3" xfId="9343" xr:uid="{1EF57A37-388A-48D6-98CC-42B20041E252}"/>
    <cellStyle name="Entrada 2 2 4 3 2" xfId="24451" xr:uid="{60BE520E-02A8-488C-8E7D-5F8E84BDAC15}"/>
    <cellStyle name="Entrada 2 2 4 4" xfId="13776" xr:uid="{8D4A927A-68F5-404D-92CF-73E2F0ED9D1F}"/>
    <cellStyle name="Entrada 2 2 4 4 2" xfId="28884" xr:uid="{3C5C1722-EE7D-402B-B8A7-62D27D5F2F3F}"/>
    <cellStyle name="Entrada 2 2 4 5" xfId="18069" xr:uid="{6A9C5509-A51D-4C61-A0AF-F18D94F85D6E}"/>
    <cellStyle name="Entrada 2 2 5" xfId="3287" xr:uid="{A81A0DBE-95D5-446A-99F8-29B8F4E671DD}"/>
    <cellStyle name="Entrada 2 2 5 2" xfId="5924" xr:uid="{E54FFCD2-A66D-4A58-A74C-3798236C3DBD}"/>
    <cellStyle name="Entrada 2 2 5 2 2" xfId="12235" xr:uid="{EAD4580F-778F-41A2-BD75-FE12B4D9F598}"/>
    <cellStyle name="Entrada 2 2 5 2 2 2" xfId="27343" xr:uid="{1E986348-01FA-4A90-8543-EEEE175A7BAB}"/>
    <cellStyle name="Entrada 2 2 5 2 3" xfId="7721" xr:uid="{4C54B81C-E23A-4457-B602-A4EBDC8B0083}"/>
    <cellStyle name="Entrada 2 2 5 2 3 2" xfId="22829" xr:uid="{03B319E1-C184-4E05-A697-1BB780C70F7C}"/>
    <cellStyle name="Entrada 2 2 5 2 4" xfId="21032" xr:uid="{4786C480-C7EE-4E7D-A3B9-4EE5FDD473C3}"/>
    <cellStyle name="Entrada 2 2 5 3" xfId="9669" xr:uid="{4A750D08-BD6C-478C-8567-0BA83EF30680}"/>
    <cellStyle name="Entrada 2 2 5 3 2" xfId="24777" xr:uid="{244B5694-8E6F-4C7C-9AA7-2056FFC1CA49}"/>
    <cellStyle name="Entrada 2 2 5 4" xfId="16056" xr:uid="{50950FD8-2D4B-4451-B30B-5FC025CC3CD1}"/>
    <cellStyle name="Entrada 2 2 5 4 2" xfId="31164" xr:uid="{B652FFD6-3D3E-49C7-87DF-02A09EB86974}"/>
    <cellStyle name="Entrada 2 2 5 5" xfId="18395" xr:uid="{AD30FCCE-CDCA-4552-84B7-84DC85B47536}"/>
    <cellStyle name="Entrada 2 2 6" xfId="3593" xr:uid="{9332B288-19DA-41D8-B951-208402C54878}"/>
    <cellStyle name="Entrada 2 2 6 2" xfId="6230" xr:uid="{83150D3F-8275-4A39-ACA2-AD9D73E814A1}"/>
    <cellStyle name="Entrada 2 2 6 2 2" xfId="12541" xr:uid="{9F8CEA16-9AF3-4879-9342-3C89EF667555}"/>
    <cellStyle name="Entrada 2 2 6 2 2 2" xfId="27649" xr:uid="{829130B4-FFA3-4D52-8A34-BBC3ED6FA8DD}"/>
    <cellStyle name="Entrada 2 2 6 2 3" xfId="14015" xr:uid="{FB9257FF-EDA1-4536-9A12-EED7E126E270}"/>
    <cellStyle name="Entrada 2 2 6 2 3 2" xfId="29123" xr:uid="{C9A9A61A-F024-4263-8608-6C34E7F9BD58}"/>
    <cellStyle name="Entrada 2 2 6 2 4" xfId="21338" xr:uid="{EB8FA4FC-18B6-4123-AE27-FAD3247A4628}"/>
    <cellStyle name="Entrada 2 2 6 3" xfId="9975" xr:uid="{1A916D8C-8F19-4450-9040-2EDA01889540}"/>
    <cellStyle name="Entrada 2 2 6 3 2" xfId="25083" xr:uid="{FDC8EEB4-C497-48C4-9024-DF2D3A9F86F4}"/>
    <cellStyle name="Entrada 2 2 6 4" xfId="16217" xr:uid="{A0F4A2B3-4A7F-457B-BF7A-F8278E13EA8D}"/>
    <cellStyle name="Entrada 2 2 6 4 2" xfId="31325" xr:uid="{E8D69BCF-361B-44F5-BE1A-945CFA78DB6C}"/>
    <cellStyle name="Entrada 2 2 6 5" xfId="18701" xr:uid="{87701C58-54EF-401C-94D5-1FAAE0854518}"/>
    <cellStyle name="Entrada 2 2 7" xfId="3939" xr:uid="{524944C1-2BD2-40F1-A31E-D4585CB0CC59}"/>
    <cellStyle name="Entrada 2 2 7 2" xfId="6576" xr:uid="{04E2D8CA-145B-4CEF-A341-A03E6F2B1349}"/>
    <cellStyle name="Entrada 2 2 7 2 2" xfId="12887" xr:uid="{624629A4-B1D1-4687-9438-823A0BB9FE4F}"/>
    <cellStyle name="Entrada 2 2 7 2 2 2" xfId="27995" xr:uid="{61B0F622-5126-402F-A656-E5BCB8C9B888}"/>
    <cellStyle name="Entrada 2 2 7 2 3" xfId="16592" xr:uid="{1177C9EB-9DA6-4F1D-81CB-A671FA03753C}"/>
    <cellStyle name="Entrada 2 2 7 2 3 2" xfId="31700" xr:uid="{F3392690-7CDC-432D-BF5B-D28BDCD8F283}"/>
    <cellStyle name="Entrada 2 2 7 2 4" xfId="21684" xr:uid="{6184EEF1-A078-483F-90A4-40CC67B12EC7}"/>
    <cellStyle name="Entrada 2 2 7 3" xfId="10321" xr:uid="{89DD494F-10C2-4716-8339-7FF0CD1FC9D9}"/>
    <cellStyle name="Entrada 2 2 7 3 2" xfId="25429" xr:uid="{4C5E8549-83F0-4203-A661-CEB7109BBF52}"/>
    <cellStyle name="Entrada 2 2 7 4" xfId="7119" xr:uid="{12903FD6-7557-481B-B2D1-3221103048D9}"/>
    <cellStyle name="Entrada 2 2 7 4 2" xfId="22227" xr:uid="{E26A54EE-A08F-4C62-BBF8-F94F8B126E7C}"/>
    <cellStyle name="Entrada 2 2 7 5" xfId="19047" xr:uid="{03EBF243-51D7-4D84-A39D-DB6D0543324C}"/>
    <cellStyle name="Entrada 2 2 8" xfId="4286" xr:uid="{92181231-399F-4E16-9FC3-5DCC3D6EE196}"/>
    <cellStyle name="Entrada 2 2 8 2" xfId="6923" xr:uid="{BFBD50CF-D712-49A2-A532-278C72BA0FE5}"/>
    <cellStyle name="Entrada 2 2 8 2 2" xfId="13234" xr:uid="{DE32814A-AC10-43C8-80A5-12F30D882FE1}"/>
    <cellStyle name="Entrada 2 2 8 2 2 2" xfId="28342" xr:uid="{B27088A7-D41D-4E09-8D57-BDA82B643761}"/>
    <cellStyle name="Entrada 2 2 8 2 3" xfId="16898" xr:uid="{723A15B6-B92A-4094-939C-7165486EDFE1}"/>
    <cellStyle name="Entrada 2 2 8 2 3 2" xfId="32006" xr:uid="{24E7EB7A-D3D3-4FED-8A30-36DE448799A7}"/>
    <cellStyle name="Entrada 2 2 8 2 4" xfId="22031" xr:uid="{DCB34A96-C888-45BE-BD46-BDE3007D8832}"/>
    <cellStyle name="Entrada 2 2 8 3" xfId="10668" xr:uid="{6BF3DA0E-50B3-44CE-AC3E-32B18519C5B5}"/>
    <cellStyle name="Entrada 2 2 8 3 2" xfId="25776" xr:uid="{A19E9DD2-6674-48EF-9D98-19C6699102BD}"/>
    <cellStyle name="Entrada 2 2 8 4" xfId="14304" xr:uid="{CE7F4C18-B7FE-4DF7-83BA-D8E13C7475C0}"/>
    <cellStyle name="Entrada 2 2 8 4 2" xfId="29412" xr:uid="{CAE77019-031D-4989-AA79-F7AA4189241E}"/>
    <cellStyle name="Entrada 2 2 8 5" xfId="19394" xr:uid="{9E02585E-CC56-4D41-8886-798CEB4E04E2}"/>
    <cellStyle name="Entrada 2 2 9" xfId="4504" xr:uid="{EA4D7D61-EC80-4F8A-A2CA-AC373690B4CF}"/>
    <cellStyle name="Entrada 2 2 9 2" xfId="10886" xr:uid="{58333FDA-E9D6-4525-B28D-E423FEC06E71}"/>
    <cellStyle name="Entrada 2 2 9 2 2" xfId="25994" xr:uid="{5F2DCFB7-AE96-4882-A924-739D917BAEF6}"/>
    <cellStyle name="Entrada 2 2 9 3" xfId="15710" xr:uid="{34E22238-6DE8-429F-8998-14A4D64E6980}"/>
    <cellStyle name="Entrada 2 2 9 3 2" xfId="30818" xr:uid="{DF19A591-18B2-498C-A734-3A20CE7F09FB}"/>
    <cellStyle name="Entrada 2 2 9 4" xfId="19612" xr:uid="{8F129690-C978-43AE-9B59-FB8299372668}"/>
    <cellStyle name="Entrada 2 3" xfId="1850" xr:uid="{D6C03E74-A9D1-4DB7-BC88-ABAD9FDD88F1}"/>
    <cellStyle name="Entrada 2 3 10" xfId="14431" xr:uid="{4D953671-9117-4E6B-83FC-606376E69DB1}"/>
    <cellStyle name="Entrada 2 3 10 2" xfId="29539" xr:uid="{5F64926E-6CA1-48E0-8FC2-07D803F48E41}"/>
    <cellStyle name="Entrada 2 3 11" xfId="15430" xr:uid="{B0971C69-D719-46A5-8E43-31B575E81D21}"/>
    <cellStyle name="Entrada 2 3 11 2" xfId="30538" xr:uid="{89AF636F-7420-4895-B5F7-C7F4848828BB}"/>
    <cellStyle name="Entrada 2 3 12" xfId="17075" xr:uid="{735A7244-3AE6-48BD-B68C-57E304440E44}"/>
    <cellStyle name="Entrada 2 3 2" xfId="2410" xr:uid="{089E5D3F-A9E5-481D-9FEF-60EFFCB625FB}"/>
    <cellStyle name="Entrada 2 3 2 2" xfId="5047" xr:uid="{3E5D52DC-C0E1-41DF-82E4-AB0201BFD142}"/>
    <cellStyle name="Entrada 2 3 2 2 2" xfId="11411" xr:uid="{E5741892-3A87-4190-9330-EDE969932891}"/>
    <cellStyle name="Entrada 2 3 2 2 2 2" xfId="26519" xr:uid="{040E2E73-3720-4684-9520-4D109EA1B4E2}"/>
    <cellStyle name="Entrada 2 3 2 2 3" xfId="14297" xr:uid="{09A67D31-779C-482E-9E41-5C002178A824}"/>
    <cellStyle name="Entrada 2 3 2 2 3 2" xfId="29405" xr:uid="{EFA15265-630A-4218-A67D-A0E10BA595F6}"/>
    <cellStyle name="Entrada 2 3 2 2 4" xfId="20155" xr:uid="{35471A67-0726-4A3B-B60E-B846451A3F68}"/>
    <cellStyle name="Entrada 2 3 2 3" xfId="8877" xr:uid="{9507D7D0-D6A7-4A4D-9746-4FDF76AF107B}"/>
    <cellStyle name="Entrada 2 3 2 3 2" xfId="23985" xr:uid="{4C8DD89A-C10F-4672-8176-63BDF0A35A8B}"/>
    <cellStyle name="Entrada 2 3 2 4" xfId="7287" xr:uid="{71EB4A00-BC5F-4317-B8BE-09DDEF4C6A47}"/>
    <cellStyle name="Entrada 2 3 2 4 2" xfId="22395" xr:uid="{FDFBE695-6163-441C-9D21-5E4EC21BCA29}"/>
    <cellStyle name="Entrada 2 3 2 5" xfId="7066" xr:uid="{31BD5D52-D7BB-4CDD-B084-1EBD94A576E3}"/>
    <cellStyle name="Entrada 2 3 2 5 2" xfId="22174" xr:uid="{B0F6113B-710D-4598-85F3-AE71AED77289}"/>
    <cellStyle name="Entrada 2 3 2 6" xfId="17601" xr:uid="{F8C1636A-DBFF-4556-8C1C-5C729633120D}"/>
    <cellStyle name="Entrada 2 3 3" xfId="2210" xr:uid="{2385CD21-B3EA-4DF5-8EFE-77274F9C507F}"/>
    <cellStyle name="Entrada 2 3 3 2" xfId="4847" xr:uid="{41F7C983-13D3-443D-A885-8317DC0F61CA}"/>
    <cellStyle name="Entrada 2 3 3 2 2" xfId="7266" xr:uid="{FA549CD4-5D9F-4CE1-802C-167FA2D62D64}"/>
    <cellStyle name="Entrada 2 3 3 2 2 2" xfId="22374" xr:uid="{BFF40371-313E-4712-8B17-425D99FC712E}"/>
    <cellStyle name="Entrada 2 3 3 2 3" xfId="19955" xr:uid="{8FE87CFD-5FE2-42F0-A223-8C787CD18A48}"/>
    <cellStyle name="Entrada 2 3 3 3" xfId="16186" xr:uid="{13DBDBCA-22F6-42E4-9B29-7C57F69BA94D}"/>
    <cellStyle name="Entrada 2 3 3 3 2" xfId="31294" xr:uid="{9BE74EF5-0742-4CC2-AC14-8607D416F724}"/>
    <cellStyle name="Entrada 2 3 3 4" xfId="17435" xr:uid="{2C0F8893-BCD3-43F8-8AFA-7563715E334C}"/>
    <cellStyle name="Entrada 2 3 4" xfId="2944" xr:uid="{3BF995AF-CBB0-4B74-B208-7FAC69E7BF8C}"/>
    <cellStyle name="Entrada 2 3 4 2" xfId="5581" xr:uid="{D46650FE-4459-4313-A925-CF832E782818}"/>
    <cellStyle name="Entrada 2 3 4 2 2" xfId="11892" xr:uid="{68476E20-4C07-4071-BC50-7367A512E301}"/>
    <cellStyle name="Entrada 2 3 4 2 2 2" xfId="27000" xr:uid="{45DA6608-91F6-48FB-9A81-B72EB9D25E3A}"/>
    <cellStyle name="Entrada 2 3 4 2 3" xfId="8043" xr:uid="{89F339E9-A5A9-4038-A3FF-91C38231ED37}"/>
    <cellStyle name="Entrada 2 3 4 2 3 2" xfId="23151" xr:uid="{2791DE57-9D66-4CDF-8ABB-4BA614D0A19A}"/>
    <cellStyle name="Entrada 2 3 4 2 4" xfId="20689" xr:uid="{7EB006AB-F8D2-4694-AD78-222917858BB2}"/>
    <cellStyle name="Entrada 2 3 4 3" xfId="9326" xr:uid="{37AC1876-37CD-4827-9C17-742A07B80B24}"/>
    <cellStyle name="Entrada 2 3 4 3 2" xfId="24434" xr:uid="{9217A5D6-5647-4EE7-97A8-46A1035220DA}"/>
    <cellStyle name="Entrada 2 3 4 4" xfId="14915" xr:uid="{DA469F82-F308-46BB-83E1-AA5B490A593E}"/>
    <cellStyle name="Entrada 2 3 4 4 2" xfId="30023" xr:uid="{82AB947A-AEE9-4E96-A068-4DB09B786817}"/>
    <cellStyle name="Entrada 2 3 4 5" xfId="18052" xr:uid="{82908028-BFBD-42C7-95FA-3495CC4E02D9}"/>
    <cellStyle name="Entrada 2 3 5" xfId="3270" xr:uid="{A3550895-74A6-4A80-8F00-5180F941115F}"/>
    <cellStyle name="Entrada 2 3 5 2" xfId="5907" xr:uid="{3BBE3947-2DFE-442B-ABB6-58AEB7621485}"/>
    <cellStyle name="Entrada 2 3 5 2 2" xfId="12218" xr:uid="{15D6647B-4DCC-4727-9174-28A219CF8700}"/>
    <cellStyle name="Entrada 2 3 5 2 2 2" xfId="27326" xr:uid="{21E6BAC5-2D76-4A9B-9E0D-500FAF6F2235}"/>
    <cellStyle name="Entrada 2 3 5 2 3" xfId="7354" xr:uid="{0E886862-D219-47C4-B740-11475350CD83}"/>
    <cellStyle name="Entrada 2 3 5 2 3 2" xfId="22462" xr:uid="{989D683A-BB32-41E9-A565-14CF295A907B}"/>
    <cellStyle name="Entrada 2 3 5 2 4" xfId="21015" xr:uid="{4478A397-1B40-4BB3-A282-445E82A7B0DC}"/>
    <cellStyle name="Entrada 2 3 5 3" xfId="9652" xr:uid="{55AC82A6-D410-47B4-A1F9-D3FD97493BA7}"/>
    <cellStyle name="Entrada 2 3 5 3 2" xfId="24760" xr:uid="{D09A0C9E-4DEE-4901-A2B5-AD60CE2A5D99}"/>
    <cellStyle name="Entrada 2 3 5 4" xfId="15862" xr:uid="{5C69FEDA-2AB4-4BF0-B949-0C3841B2FC31}"/>
    <cellStyle name="Entrada 2 3 5 4 2" xfId="30970" xr:uid="{49760480-510A-47EE-8E72-E26ECFBCB93A}"/>
    <cellStyle name="Entrada 2 3 5 5" xfId="18378" xr:uid="{F30C98C9-6094-4C7E-BBC2-1FA623579B1D}"/>
    <cellStyle name="Entrada 2 3 6" xfId="3576" xr:uid="{6775D153-712A-4BCD-B252-F122FAE60269}"/>
    <cellStyle name="Entrada 2 3 6 2" xfId="6213" xr:uid="{65ED603B-E8BE-4278-8CE1-9988BFE5023A}"/>
    <cellStyle name="Entrada 2 3 6 2 2" xfId="12524" xr:uid="{F3E99B61-59CB-4387-915D-27B7BB60797A}"/>
    <cellStyle name="Entrada 2 3 6 2 2 2" xfId="27632" xr:uid="{720F99BB-B138-413D-8811-EA0DCA6FE2B3}"/>
    <cellStyle name="Entrada 2 3 6 2 3" xfId="7482" xr:uid="{2FA1FFAD-F37E-42ED-A8BE-9E8E09CB1A3D}"/>
    <cellStyle name="Entrada 2 3 6 2 3 2" xfId="22590" xr:uid="{8D2722D4-A883-46AF-A545-F3B7420FBB29}"/>
    <cellStyle name="Entrada 2 3 6 2 4" xfId="21321" xr:uid="{7AB97289-F195-45CE-A36F-1E793773CFA4}"/>
    <cellStyle name="Entrada 2 3 6 3" xfId="9958" xr:uid="{0A46CB36-B49F-4C4F-B153-423DAD2DFD98}"/>
    <cellStyle name="Entrada 2 3 6 3 2" xfId="25066" xr:uid="{C122BDA3-EBBB-47A8-8B68-2F44B9907FC3}"/>
    <cellStyle name="Entrada 2 3 6 4" xfId="13747" xr:uid="{9B9D5A55-C8C8-44D8-879C-B7FB4648AE32}"/>
    <cellStyle name="Entrada 2 3 6 4 2" xfId="28855" xr:uid="{A9CD9560-4E6F-4B27-AF30-12DD045C44A8}"/>
    <cellStyle name="Entrada 2 3 6 5" xfId="18684" xr:uid="{7A9F3BB6-8263-46F3-A199-C4536E38E953}"/>
    <cellStyle name="Entrada 2 3 7" xfId="3922" xr:uid="{49AA614F-6264-4320-BD0D-0D7A96225324}"/>
    <cellStyle name="Entrada 2 3 7 2" xfId="6559" xr:uid="{C9C11535-A12A-4421-9255-4325596C78BE}"/>
    <cellStyle name="Entrada 2 3 7 2 2" xfId="12870" xr:uid="{8952AD9D-1C1F-4BD5-B2DE-E79124C0DCE2}"/>
    <cellStyle name="Entrada 2 3 7 2 2 2" xfId="27978" xr:uid="{AAC6C2E3-505B-4D82-9D8B-CC0B0D5CEC28}"/>
    <cellStyle name="Entrada 2 3 7 2 3" xfId="16575" xr:uid="{317F638F-3D2D-4BA5-B512-82A50051B584}"/>
    <cellStyle name="Entrada 2 3 7 2 3 2" xfId="31683" xr:uid="{51934460-B984-4886-8D5D-B5FFFDCFDB82}"/>
    <cellStyle name="Entrada 2 3 7 2 4" xfId="21667" xr:uid="{5FC69C1B-946D-42EC-8B16-5956F1B9CC2C}"/>
    <cellStyle name="Entrada 2 3 7 3" xfId="10304" xr:uid="{C2BA39E9-EF2F-41E6-9651-65DCD126D81A}"/>
    <cellStyle name="Entrada 2 3 7 3 2" xfId="25412" xr:uid="{1B97FE55-F12B-49A2-8973-58448064B62C}"/>
    <cellStyle name="Entrada 2 3 7 4" xfId="14749" xr:uid="{FA35512F-E5A4-4BD5-9CE3-F626647D8C5A}"/>
    <cellStyle name="Entrada 2 3 7 4 2" xfId="29857" xr:uid="{C1F36F7F-585D-40B7-B995-7DE1418031F1}"/>
    <cellStyle name="Entrada 2 3 7 5" xfId="19030" xr:uid="{16F0A3B6-86CE-4EB2-9C89-F97AD016C7C7}"/>
    <cellStyle name="Entrada 2 3 8" xfId="4487" xr:uid="{F22B589D-36F5-4AFC-B99E-0834693F6AF4}"/>
    <cellStyle name="Entrada 2 3 8 2" xfId="10869" xr:uid="{7D82984D-0CC6-4F9A-ABC5-D1F07ADCA693}"/>
    <cellStyle name="Entrada 2 3 8 2 2" xfId="25977" xr:uid="{E686BB52-0E82-4E7D-96E2-D50066492E81}"/>
    <cellStyle name="Entrada 2 3 8 3" xfId="15232" xr:uid="{1E38D816-12F1-4C9A-B424-279D17781828}"/>
    <cellStyle name="Entrada 2 3 8 3 2" xfId="30340" xr:uid="{4916B7EA-296B-455A-920C-4BBBC9F85C40}"/>
    <cellStyle name="Entrada 2 3 8 4" xfId="19595" xr:uid="{B4A41875-43F2-4DC8-8C00-BA20E556E668}"/>
    <cellStyle name="Entrada 2 3 9" xfId="8351" xr:uid="{1EA743AC-9C44-4CCC-9C76-E4CBC249D1C9}"/>
    <cellStyle name="Entrada 2 3 9 2" xfId="23459" xr:uid="{C8A248D9-40C9-40E1-971B-8B9E82C24FD4}"/>
    <cellStyle name="Entrada 2 4" xfId="2087" xr:uid="{73A9F604-F861-447F-9230-AB64EE065F8F}"/>
    <cellStyle name="Entrada 2 4 10" xfId="13937" xr:uid="{CE1DF2D8-905B-4957-8A61-121EBA499E08}"/>
    <cellStyle name="Entrada 2 4 10 2" xfId="29045" xr:uid="{719C7722-722E-4F32-9FE6-4492DE2342C2}"/>
    <cellStyle name="Entrada 2 4 11" xfId="13521" xr:uid="{2C2B4392-020D-41A4-9E92-DE84C1D29C1D}"/>
    <cellStyle name="Entrada 2 4 11 2" xfId="28629" xr:uid="{18A25995-7BEC-49D8-82D6-40FDC990E382}"/>
    <cellStyle name="Entrada 2 4 12" xfId="17312" xr:uid="{AA14ADF4-DF13-4D97-ADF5-07F458B99C54}"/>
    <cellStyle name="Entrada 2 4 2" xfId="2577" xr:uid="{7BC04568-D207-449D-B476-A23653EE0190}"/>
    <cellStyle name="Entrada 2 4 2 2" xfId="5214" xr:uid="{37AD7E43-EAEE-4899-9ABA-A462A74A8E95}"/>
    <cellStyle name="Entrada 2 4 2 2 2" xfId="11578" xr:uid="{C9B949A8-A1A7-4FAE-BEA8-E5C282AE4222}"/>
    <cellStyle name="Entrada 2 4 2 2 2 2" xfId="26686" xr:uid="{544A7B73-DE27-48E8-9B8E-C5AC7BFC4C42}"/>
    <cellStyle name="Entrada 2 4 2 2 3" xfId="15955" xr:uid="{718C1ADF-AE3C-4D87-83B0-EA4EC6AA1156}"/>
    <cellStyle name="Entrada 2 4 2 2 3 2" xfId="31063" xr:uid="{22FBF906-BE8C-4024-BFC3-6535EB87CD2F}"/>
    <cellStyle name="Entrada 2 4 2 2 4" xfId="20322" xr:uid="{89423E1A-5AEC-420B-AE8F-5A69524C848C}"/>
    <cellStyle name="Entrada 2 4 2 3" xfId="9044" xr:uid="{E49BCE91-A024-483B-A911-DFB60553F4A0}"/>
    <cellStyle name="Entrada 2 4 2 3 2" xfId="24152" xr:uid="{85A2E327-3C08-4951-AC40-610E40650F99}"/>
    <cellStyle name="Entrada 2 4 2 4" xfId="14642" xr:uid="{FB42C3F0-9274-4A29-801F-2CB8820299D0}"/>
    <cellStyle name="Entrada 2 4 2 4 2" xfId="29750" xr:uid="{4344D218-75D2-4C27-A631-7066A14AA3E7}"/>
    <cellStyle name="Entrada 2 4 2 5" xfId="16321" xr:uid="{C6C0B6D7-5E75-48E7-8D30-F9F237FA61D5}"/>
    <cellStyle name="Entrada 2 4 2 5 2" xfId="31429" xr:uid="{69FDE4C5-6A0C-4E6F-A69C-1E355FD03215}"/>
    <cellStyle name="Entrada 2 4 2 6" xfId="17685" xr:uid="{30664C99-D90D-477D-AE73-364300F7C3BD}"/>
    <cellStyle name="Entrada 2 4 3" xfId="2847" xr:uid="{613872C2-31D3-4C9E-9708-B835964FD759}"/>
    <cellStyle name="Entrada 2 4 3 2" xfId="5484" xr:uid="{2C66A62B-E4BC-48AD-9ECA-C61B494D9379}"/>
    <cellStyle name="Entrada 2 4 3 2 2" xfId="16237" xr:uid="{2ECB203C-B6C4-4F07-9762-1E348A577FA7}"/>
    <cellStyle name="Entrada 2 4 3 2 2 2" xfId="31345" xr:uid="{ADCC6A48-2359-48A3-8B32-4821F19D7FB5}"/>
    <cellStyle name="Entrada 2 4 3 2 3" xfId="20592" xr:uid="{432030F5-1AA1-407C-82BE-35150549E925}"/>
    <cellStyle name="Entrada 2 4 3 3" xfId="14130" xr:uid="{D2FE6876-68E1-44F3-BF35-C746C92485D5}"/>
    <cellStyle name="Entrada 2 4 3 3 2" xfId="29238" xr:uid="{36B5FA49-8261-4A10-9D77-41B26940192F}"/>
    <cellStyle name="Entrada 2 4 3 4" xfId="17955" xr:uid="{CA8778DC-D62F-4BFA-9C06-66A733BFF2A2}"/>
    <cellStyle name="Entrada 2 4 4" xfId="3150" xr:uid="{B57703DA-4B5D-4506-BEF3-F5227545208E}"/>
    <cellStyle name="Entrada 2 4 4 2" xfId="5787" xr:uid="{9334025C-4C93-49F0-A59F-11578BBCF6E0}"/>
    <cellStyle name="Entrada 2 4 4 2 2" xfId="12098" xr:uid="{DDC644CA-7961-464D-B71B-4FCD246AEA1A}"/>
    <cellStyle name="Entrada 2 4 4 2 2 2" xfId="27206" xr:uid="{6A26B94F-D777-4126-80B0-3E16B66CD3C3}"/>
    <cellStyle name="Entrada 2 4 4 2 3" xfId="14767" xr:uid="{B53DF232-02B6-45D6-BB58-B610DBF69E96}"/>
    <cellStyle name="Entrada 2 4 4 2 3 2" xfId="29875" xr:uid="{B4E21457-A48D-4477-85DD-BABD85232777}"/>
    <cellStyle name="Entrada 2 4 4 2 4" xfId="20895" xr:uid="{B05A7E05-3376-4176-9128-22FE35D2E551}"/>
    <cellStyle name="Entrada 2 4 4 3" xfId="9532" xr:uid="{036E9085-F4DE-4229-8B73-C43254181024}"/>
    <cellStyle name="Entrada 2 4 4 3 2" xfId="24640" xr:uid="{039F59B8-F792-4200-9F75-D1F7C005F84F}"/>
    <cellStyle name="Entrada 2 4 4 4" xfId="14576" xr:uid="{0EC66183-2B97-4B81-8687-B4EB8D2195AD}"/>
    <cellStyle name="Entrada 2 4 4 4 2" xfId="29684" xr:uid="{4A799F25-61E8-44D1-A7A4-2E98AC671ECF}"/>
    <cellStyle name="Entrada 2 4 4 5" xfId="18258" xr:uid="{F473C9AF-7705-4362-85FC-85803C41837F}"/>
    <cellStyle name="Entrada 2 4 5" xfId="3476" xr:uid="{6374CF2D-B78F-4370-85DC-5CA656FDB60D}"/>
    <cellStyle name="Entrada 2 4 5 2" xfId="6113" xr:uid="{A45BEF10-8D28-47C9-9DAF-B07D34B3A7F0}"/>
    <cellStyle name="Entrada 2 4 5 2 2" xfId="12424" xr:uid="{3E12D7B5-0BBA-4878-B2D3-1058939414AA}"/>
    <cellStyle name="Entrada 2 4 5 2 2 2" xfId="27532" xr:uid="{055637F4-8CD0-486A-A602-4D72F0BA49C3}"/>
    <cellStyle name="Entrada 2 4 5 2 3" xfId="8020" xr:uid="{E661304C-C4BE-4CF2-B478-2D3C4FE546C7}"/>
    <cellStyle name="Entrada 2 4 5 2 3 2" xfId="23128" xr:uid="{EF147CEC-08DF-40C7-8414-05DF9E277217}"/>
    <cellStyle name="Entrada 2 4 5 2 4" xfId="21221" xr:uid="{D6701772-04F5-47E0-B5B1-B0F49AE52445}"/>
    <cellStyle name="Entrada 2 4 5 3" xfId="9858" xr:uid="{86D66F55-224B-44C7-8E88-91951F61BBF4}"/>
    <cellStyle name="Entrada 2 4 5 3 2" xfId="24966" xr:uid="{1C38BDD6-B5B3-4462-AEC6-F6AA4E06C01C}"/>
    <cellStyle name="Entrada 2 4 5 4" xfId="16226" xr:uid="{CB6BFF32-A674-4F60-BE72-E12C238E6550}"/>
    <cellStyle name="Entrada 2 4 5 4 2" xfId="31334" xr:uid="{ABD15151-016A-49B9-B832-C4182565FB52}"/>
    <cellStyle name="Entrada 2 4 5 5" xfId="18584" xr:uid="{816007B2-964B-46EA-88E1-E56AA9D19BAF}"/>
    <cellStyle name="Entrada 2 4 6" xfId="3782" xr:uid="{D92F189A-776F-481C-9546-485528F6F4B9}"/>
    <cellStyle name="Entrada 2 4 6 2" xfId="6419" xr:uid="{B00E52AF-737E-4BC1-83D3-BCA1488EEB1E}"/>
    <cellStyle name="Entrada 2 4 6 2 2" xfId="12730" xr:uid="{92980BA6-BC9D-4FD1-9C60-0802A2B32C7D}"/>
    <cellStyle name="Entrada 2 4 6 2 2 2" xfId="27838" xr:uid="{1D0D15F5-AC2E-4C3F-9B1B-B871EA08729A}"/>
    <cellStyle name="Entrada 2 4 6 2 3" xfId="14747" xr:uid="{13550F2C-C7DF-4345-933F-B66468CD144F}"/>
    <cellStyle name="Entrada 2 4 6 2 3 2" xfId="29855" xr:uid="{506B2A91-FAA2-46B3-9A4D-EA542B56378C}"/>
    <cellStyle name="Entrada 2 4 6 2 4" xfId="21527" xr:uid="{2A1091BF-6DAC-47D7-9686-203D4D37C9ED}"/>
    <cellStyle name="Entrada 2 4 6 3" xfId="10164" xr:uid="{F5ECCF08-7DA9-4033-B46F-DA4FA7181BEC}"/>
    <cellStyle name="Entrada 2 4 6 3 2" xfId="25272" xr:uid="{92AC3F6D-6E55-4EC4-B21D-07AA19B83968}"/>
    <cellStyle name="Entrada 2 4 6 4" xfId="14948" xr:uid="{92E6397F-3ECE-478D-8AE7-B93527AFCD86}"/>
    <cellStyle name="Entrada 2 4 6 4 2" xfId="30056" xr:uid="{ADDE8753-EFCF-4CB6-91C7-4657BB4231B5}"/>
    <cellStyle name="Entrada 2 4 6 5" xfId="18890" xr:uid="{D0220D63-B519-4DBF-B633-3CE10E41A5E2}"/>
    <cellStyle name="Entrada 2 4 7" xfId="4159" xr:uid="{991CE98A-BB73-4530-8562-84950C037419}"/>
    <cellStyle name="Entrada 2 4 7 2" xfId="6796" xr:uid="{217BD24B-6CDF-456E-8A58-F5F364CC0D83}"/>
    <cellStyle name="Entrada 2 4 7 2 2" xfId="13107" xr:uid="{13A36403-64E4-44CE-807B-DF0789923B3B}"/>
    <cellStyle name="Entrada 2 4 7 2 2 2" xfId="28215" xr:uid="{BB71172A-76B8-46BA-BACD-936B0F4438B1}"/>
    <cellStyle name="Entrada 2 4 7 2 3" xfId="16781" xr:uid="{99797AA1-0445-48CE-9BCE-6B6893A8882C}"/>
    <cellStyle name="Entrada 2 4 7 2 3 2" xfId="31889" xr:uid="{25F8C5F6-5A22-40FD-9B44-3A0C922AE6FC}"/>
    <cellStyle name="Entrada 2 4 7 2 4" xfId="21904" xr:uid="{C66B10BB-4F4B-4F91-81AB-F1C7F67B9EC5}"/>
    <cellStyle name="Entrada 2 4 7 3" xfId="10541" xr:uid="{834580F7-E328-4E61-B9EF-9C0813386D99}"/>
    <cellStyle name="Entrada 2 4 7 3 2" xfId="25649" xr:uid="{54BC914D-D16B-4684-8765-D2C4BFD0B6F4}"/>
    <cellStyle name="Entrada 2 4 7 4" xfId="15209" xr:uid="{36BBEA70-B5E1-485E-8CCF-26979FDDE3BF}"/>
    <cellStyle name="Entrada 2 4 7 4 2" xfId="30317" xr:uid="{BB9C90DE-19BD-4B38-AC61-0083F893D33A}"/>
    <cellStyle name="Entrada 2 4 7 5" xfId="19267" xr:uid="{B2DC2F99-C859-45C9-A02F-93D706016429}"/>
    <cellStyle name="Entrada 2 4 8" xfId="4724" xr:uid="{68D206E9-3CFB-4B26-BA43-F229ED38C57A}"/>
    <cellStyle name="Entrada 2 4 8 2" xfId="11106" xr:uid="{A0BA4E50-E728-4EC3-8D51-FEE546A961C0}"/>
    <cellStyle name="Entrada 2 4 8 2 2" xfId="26214" xr:uid="{71990C89-8C7A-4222-B592-FCCFF5E352C5}"/>
    <cellStyle name="Entrada 2 4 8 3" xfId="15398" xr:uid="{07B5B07F-DCEE-44CF-A0E6-0D56F65A99A3}"/>
    <cellStyle name="Entrada 2 4 8 3 2" xfId="30506" xr:uid="{EA5DEBD3-60F8-461F-930F-640C51D28AEF}"/>
    <cellStyle name="Entrada 2 4 8 4" xfId="19832" xr:uid="{34AFD299-DAF6-4860-B56F-851991CB08FA}"/>
    <cellStyle name="Entrada 2 4 9" xfId="8585" xr:uid="{AB28E707-DE09-4B16-81D1-C09B6C994AF7}"/>
    <cellStyle name="Entrada 2 4 9 2" xfId="23693" xr:uid="{4A105267-47D2-4CCE-824D-9BAFDA026434}"/>
    <cellStyle name="Entrada 2 5" xfId="2034" xr:uid="{A188DA1C-0EEA-4C3B-ABF6-5341553B6CFE}"/>
    <cellStyle name="Entrada 2 5 10" xfId="7226" xr:uid="{5B0854EB-8071-4A5D-A906-887BC4F54A72}"/>
    <cellStyle name="Entrada 2 5 10 2" xfId="22334" xr:uid="{49F354EC-95B2-4473-AE23-DFEAFE91131D}"/>
    <cellStyle name="Entrada 2 5 11" xfId="17259" xr:uid="{E998A85F-C8EF-4AC6-84B6-860760611975}"/>
    <cellStyle name="Entrada 2 5 2" xfId="2794" xr:uid="{6F8911FB-6DB7-45E4-9878-D4460B868CF4}"/>
    <cellStyle name="Entrada 2 5 2 2" xfId="5431" xr:uid="{636F70C9-C9ED-426A-A084-D57207335B24}"/>
    <cellStyle name="Entrada 2 5 2 2 2" xfId="16464" xr:uid="{725F8A82-4E13-4EC1-986A-063AD0364732}"/>
    <cellStyle name="Entrada 2 5 2 2 2 2" xfId="31572" xr:uid="{CC0C9E43-DEE4-4749-BF39-ABC1D06958E0}"/>
    <cellStyle name="Entrada 2 5 2 2 3" xfId="20539" xr:uid="{BDDDCCF2-7BC0-4416-9E5F-3712C64C2E45}"/>
    <cellStyle name="Entrada 2 5 2 3" xfId="13556" xr:uid="{35A76A8F-CD7E-43B8-8680-74FFD180B99E}"/>
    <cellStyle name="Entrada 2 5 2 3 2" xfId="28664" xr:uid="{59EF3D12-4F1A-440B-A137-BC102A40AEC2}"/>
    <cellStyle name="Entrada 2 5 2 4" xfId="17902" xr:uid="{5BCE7EA0-AB37-4E61-917B-A4A42C079907}"/>
    <cellStyle name="Entrada 2 5 3" xfId="3097" xr:uid="{9B0B078B-37ED-4260-A280-F5CEBFA31701}"/>
    <cellStyle name="Entrada 2 5 3 2" xfId="5734" xr:uid="{EA1B1910-FA72-4BCB-BC9E-F3B1055FF383}"/>
    <cellStyle name="Entrada 2 5 3 2 2" xfId="12045" xr:uid="{CC103D54-F58C-42C5-89F5-E96F2261B3A1}"/>
    <cellStyle name="Entrada 2 5 3 2 2 2" xfId="27153" xr:uid="{FBF17393-6D87-4CEC-B71C-4DBAED142FA0}"/>
    <cellStyle name="Entrada 2 5 3 2 3" xfId="7369" xr:uid="{E6B05AB5-011B-445C-8881-6D952D2660F2}"/>
    <cellStyle name="Entrada 2 5 3 2 3 2" xfId="22477" xr:uid="{E878283C-D982-4CF6-A1F8-AF15E712501A}"/>
    <cellStyle name="Entrada 2 5 3 2 4" xfId="20842" xr:uid="{0B19E456-4188-4745-9BF9-F6E6A610DDB7}"/>
    <cellStyle name="Entrada 2 5 3 3" xfId="9479" xr:uid="{B972D5E0-933C-4DDE-80BA-FFAEFA5AE348}"/>
    <cellStyle name="Entrada 2 5 3 3 2" xfId="24587" xr:uid="{232CBA50-5B2E-4073-847A-93CEB368AEE7}"/>
    <cellStyle name="Entrada 2 5 3 4" xfId="16564" xr:uid="{8A28ED3E-F664-4AB6-9EA1-EEF260B6496E}"/>
    <cellStyle name="Entrada 2 5 3 4 2" xfId="31672" xr:uid="{EDA68DE5-6BDA-465A-94EE-8E819BFDBDE1}"/>
    <cellStyle name="Entrada 2 5 3 5" xfId="18205" xr:uid="{3037EB62-F4AF-4C42-BA41-FA77B706E4EE}"/>
    <cellStyle name="Entrada 2 5 4" xfId="3423" xr:uid="{46FD3795-F39A-4C08-9197-35ACCFD1B467}"/>
    <cellStyle name="Entrada 2 5 4 2" xfId="6060" xr:uid="{B982D060-45D2-4E1B-83A6-3910A85E02AA}"/>
    <cellStyle name="Entrada 2 5 4 2 2" xfId="12371" xr:uid="{E1969290-558F-487E-AD61-4B35FC19BEA5}"/>
    <cellStyle name="Entrada 2 5 4 2 2 2" xfId="27479" xr:uid="{C75EB86C-AEBB-47F1-A89E-8350B3C5BE23}"/>
    <cellStyle name="Entrada 2 5 4 2 3" xfId="13732" xr:uid="{B2873B6F-8D4B-4137-ADEA-44A872AC8C94}"/>
    <cellStyle name="Entrada 2 5 4 2 3 2" xfId="28840" xr:uid="{6EB7C932-D5B6-40E4-B1F2-6600A502FE86}"/>
    <cellStyle name="Entrada 2 5 4 2 4" xfId="21168" xr:uid="{AF2D4A0C-D510-4383-A4FB-2031348CC11C}"/>
    <cellStyle name="Entrada 2 5 4 3" xfId="9805" xr:uid="{88AAFC04-AE9C-44CB-A990-2D9A21CC2330}"/>
    <cellStyle name="Entrada 2 5 4 3 2" xfId="24913" xr:uid="{58730219-DE90-4013-BC7D-834D4CD27A69}"/>
    <cellStyle name="Entrada 2 5 4 4" xfId="14541" xr:uid="{7F2DFE4F-5E4D-46F3-BB5F-A58CD13DBEF2}"/>
    <cellStyle name="Entrada 2 5 4 4 2" xfId="29649" xr:uid="{C4D1C41E-F8DF-42A2-A7C5-A5871F94F317}"/>
    <cellStyle name="Entrada 2 5 4 5" xfId="18531" xr:uid="{35BB6123-EC55-4422-ACD7-8C59DB99023E}"/>
    <cellStyle name="Entrada 2 5 5" xfId="3729" xr:uid="{50574231-DDFE-4F96-8487-0C85BA235959}"/>
    <cellStyle name="Entrada 2 5 5 2" xfId="6366" xr:uid="{C0641300-1865-4FF0-8984-A5B5075F1642}"/>
    <cellStyle name="Entrada 2 5 5 2 2" xfId="12677" xr:uid="{ED092779-1A8E-4AC2-AC1A-90A5CC2D2B94}"/>
    <cellStyle name="Entrada 2 5 5 2 2 2" xfId="27785" xr:uid="{FD63679A-7D4A-4744-B290-DBC198D6C266}"/>
    <cellStyle name="Entrada 2 5 5 2 3" xfId="7633" xr:uid="{9C64A23D-6431-4A84-8E20-A650B2D6CB55}"/>
    <cellStyle name="Entrada 2 5 5 2 3 2" xfId="22741" xr:uid="{83EFA7C4-DF26-4664-8B94-B14A6F53077B}"/>
    <cellStyle name="Entrada 2 5 5 2 4" xfId="21474" xr:uid="{6F7A4DFB-7762-49D9-8B9D-42E11B148600}"/>
    <cellStyle name="Entrada 2 5 5 3" xfId="10111" xr:uid="{FC620C6B-5E85-4FF2-8E18-E6BDDB5180D0}"/>
    <cellStyle name="Entrada 2 5 5 3 2" xfId="25219" xr:uid="{6D3B719F-9F7E-4B34-994B-3B2F3CD1DD9A}"/>
    <cellStyle name="Entrada 2 5 5 4" xfId="16541" xr:uid="{AE0D1B0A-896F-4976-A6E9-E1A24FD4637C}"/>
    <cellStyle name="Entrada 2 5 5 4 2" xfId="31649" xr:uid="{4E4624D2-E5CC-45AC-9B8E-087CB6A322DA}"/>
    <cellStyle name="Entrada 2 5 5 5" xfId="18837" xr:uid="{E2417217-BAC9-4891-B496-F8CD4B1B7D81}"/>
    <cellStyle name="Entrada 2 5 6" xfId="4106" xr:uid="{2EBCC9A4-3947-4EC8-A9FF-6494C9603ACB}"/>
    <cellStyle name="Entrada 2 5 6 2" xfId="6743" xr:uid="{176652EE-F32F-4212-9734-23A73F7F3465}"/>
    <cellStyle name="Entrada 2 5 6 2 2" xfId="13054" xr:uid="{4D3DFB87-CE8B-42F8-808F-22DA7A7913E1}"/>
    <cellStyle name="Entrada 2 5 6 2 2 2" xfId="28162" xr:uid="{41256380-0B50-4053-8284-039DB62553DB}"/>
    <cellStyle name="Entrada 2 5 6 2 3" xfId="16728" xr:uid="{9A2A3CB7-75E9-4817-A1B6-77365CBD1FE1}"/>
    <cellStyle name="Entrada 2 5 6 2 3 2" xfId="31836" xr:uid="{5F90B1F1-5346-4ADC-88DE-96DFFEB62FA8}"/>
    <cellStyle name="Entrada 2 5 6 2 4" xfId="21851" xr:uid="{EB049D4A-41CD-49D2-9B82-20952494620F}"/>
    <cellStyle name="Entrada 2 5 6 3" xfId="10488" xr:uid="{FD0DEFF7-2F5C-47C6-B046-4AA24B419980}"/>
    <cellStyle name="Entrada 2 5 6 3 2" xfId="25596" xr:uid="{6D5BEC0D-7EF2-4987-9DB4-17037407B1A8}"/>
    <cellStyle name="Entrada 2 5 6 4" xfId="8153" xr:uid="{E996E850-D03F-48BB-A005-5D90D47D437B}"/>
    <cellStyle name="Entrada 2 5 6 4 2" xfId="23261" xr:uid="{BE139838-806E-45CB-8C35-93767EFEAC2B}"/>
    <cellStyle name="Entrada 2 5 6 5" xfId="19214" xr:uid="{A15433BA-C37E-479A-B14C-1C0A9FB57CAD}"/>
    <cellStyle name="Entrada 2 5 7" xfId="4671" xr:uid="{5B3AD3B1-B802-482E-B86D-8E26E1AE9988}"/>
    <cellStyle name="Entrada 2 5 7 2" xfId="11053" xr:uid="{373F4F0A-C20A-425F-86A4-115C15E90449}"/>
    <cellStyle name="Entrada 2 5 7 2 2" xfId="26161" xr:uid="{6A64DA4A-AD00-4B4E-A9A6-A7E5B22C48AE}"/>
    <cellStyle name="Entrada 2 5 7 3" xfId="14463" xr:uid="{84ED35ED-DCBF-4B66-9F60-0B142DB28D94}"/>
    <cellStyle name="Entrada 2 5 7 3 2" xfId="29571" xr:uid="{DDC308BE-C3FC-4514-8416-A3FFEE47FCEE}"/>
    <cellStyle name="Entrada 2 5 7 4" xfId="19779" xr:uid="{CF9EE7F7-41DE-4798-86A1-3AB4209FC14F}"/>
    <cellStyle name="Entrada 2 5 8" xfId="8532" xr:uid="{2A35F0D7-F496-4A38-8C45-28C65F9F728F}"/>
    <cellStyle name="Entrada 2 5 8 2" xfId="23640" xr:uid="{F97A4B63-0AFC-45EA-851D-390356E31B4D}"/>
    <cellStyle name="Entrada 2 5 9" xfId="11807" xr:uid="{C0D38DE7-2911-4AC0-935B-459DF5D965A1}"/>
    <cellStyle name="Entrada 2 5 9 2" xfId="26915" xr:uid="{4E47ADE3-EAF8-4FC5-A2EC-F7B2D0A5108D}"/>
    <cellStyle name="Entrada 3" xfId="1152" xr:uid="{00000000-0005-0000-0000-000082040000}"/>
    <cellStyle name="Entrada 3 2" xfId="1868" xr:uid="{466F863F-EF6F-4C93-B25A-6133960585E6}"/>
    <cellStyle name="Entrada 3 2 10" xfId="8369" xr:uid="{E2AF21F7-3622-414E-984B-77028F593834}"/>
    <cellStyle name="Entrada 3 2 10 2" xfId="23477" xr:uid="{23A1E93C-BFA5-4C1C-97A5-87D31F03EB02}"/>
    <cellStyle name="Entrada 3 2 11" xfId="16188" xr:uid="{E8380923-85F7-43B7-A638-B0D673303501}"/>
    <cellStyle name="Entrada 3 2 11 2" xfId="31296" xr:uid="{03253ADA-5894-420A-9A33-F09008AB3F76}"/>
    <cellStyle name="Entrada 3 2 12" xfId="13792" xr:uid="{0A5D9E2B-388D-4D35-9878-7B9836D08632}"/>
    <cellStyle name="Entrada 3 2 12 2" xfId="28900" xr:uid="{0B2A0C2F-FC00-4A2D-AEA8-A6AD00338530}"/>
    <cellStyle name="Entrada 3 2 13" xfId="17093" xr:uid="{ECAEC4F3-62D0-4E92-9F82-D5E689B035C7}"/>
    <cellStyle name="Entrada 3 2 2" xfId="2428" xr:uid="{5BD4A3A0-DAAE-4447-8156-360DB7AD11D5}"/>
    <cellStyle name="Entrada 3 2 2 2" xfId="5065" xr:uid="{4ADAF631-6FBA-41F6-818F-9F7E0F92DE33}"/>
    <cellStyle name="Entrada 3 2 2 2 2" xfId="11429" xr:uid="{EA746D2C-0673-440F-945C-F6596032A15F}"/>
    <cellStyle name="Entrada 3 2 2 2 2 2" xfId="26537" xr:uid="{42FD364E-BDAB-404C-9637-68579ED0E472}"/>
    <cellStyle name="Entrada 3 2 2 2 3" xfId="14985" xr:uid="{482EE92D-4422-4F86-8DBF-EBD6C16B7C7B}"/>
    <cellStyle name="Entrada 3 2 2 2 3 2" xfId="30093" xr:uid="{92012A32-8786-4580-BB98-8E497BA2DBAF}"/>
    <cellStyle name="Entrada 3 2 2 2 4" xfId="20173" xr:uid="{0F5B74AB-DB25-4FAC-A96E-82D0C9E98698}"/>
    <cellStyle name="Entrada 3 2 2 3" xfId="8895" xr:uid="{BEF471A5-CD3C-4B89-8EEB-41E5D9EB17F8}"/>
    <cellStyle name="Entrada 3 2 2 3 2" xfId="24003" xr:uid="{C6FD5A26-B293-4552-83DD-656440AF9D5C}"/>
    <cellStyle name="Entrada 3 2 3" xfId="2192" xr:uid="{EA88567A-8089-4426-9C69-41E27FDCBE21}"/>
    <cellStyle name="Entrada 3 2 3 2" xfId="4829" xr:uid="{DB916FF2-4970-4B2F-8672-87E9DCCD5890}"/>
    <cellStyle name="Entrada 3 2 3 2 2" xfId="13880" xr:uid="{63E4B655-E50A-43E1-AA9D-1C73B0B310D0}"/>
    <cellStyle name="Entrada 3 2 3 2 2 2" xfId="28988" xr:uid="{F5487693-5ADB-43DD-8D6B-2FB9F16CC3AC}"/>
    <cellStyle name="Entrada 3 2 3 2 3" xfId="19937" xr:uid="{8DED0039-3CF4-4895-88F9-DDACC21CD043}"/>
    <cellStyle name="Entrada 3 2 3 3" xfId="16046" xr:uid="{02DCB2E4-EDC0-46A7-B4C6-E62E7C4AFD1E}"/>
    <cellStyle name="Entrada 3 2 3 3 2" xfId="31154" xr:uid="{8D73F6A5-673E-42C8-AE1E-154CC10B2DDC}"/>
    <cellStyle name="Entrada 3 2 3 4" xfId="17417" xr:uid="{891E5D5B-026A-4977-9797-001A23C57870}"/>
    <cellStyle name="Entrada 3 2 4" xfId="2962" xr:uid="{9ED21074-D771-460B-BD9A-A409962694D8}"/>
    <cellStyle name="Entrada 3 2 4 2" xfId="5599" xr:uid="{937CE242-A8F1-4BF1-965A-D9896806F942}"/>
    <cellStyle name="Entrada 3 2 4 2 2" xfId="11910" xr:uid="{1BA71A5B-8B71-416A-8BD7-A4AA1DB23684}"/>
    <cellStyle name="Entrada 3 2 4 2 2 2" xfId="27018" xr:uid="{9986C2E2-2034-4161-A270-994AAB45E95A}"/>
    <cellStyle name="Entrada 3 2 4 2 3" xfId="14026" xr:uid="{998A71D1-0279-4076-A816-31DF4F57E208}"/>
    <cellStyle name="Entrada 3 2 4 2 3 2" xfId="29134" xr:uid="{B55204ED-DBA7-4935-9339-4C8129C6E5B0}"/>
    <cellStyle name="Entrada 3 2 4 2 4" xfId="20707" xr:uid="{736D7619-CED9-43CD-9692-916FC3D206B3}"/>
    <cellStyle name="Entrada 3 2 4 3" xfId="9344" xr:uid="{81BBE421-3746-4C59-AC7F-4E39F2FBF829}"/>
    <cellStyle name="Entrada 3 2 4 3 2" xfId="24452" xr:uid="{8D7D4037-C092-4165-BF22-712CA9CA2B47}"/>
    <cellStyle name="Entrada 3 2 4 4" xfId="7541" xr:uid="{D5A4C6B6-B8C4-47EC-9120-3FF1FD264B74}"/>
    <cellStyle name="Entrada 3 2 4 4 2" xfId="22649" xr:uid="{D1C6A4C8-74A2-4327-97B6-3502D923DE48}"/>
    <cellStyle name="Entrada 3 2 4 5" xfId="18070" xr:uid="{A3FD90EC-22DA-42BB-B3D4-BEE27F7B5218}"/>
    <cellStyle name="Entrada 3 2 5" xfId="3288" xr:uid="{7DEE51E9-A6D5-4DC9-A735-CE77962A4FC5}"/>
    <cellStyle name="Entrada 3 2 5 2" xfId="5925" xr:uid="{8BE45EA5-FBE5-4269-B4A3-1D92A989CF5F}"/>
    <cellStyle name="Entrada 3 2 5 2 2" xfId="12236" xr:uid="{020CDADE-FBA1-4972-8BCB-D3BCAC6A5852}"/>
    <cellStyle name="Entrada 3 2 5 2 2 2" xfId="27344" xr:uid="{57DDF875-0C6D-42CF-969B-A816E9E8004F}"/>
    <cellStyle name="Entrada 3 2 5 2 3" xfId="14456" xr:uid="{BCE7DBE3-0EEE-4D6A-B116-9D387877B950}"/>
    <cellStyle name="Entrada 3 2 5 2 3 2" xfId="29564" xr:uid="{28A55337-D8CF-4E33-B1DE-130DE0046433}"/>
    <cellStyle name="Entrada 3 2 5 2 4" xfId="21033" xr:uid="{4D010F5D-81F4-467F-A30A-15A185B3C1BC}"/>
    <cellStyle name="Entrada 3 2 5 3" xfId="9670" xr:uid="{30CF306B-453D-4A60-B3A6-48F87EEEA9D0}"/>
    <cellStyle name="Entrada 3 2 5 3 2" xfId="24778" xr:uid="{7251336F-1D1E-4BA7-99AB-C4BCA39BD03D}"/>
    <cellStyle name="Entrada 3 2 5 4" xfId="14585" xr:uid="{9FACA918-BEE4-4660-BB21-4E3FEA7805AB}"/>
    <cellStyle name="Entrada 3 2 5 4 2" xfId="29693" xr:uid="{6D48A7EB-14D1-4340-BA7B-86DB65F77415}"/>
    <cellStyle name="Entrada 3 2 5 5" xfId="18396" xr:uid="{89E6B440-DB18-4DFD-B3B0-CFE265C0DBB5}"/>
    <cellStyle name="Entrada 3 2 6" xfId="3594" xr:uid="{1501A58D-E4B2-423D-9CAE-F14BA83FDE81}"/>
    <cellStyle name="Entrada 3 2 6 2" xfId="6231" xr:uid="{FF066E73-510D-4349-9B86-CF3E7A83E9F2}"/>
    <cellStyle name="Entrada 3 2 6 2 2" xfId="12542" xr:uid="{93DD8192-3653-475A-949C-2F7A0A02506D}"/>
    <cellStyle name="Entrada 3 2 6 2 2 2" xfId="27650" xr:uid="{12D17682-027C-4403-9468-AC19CB2BF46C}"/>
    <cellStyle name="Entrada 3 2 6 2 3" xfId="13353" xr:uid="{4C29BC5E-5CBD-4AD8-88A9-CDAD43F42954}"/>
    <cellStyle name="Entrada 3 2 6 2 3 2" xfId="28461" xr:uid="{F37451FC-B639-4B67-A6B2-0987919EF343}"/>
    <cellStyle name="Entrada 3 2 6 2 4" xfId="21339" xr:uid="{228A4735-FBAB-40D4-916A-868F59A26072}"/>
    <cellStyle name="Entrada 3 2 6 3" xfId="9976" xr:uid="{7D4AB639-6D30-47EC-821C-A76101B5B3F8}"/>
    <cellStyle name="Entrada 3 2 6 3 2" xfId="25084" xr:uid="{A0504DF2-9C7C-4831-A225-4A216BE5AFE6}"/>
    <cellStyle name="Entrada 3 2 6 4" xfId="8466" xr:uid="{6A32295B-A5C4-4460-B637-D2FC70CCDF9A}"/>
    <cellStyle name="Entrada 3 2 6 4 2" xfId="23574" xr:uid="{84F58749-74C8-4B3C-8116-7543BFD4EE1F}"/>
    <cellStyle name="Entrada 3 2 6 5" xfId="18702" xr:uid="{CC7C5494-BCB9-4C7B-AA49-4E9A25F028B8}"/>
    <cellStyle name="Entrada 3 2 7" xfId="3940" xr:uid="{04E1FB01-C02A-41CA-B04B-7A46EE6CC28C}"/>
    <cellStyle name="Entrada 3 2 7 2" xfId="6577" xr:uid="{4610A6EE-658F-4CB2-AA92-BB1631A68515}"/>
    <cellStyle name="Entrada 3 2 7 2 2" xfId="12888" xr:uid="{4F444288-8461-4E17-A36D-EA36C987D7A6}"/>
    <cellStyle name="Entrada 3 2 7 2 2 2" xfId="27996" xr:uid="{D7C0366A-0FD3-44C1-8AE7-9DBABB8AE303}"/>
    <cellStyle name="Entrada 3 2 7 2 3" xfId="16593" xr:uid="{A081326E-28FD-4AEC-AA2B-66153A7611B3}"/>
    <cellStyle name="Entrada 3 2 7 2 3 2" xfId="31701" xr:uid="{0156B73E-F4E0-4B53-A30E-4D5B3FAE7946}"/>
    <cellStyle name="Entrada 3 2 7 2 4" xfId="21685" xr:uid="{2FE6AF10-44E6-4ECB-A50C-8D6BC95E2C14}"/>
    <cellStyle name="Entrada 3 2 7 3" xfId="10322" xr:uid="{22B3C612-E883-4B82-80FC-05A3472A74A4}"/>
    <cellStyle name="Entrada 3 2 7 3 2" xfId="25430" xr:uid="{92677A7E-2353-4AD9-9F51-90D57FCC0651}"/>
    <cellStyle name="Entrada 3 2 7 4" xfId="14058" xr:uid="{00FDF446-ECAE-4574-A1FC-18FD63B291DE}"/>
    <cellStyle name="Entrada 3 2 7 4 2" xfId="29166" xr:uid="{6187CEFE-F04B-49F1-9EAA-753953C5C328}"/>
    <cellStyle name="Entrada 3 2 7 5" xfId="19048" xr:uid="{3C299BC8-7214-4D19-BE2F-FA1933103E8D}"/>
    <cellStyle name="Entrada 3 2 8" xfId="4287" xr:uid="{465E77DB-F595-4AED-BFD1-A3B79F1ACF3F}"/>
    <cellStyle name="Entrada 3 2 8 2" xfId="6924" xr:uid="{F1053792-E2BE-4885-97B1-C435CA7E7A4F}"/>
    <cellStyle name="Entrada 3 2 8 2 2" xfId="13235" xr:uid="{8C64D8CC-6EEA-4A2E-B265-F7040B1F4F83}"/>
    <cellStyle name="Entrada 3 2 8 2 2 2" xfId="28343" xr:uid="{725D57FB-93B2-4350-8275-5776B8AABD9F}"/>
    <cellStyle name="Entrada 3 2 8 2 3" xfId="16899" xr:uid="{87513126-BEDC-491C-96CE-78999EA3F150}"/>
    <cellStyle name="Entrada 3 2 8 2 3 2" xfId="32007" xr:uid="{4672AA6C-3787-4886-8BA9-2F07AEAF3CA3}"/>
    <cellStyle name="Entrada 3 2 8 2 4" xfId="22032" xr:uid="{EDBD459C-6565-4844-8BC2-D02456C1516B}"/>
    <cellStyle name="Entrada 3 2 8 3" xfId="10669" xr:uid="{68812C66-D48D-4482-AD66-2A6A51A65C6D}"/>
    <cellStyle name="Entrada 3 2 8 3 2" xfId="25777" xr:uid="{7DFCF0D6-C666-40EA-9A95-6F5E1C79534A}"/>
    <cellStyle name="Entrada 3 2 8 4" xfId="11788" xr:uid="{0C6E0546-B236-433D-8BFA-85E0BBF1FD25}"/>
    <cellStyle name="Entrada 3 2 8 4 2" xfId="26896" xr:uid="{BA51F36A-E833-43AE-8013-4B3ED5F2C3BD}"/>
    <cellStyle name="Entrada 3 2 8 5" xfId="19395" xr:uid="{38024C67-82AB-4F7D-9645-872077922D70}"/>
    <cellStyle name="Entrada 3 2 9" xfId="4505" xr:uid="{B87C4A6C-A667-4C6A-9A23-DA89B92A0CD8}"/>
    <cellStyle name="Entrada 3 2 9 2" xfId="10887" xr:uid="{1F2661BA-5554-4169-8053-CD8FAF02E74E}"/>
    <cellStyle name="Entrada 3 2 9 2 2" xfId="25995" xr:uid="{C9CCB327-CC68-47C6-90DE-BE6D982DCF2C}"/>
    <cellStyle name="Entrada 3 2 9 3" xfId="15421" xr:uid="{C05413BC-84C5-4C3F-AE23-BFD8D4A13AD5}"/>
    <cellStyle name="Entrada 3 2 9 3 2" xfId="30529" xr:uid="{9493F440-42DF-4C47-9CB1-91BDE2AA4C45}"/>
    <cellStyle name="Entrada 3 2 9 4" xfId="19613" xr:uid="{9E32B5F3-9F1D-41B0-8F49-861A97A18E2C}"/>
    <cellStyle name="Entrada 3 3" xfId="1851" xr:uid="{FCE62C98-244F-4A99-9161-F08FC44AEDD7}"/>
    <cellStyle name="Entrada 3 3 10" xfId="9197" xr:uid="{ADD9838A-A1B4-4012-9D11-869B96B54480}"/>
    <cellStyle name="Entrada 3 3 10 2" xfId="24305" xr:uid="{069FA28C-5873-43F2-B9D5-C63E49EF79B9}"/>
    <cellStyle name="Entrada 3 3 11" xfId="14360" xr:uid="{F2878B0C-23FA-41A7-B9CA-EA021F0C5A40}"/>
    <cellStyle name="Entrada 3 3 11 2" xfId="29468" xr:uid="{464861C8-A2A7-4703-BB21-4BEC75BA14AF}"/>
    <cellStyle name="Entrada 3 3 12" xfId="17076" xr:uid="{B049542B-9D06-48E6-B749-DD438C2E8D6E}"/>
    <cellStyle name="Entrada 3 3 2" xfId="2411" xr:uid="{6CE18E70-6A61-4688-A224-C3BBCF54A850}"/>
    <cellStyle name="Entrada 3 3 2 2" xfId="5048" xr:uid="{F54933B5-7F0C-47E0-9FB9-4FF1AA0CD154}"/>
    <cellStyle name="Entrada 3 3 2 2 2" xfId="11412" xr:uid="{EA948455-5F10-4BE7-BE39-0545274F5F70}"/>
    <cellStyle name="Entrada 3 3 2 2 2 2" xfId="26520" xr:uid="{9C52E495-1FAE-4590-88EC-B1BFE092D318}"/>
    <cellStyle name="Entrada 3 3 2 2 3" xfId="7092" xr:uid="{BC1C1B8D-F6D5-4FAC-A12E-3B9E6EBAEF84}"/>
    <cellStyle name="Entrada 3 3 2 2 3 2" xfId="22200" xr:uid="{BA2CAFB9-B5E0-41CF-8BF2-85BD471A8A5D}"/>
    <cellStyle name="Entrada 3 3 2 2 4" xfId="20156" xr:uid="{25EFCA97-D935-44E8-A79C-7A388CCDC181}"/>
    <cellStyle name="Entrada 3 3 2 3" xfId="8878" xr:uid="{F605B249-1D83-49BA-9936-1A63233A60BB}"/>
    <cellStyle name="Entrada 3 3 2 3 2" xfId="23986" xr:uid="{C9C0B752-B974-48E2-9B41-E1209E4E9395}"/>
    <cellStyle name="Entrada 3 3 2 4" xfId="14526" xr:uid="{FAD56DD2-CA36-453E-8F1B-D43921A5F043}"/>
    <cellStyle name="Entrada 3 3 2 4 2" xfId="29634" xr:uid="{5FC881E0-2B22-4B38-91EF-11681B31C2FF}"/>
    <cellStyle name="Entrada 3 3 2 5" xfId="7600" xr:uid="{BD9A5CCF-783B-409C-B09C-AA9D85D2D645}"/>
    <cellStyle name="Entrada 3 3 2 5 2" xfId="22708" xr:uid="{ECBFF2C3-0245-48F5-A32B-8F41EEAEB39D}"/>
    <cellStyle name="Entrada 3 3 2 6" xfId="17602" xr:uid="{792F2702-BB25-420E-9309-5FF0D7FB57C6}"/>
    <cellStyle name="Entrada 3 3 3" xfId="2209" xr:uid="{F8CC03AE-2465-4DE4-98FB-7CAB2D5781BC}"/>
    <cellStyle name="Entrada 3 3 3 2" xfId="4846" xr:uid="{8005EC11-B134-4582-87AB-63AD4902FB80}"/>
    <cellStyle name="Entrada 3 3 3 2 2" xfId="16146" xr:uid="{E4694D95-BDDC-46B0-AB42-25357AFC0B7C}"/>
    <cellStyle name="Entrada 3 3 3 2 2 2" xfId="31254" xr:uid="{4CAAFF27-E920-46CA-AD4C-526B2766C939}"/>
    <cellStyle name="Entrada 3 3 3 2 3" xfId="19954" xr:uid="{62F6C5B8-4A51-49E6-ADE0-BBB29F2A0ECD}"/>
    <cellStyle name="Entrada 3 3 3 3" xfId="7943" xr:uid="{95D38388-DB03-45F6-8819-3C09EDE253AC}"/>
    <cellStyle name="Entrada 3 3 3 3 2" xfId="23051" xr:uid="{BEFBC672-1D44-4140-A175-8C932EA12F8E}"/>
    <cellStyle name="Entrada 3 3 3 4" xfId="17434" xr:uid="{A9A43497-E275-48CE-AE37-D82B284AFA50}"/>
    <cellStyle name="Entrada 3 3 4" xfId="2945" xr:uid="{1E7E8B83-A30D-4DC6-A3F6-1F0D3C041AA5}"/>
    <cellStyle name="Entrada 3 3 4 2" xfId="5582" xr:uid="{5ADBFDB2-47C1-4802-8F77-92A228AE8C1C}"/>
    <cellStyle name="Entrada 3 3 4 2 2" xfId="11893" xr:uid="{1EFE6682-A4E4-4245-A834-D416F4D032F1}"/>
    <cellStyle name="Entrada 3 3 4 2 2 2" xfId="27001" xr:uid="{CF788F89-8E36-4AD6-8494-BD6CF423526A}"/>
    <cellStyle name="Entrada 3 3 4 2 3" xfId="7241" xr:uid="{D9984AB3-ADC9-4895-856A-30CFB88D7E58}"/>
    <cellStyle name="Entrada 3 3 4 2 3 2" xfId="22349" xr:uid="{34A0B33D-150E-4B1E-9481-0882BB8DAB27}"/>
    <cellStyle name="Entrada 3 3 4 2 4" xfId="20690" xr:uid="{176F3F58-DFA8-4788-B1DA-B65197D404BE}"/>
    <cellStyle name="Entrada 3 3 4 3" xfId="9327" xr:uid="{56D876BF-E25D-4A92-81BF-2685BA581860}"/>
    <cellStyle name="Entrada 3 3 4 3 2" xfId="24435" xr:uid="{CDFCB69B-36CB-4211-8456-C2A40B7C8F62}"/>
    <cellStyle name="Entrada 3 3 4 4" xfId="7508" xr:uid="{F4C23802-368E-4FA3-9F36-F4E22555E543}"/>
    <cellStyle name="Entrada 3 3 4 4 2" xfId="22616" xr:uid="{4C568A68-FDC0-47E7-A6A8-38163ED7117C}"/>
    <cellStyle name="Entrada 3 3 4 5" xfId="18053" xr:uid="{19896730-7824-4A67-97AD-09484D36958E}"/>
    <cellStyle name="Entrada 3 3 5" xfId="3271" xr:uid="{6A655883-5C74-433D-BFCE-6AA54D10D62B}"/>
    <cellStyle name="Entrada 3 3 5 2" xfId="5908" xr:uid="{B3151BB1-1EEB-4EE1-8834-06F0C098989D}"/>
    <cellStyle name="Entrada 3 3 5 2 2" xfId="12219" xr:uid="{FB40D925-FC8E-4B8F-AD2C-BF49917F988F}"/>
    <cellStyle name="Entrada 3 3 5 2 2 2" xfId="27327" xr:uid="{F74E0101-C3E0-439F-BE14-C9C47B26254F}"/>
    <cellStyle name="Entrada 3 3 5 2 3" xfId="8733" xr:uid="{1D6A7955-F062-4744-94A7-1051A53E5856}"/>
    <cellStyle name="Entrada 3 3 5 2 3 2" xfId="23841" xr:uid="{9FA13CAB-E62C-4646-9460-F61237E46093}"/>
    <cellStyle name="Entrada 3 3 5 2 4" xfId="21016" xr:uid="{111F193E-5B31-4926-9F5B-17D395F4F750}"/>
    <cellStyle name="Entrada 3 3 5 3" xfId="9653" xr:uid="{A4785794-182B-4628-85CF-EC02918165D7}"/>
    <cellStyle name="Entrada 3 3 5 3 2" xfId="24761" xr:uid="{A4C009ED-702F-4F97-9FE6-38DC049452C4}"/>
    <cellStyle name="Entrada 3 3 5 4" xfId="7991" xr:uid="{C5E4E3AB-3FD3-4CC2-ABDD-C8637745B6FA}"/>
    <cellStyle name="Entrada 3 3 5 4 2" xfId="23099" xr:uid="{13C5AEDE-75D7-4C3B-9DD1-CC6DF8048529}"/>
    <cellStyle name="Entrada 3 3 5 5" xfId="18379" xr:uid="{AF4EE06D-6ADA-4369-8408-7E128C4755E0}"/>
    <cellStyle name="Entrada 3 3 6" xfId="3577" xr:uid="{766AB5B6-65FC-420D-BDA1-75CB3912D660}"/>
    <cellStyle name="Entrada 3 3 6 2" xfId="6214" xr:uid="{FD2934BD-EAA2-4B6F-A348-6A60CBE9679C}"/>
    <cellStyle name="Entrada 3 3 6 2 2" xfId="12525" xr:uid="{4B4B2FE5-5827-4B90-BD9A-6B5BA94509DA}"/>
    <cellStyle name="Entrada 3 3 6 2 2 2" xfId="27633" xr:uid="{91844EF4-5D2B-419A-9ABC-5C63B73FD121}"/>
    <cellStyle name="Entrada 3 3 6 2 3" xfId="15073" xr:uid="{06DBCF25-8A94-4DD2-8473-D9223B76C29E}"/>
    <cellStyle name="Entrada 3 3 6 2 3 2" xfId="30181" xr:uid="{09C3A355-64CE-410A-82C4-542F67656D4E}"/>
    <cellStyle name="Entrada 3 3 6 2 4" xfId="21322" xr:uid="{8834F231-71F6-40D6-990B-D2DB1CD1A87D}"/>
    <cellStyle name="Entrada 3 3 6 3" xfId="9959" xr:uid="{C7E7392B-A954-455D-8DEB-B0AA170278E7}"/>
    <cellStyle name="Entrada 3 3 6 3 2" xfId="25067" xr:uid="{1093A178-4951-44AA-B921-1E975133019C}"/>
    <cellStyle name="Entrada 3 3 6 4" xfId="7604" xr:uid="{7706ADF4-C6B1-48A4-B29B-5D0F6436937E}"/>
    <cellStyle name="Entrada 3 3 6 4 2" xfId="22712" xr:uid="{6EF0B867-043A-40F5-AE66-D7C8B62F0FC3}"/>
    <cellStyle name="Entrada 3 3 6 5" xfId="18685" xr:uid="{158211C7-B7BD-4971-AF2B-53A1B1A0AA15}"/>
    <cellStyle name="Entrada 3 3 7" xfId="3923" xr:uid="{385F108C-D804-40E6-B24E-29B0E4F6D201}"/>
    <cellStyle name="Entrada 3 3 7 2" xfId="6560" xr:uid="{A74F58A1-678A-48F7-8CC0-1DCE786C7762}"/>
    <cellStyle name="Entrada 3 3 7 2 2" xfId="12871" xr:uid="{FBE98B4C-9AFE-4AFC-8E79-08904FA944BD}"/>
    <cellStyle name="Entrada 3 3 7 2 2 2" xfId="27979" xr:uid="{29C78793-3E81-42DF-BC59-26C0CF8026D1}"/>
    <cellStyle name="Entrada 3 3 7 2 3" xfId="16576" xr:uid="{F838B827-375F-423B-8AC2-2FC383C676F3}"/>
    <cellStyle name="Entrada 3 3 7 2 3 2" xfId="31684" xr:uid="{6F2E2FA3-1D05-4D6B-B73C-AB7828C859E5}"/>
    <cellStyle name="Entrada 3 3 7 2 4" xfId="21668" xr:uid="{A29A98C4-390D-4861-B238-E386D032F5EC}"/>
    <cellStyle name="Entrada 3 3 7 3" xfId="10305" xr:uid="{87FC4FC8-C9CC-4601-A699-F8250F8F6318}"/>
    <cellStyle name="Entrada 3 3 7 3 2" xfId="25413" xr:uid="{DEF08D4E-B2E5-49A6-96D7-3FCE76D3A3AB}"/>
    <cellStyle name="Entrada 3 3 7 4" xfId="14793" xr:uid="{CBC19CFE-5276-46A8-91B4-41E108610BE6}"/>
    <cellStyle name="Entrada 3 3 7 4 2" xfId="29901" xr:uid="{28CDF6A5-1E5A-499B-89DD-C552F4F5F28E}"/>
    <cellStyle name="Entrada 3 3 7 5" xfId="19031" xr:uid="{A592A561-8998-4FD3-9983-ADEC0C7029C4}"/>
    <cellStyle name="Entrada 3 3 8" xfId="4488" xr:uid="{8AFCE500-F2A5-4F2E-A492-0BFEE509A9FB}"/>
    <cellStyle name="Entrada 3 3 8 2" xfId="10870" xr:uid="{4C2A4534-96D5-42D7-8D70-9148CE4B2E3F}"/>
    <cellStyle name="Entrada 3 3 8 2 2" xfId="25978" xr:uid="{2A937733-6622-40CE-9BB5-67E6BEF63552}"/>
    <cellStyle name="Entrada 3 3 8 3" xfId="16253" xr:uid="{F13EDD05-C19B-4C69-AE49-5F55CC8D6E3F}"/>
    <cellStyle name="Entrada 3 3 8 3 2" xfId="31361" xr:uid="{6329EAB3-4C52-47EB-B8F8-28D0E5D93D75}"/>
    <cellStyle name="Entrada 3 3 8 4" xfId="19596" xr:uid="{93D646F5-2AED-417F-9D31-F50CD1A39B85}"/>
    <cellStyle name="Entrada 3 3 9" xfId="8352" xr:uid="{9D6CBC7F-F85A-4CCC-AAC3-D87AB6E8E4F7}"/>
    <cellStyle name="Entrada 3 3 9 2" xfId="23460" xr:uid="{CD658072-CAD9-4B0A-A6CA-E92B4C4BB9D9}"/>
    <cellStyle name="Entrada 3 4" xfId="2088" xr:uid="{6ABAB19F-CACD-4111-989A-400AFB9792A4}"/>
    <cellStyle name="Entrada 3 4 10" xfId="15288" xr:uid="{E7FF1D46-D2F2-45BE-A9F1-D63F716B5E65}"/>
    <cellStyle name="Entrada 3 4 10 2" xfId="30396" xr:uid="{06EB3E56-6D2A-4ADB-A2DB-537E3D8F5D1D}"/>
    <cellStyle name="Entrada 3 4 11" xfId="16537" xr:uid="{353DF8C3-D067-4049-8F6D-1C4B0862807D}"/>
    <cellStyle name="Entrada 3 4 11 2" xfId="31645" xr:uid="{F6568994-C6DF-43BC-9F7A-39B95BD2FE53}"/>
    <cellStyle name="Entrada 3 4 12" xfId="17313" xr:uid="{F08F437F-7D0A-45CD-AAB5-09132391D126}"/>
    <cellStyle name="Entrada 3 4 2" xfId="2578" xr:uid="{75EF1028-1CB4-40E8-BA2D-4D68782A6C09}"/>
    <cellStyle name="Entrada 3 4 2 2" xfId="5215" xr:uid="{9F9ACA07-6B58-49BA-99AD-7FE21FF39066}"/>
    <cellStyle name="Entrada 3 4 2 2 2" xfId="11579" xr:uid="{F1285129-2616-4F21-BDD5-A02D7D74B524}"/>
    <cellStyle name="Entrada 3 4 2 2 2 2" xfId="26687" xr:uid="{19087D38-D44F-4AD7-9AAC-DC0D463324B8}"/>
    <cellStyle name="Entrada 3 4 2 2 3" xfId="7081" xr:uid="{332C0591-72FD-4E36-B82E-B5213E4EC35A}"/>
    <cellStyle name="Entrada 3 4 2 2 3 2" xfId="22189" xr:uid="{9532799D-17C8-41EF-96BD-8D1705D65538}"/>
    <cellStyle name="Entrada 3 4 2 2 4" xfId="20323" xr:uid="{72EE1EDD-4666-44D7-893A-8F4B28EF110E}"/>
    <cellStyle name="Entrada 3 4 2 3" xfId="9045" xr:uid="{EA84F3FB-6F74-403F-8F17-7479E5EB4D9D}"/>
    <cellStyle name="Entrada 3 4 2 3 2" xfId="24153" xr:uid="{0754AAF2-4B08-489E-BB97-1A9CC4C11C20}"/>
    <cellStyle name="Entrada 3 4 2 4" xfId="15279" xr:uid="{96253A49-C389-4D06-A514-23360A5DC51C}"/>
    <cellStyle name="Entrada 3 4 2 4 2" xfId="30387" xr:uid="{1CFDEA0F-7EED-467A-BA22-362BE66E3644}"/>
    <cellStyle name="Entrada 3 4 2 5" xfId="7938" xr:uid="{11D9B720-6016-4C9A-8981-7CF44649484F}"/>
    <cellStyle name="Entrada 3 4 2 5 2" xfId="23046" xr:uid="{358E1B69-11F5-45BE-90AF-385DF7C019FC}"/>
    <cellStyle name="Entrada 3 4 2 6" xfId="17686" xr:uid="{FA2B8A81-3A6A-4D72-81DB-40DBC6169428}"/>
    <cellStyle name="Entrada 3 4 3" xfId="2848" xr:uid="{0CF34120-40F9-4DAC-995C-B25E4B34C4CF}"/>
    <cellStyle name="Entrada 3 4 3 2" xfId="5485" xr:uid="{B6C29619-D19E-4F0A-800D-B1891DED1840}"/>
    <cellStyle name="Entrada 3 4 3 2 2" xfId="7540" xr:uid="{BAF88CD0-8348-4ADB-8605-FC26B649E305}"/>
    <cellStyle name="Entrada 3 4 3 2 2 2" xfId="22648" xr:uid="{FF0E4FBA-669C-4A4A-BF35-2F326AEB03A8}"/>
    <cellStyle name="Entrada 3 4 3 2 3" xfId="20593" xr:uid="{410AA614-90CA-4174-B683-687B287FDE37}"/>
    <cellStyle name="Entrada 3 4 3 3" xfId="7624" xr:uid="{93EB8A64-B33F-4F6B-A43E-AF6A15FFBD0F}"/>
    <cellStyle name="Entrada 3 4 3 3 2" xfId="22732" xr:uid="{0F6E3B20-09C9-4E19-B738-C7E3C31A0A4B}"/>
    <cellStyle name="Entrada 3 4 3 4" xfId="17956" xr:uid="{544D5BC5-CA7F-4F24-901C-2567AB94F9D2}"/>
    <cellStyle name="Entrada 3 4 4" xfId="3151" xr:uid="{45B73B8A-C28D-4797-8C77-8A8971C32B72}"/>
    <cellStyle name="Entrada 3 4 4 2" xfId="5788" xr:uid="{89444985-42E2-46BA-A867-EBE216047FF9}"/>
    <cellStyle name="Entrada 3 4 4 2 2" xfId="12099" xr:uid="{2FB680B1-4201-4F9C-A1EA-F7DAC1A21C0C}"/>
    <cellStyle name="Entrada 3 4 4 2 2 2" xfId="27207" xr:uid="{25D94461-DBFA-44A2-9006-3F9D5959AC7D}"/>
    <cellStyle name="Entrada 3 4 4 2 3" xfId="13940" xr:uid="{7AAD317D-883B-4578-ADCC-6389548A4E9B}"/>
    <cellStyle name="Entrada 3 4 4 2 3 2" xfId="29048" xr:uid="{8FA8CCAB-972C-4BF3-98FF-05A829FF130D}"/>
    <cellStyle name="Entrada 3 4 4 2 4" xfId="20896" xr:uid="{ABBC5FB6-06DB-4B8E-88B2-5988BB6A02D2}"/>
    <cellStyle name="Entrada 3 4 4 3" xfId="9533" xr:uid="{102594BF-810D-4BDC-BB29-463CAB33D41D}"/>
    <cellStyle name="Entrada 3 4 4 3 2" xfId="24641" xr:uid="{A1301EB9-2B6F-4980-898A-F6237D911740}"/>
    <cellStyle name="Entrada 3 4 4 4" xfId="13497" xr:uid="{65741427-FC2D-4B8D-901F-7E44522B6532}"/>
    <cellStyle name="Entrada 3 4 4 4 2" xfId="28605" xr:uid="{35A89CE5-07BD-403F-AD61-25C27BC16408}"/>
    <cellStyle name="Entrada 3 4 4 5" xfId="18259" xr:uid="{FD2D11B5-7529-4189-8268-88A92EFE038A}"/>
    <cellStyle name="Entrada 3 4 5" xfId="3477" xr:uid="{97B82D54-4B0E-4C97-A054-7BB14311C5E8}"/>
    <cellStyle name="Entrada 3 4 5 2" xfId="6114" xr:uid="{AEF4D9CA-3A07-4F49-9C80-293F0A4B0710}"/>
    <cellStyle name="Entrada 3 4 5 2 2" xfId="12425" xr:uid="{7616F364-24A1-465D-AB1A-84FE48C775E5}"/>
    <cellStyle name="Entrada 3 4 5 2 2 2" xfId="27533" xr:uid="{A6F262BB-C98F-457B-8A53-4ABB200B204B}"/>
    <cellStyle name="Entrada 3 4 5 2 3" xfId="14455" xr:uid="{CAF4065B-EDAC-4F2E-89EB-232C182AF390}"/>
    <cellStyle name="Entrada 3 4 5 2 3 2" xfId="29563" xr:uid="{4E579DEC-AAF1-4565-93A0-422F22F8086F}"/>
    <cellStyle name="Entrada 3 4 5 2 4" xfId="21222" xr:uid="{177FB964-4D8F-4DDC-BBFA-2414B9FBCABE}"/>
    <cellStyle name="Entrada 3 4 5 3" xfId="9859" xr:uid="{5AA61F2C-931D-44AF-8F0B-0D572301AB2D}"/>
    <cellStyle name="Entrada 3 4 5 3 2" xfId="24967" xr:uid="{3DF0857C-E67B-4A8E-971F-C0B330531DF4}"/>
    <cellStyle name="Entrada 3 4 5 4" xfId="7427" xr:uid="{7B163714-1AC9-4CD9-AC6B-F1639428B910}"/>
    <cellStyle name="Entrada 3 4 5 4 2" xfId="22535" xr:uid="{CDADC38F-2E49-448E-96D3-32C4124FBD27}"/>
    <cellStyle name="Entrada 3 4 5 5" xfId="18585" xr:uid="{01CD95F2-6792-4709-BDD7-3DBE6516E361}"/>
    <cellStyle name="Entrada 3 4 6" xfId="3783" xr:uid="{97BA722A-B466-4EB0-9C21-87030F0B3EDF}"/>
    <cellStyle name="Entrada 3 4 6 2" xfId="6420" xr:uid="{4E2F59A2-083C-44CC-8AE8-145568BFA639}"/>
    <cellStyle name="Entrada 3 4 6 2 2" xfId="12731" xr:uid="{4F4C0403-B6E0-4398-A1DF-42E4B14CE1BE}"/>
    <cellStyle name="Entrada 3 4 6 2 2 2" xfId="27839" xr:uid="{538FA871-649D-4E74-A1E2-05681D2CEA59}"/>
    <cellStyle name="Entrada 3 4 6 2 3" xfId="15161" xr:uid="{43313FF4-A9FA-4F21-AEC7-714181BF3E65}"/>
    <cellStyle name="Entrada 3 4 6 2 3 2" xfId="30269" xr:uid="{36733F8E-69DC-48F3-BDC8-A3E3E16D47C5}"/>
    <cellStyle name="Entrada 3 4 6 2 4" xfId="21528" xr:uid="{4693FA34-45F4-424F-9472-02BC284A5BE7}"/>
    <cellStyle name="Entrada 3 4 6 3" xfId="10165" xr:uid="{2AE0A092-0786-4876-96EE-E630E9DD9FEC}"/>
    <cellStyle name="Entrada 3 4 6 3 2" xfId="25273" xr:uid="{659F2505-2079-40EB-839F-75CE6E68D70E}"/>
    <cellStyle name="Entrada 3 4 6 4" xfId="15567" xr:uid="{4191D30A-35B3-4563-B825-1EDE963399BA}"/>
    <cellStyle name="Entrada 3 4 6 4 2" xfId="30675" xr:uid="{FC1F54F5-B191-41CD-9C61-87FE4233F30C}"/>
    <cellStyle name="Entrada 3 4 6 5" xfId="18891" xr:uid="{07685F20-348F-4DD6-AF8A-7929B5F0CDD6}"/>
    <cellStyle name="Entrada 3 4 7" xfId="4160" xr:uid="{07B0BF66-7993-4A10-8D2D-F73CA4E838E8}"/>
    <cellStyle name="Entrada 3 4 7 2" xfId="6797" xr:uid="{D3FB2482-CF2F-429A-9008-B1F319547A28}"/>
    <cellStyle name="Entrada 3 4 7 2 2" xfId="13108" xr:uid="{DBD48E2D-3B48-4F8A-BC69-F395149E528B}"/>
    <cellStyle name="Entrada 3 4 7 2 2 2" xfId="28216" xr:uid="{5BA65743-6897-4366-9CB6-BEE8905E48A6}"/>
    <cellStyle name="Entrada 3 4 7 2 3" xfId="16782" xr:uid="{7D7B0491-C46C-4F5E-993F-60F557FD1984}"/>
    <cellStyle name="Entrada 3 4 7 2 3 2" xfId="31890" xr:uid="{0BB016F2-52C9-4646-9BA0-AB0EACFD9036}"/>
    <cellStyle name="Entrada 3 4 7 2 4" xfId="21905" xr:uid="{5CA16ED3-59B6-48EA-B75B-D445B328F661}"/>
    <cellStyle name="Entrada 3 4 7 3" xfId="10542" xr:uid="{29478627-6A7B-4C6A-A51E-4EC3D3AFC174}"/>
    <cellStyle name="Entrada 3 4 7 3 2" xfId="25650" xr:uid="{707C2E28-5DEC-4815-BC24-7243BC4148C7}"/>
    <cellStyle name="Entrada 3 4 7 4" xfId="15887" xr:uid="{8D324C35-0DF6-4840-9F94-19B913FD1CB8}"/>
    <cellStyle name="Entrada 3 4 7 4 2" xfId="30995" xr:uid="{71E15B4E-2033-403B-9C74-132308A127C0}"/>
    <cellStyle name="Entrada 3 4 7 5" xfId="19268" xr:uid="{07066019-11F8-4DC2-9DF3-C6EA795850B7}"/>
    <cellStyle name="Entrada 3 4 8" xfId="4725" xr:uid="{BDE2DA20-A92C-4D71-AD75-ACA72CC30B9A}"/>
    <cellStyle name="Entrada 3 4 8 2" xfId="11107" xr:uid="{0F540985-DF39-4B6F-8629-0BEC5CB4F08A}"/>
    <cellStyle name="Entrada 3 4 8 2 2" xfId="26215" xr:uid="{74089A6B-7129-426D-97C1-F51BE7CCBEB2}"/>
    <cellStyle name="Entrada 3 4 8 3" xfId="13726" xr:uid="{15A2C01E-636C-454C-BBD2-C75EB95ACE57}"/>
    <cellStyle name="Entrada 3 4 8 3 2" xfId="28834" xr:uid="{4C8A5312-ACDC-4AEC-BF87-6FE4B39E957B}"/>
    <cellStyle name="Entrada 3 4 8 4" xfId="19833" xr:uid="{548A4020-A621-4533-9B95-F6010BCFEE44}"/>
    <cellStyle name="Entrada 3 4 9" xfId="8586" xr:uid="{6A28709A-9E09-4B51-8E92-D097E5085C1E}"/>
    <cellStyle name="Entrada 3 4 9 2" xfId="23694" xr:uid="{FF9ECEBC-0684-4E97-9DD5-F0345D559FA1}"/>
    <cellStyle name="Entrada 3 5" xfId="2033" xr:uid="{392548E9-E175-45A2-B860-2307E18C3597}"/>
    <cellStyle name="Entrada 3 5 10" xfId="13721" xr:uid="{E420BE04-6A47-4118-B74C-215EB4EB1668}"/>
    <cellStyle name="Entrada 3 5 10 2" xfId="28829" xr:uid="{01FF28C6-DCA6-4CFC-800B-72BCD16D62ED}"/>
    <cellStyle name="Entrada 3 5 11" xfId="17258" xr:uid="{E3E996D0-1C6A-4AAF-9135-3091197FBC77}"/>
    <cellStyle name="Entrada 3 5 2" xfId="2793" xr:uid="{29031FB6-B428-4377-84B1-EB5D7A31CBB9}"/>
    <cellStyle name="Entrada 3 5 2 2" xfId="5430" xr:uid="{23AE30DE-1471-4675-817B-DFE2FCE9D92F}"/>
    <cellStyle name="Entrada 3 5 2 2 2" xfId="13789" xr:uid="{5C1DE39C-C505-496D-8FA0-D9510E6D621C}"/>
    <cellStyle name="Entrada 3 5 2 2 2 2" xfId="28897" xr:uid="{4759A7CB-2BBF-49E5-A339-63DE88889331}"/>
    <cellStyle name="Entrada 3 5 2 2 3" xfId="20538" xr:uid="{7D9B66DD-1D19-46D2-9794-8D2C5ECDB78B}"/>
    <cellStyle name="Entrada 3 5 2 3" xfId="9244" xr:uid="{12C06224-3F3C-4E99-BB9C-CD4990D7BA6A}"/>
    <cellStyle name="Entrada 3 5 2 3 2" xfId="24352" xr:uid="{F88811BF-B247-4880-ABA3-0DE6DF1AAFED}"/>
    <cellStyle name="Entrada 3 5 2 4" xfId="17901" xr:uid="{91BA49D8-E825-4294-9294-EE48E0A2F053}"/>
    <cellStyle name="Entrada 3 5 3" xfId="3096" xr:uid="{BAC0F861-FEC3-4211-BC87-FE640D7A8E5B}"/>
    <cellStyle name="Entrada 3 5 3 2" xfId="5733" xr:uid="{99E40A3A-BAE1-46CE-B389-410BB45DF00A}"/>
    <cellStyle name="Entrada 3 5 3 2 2" xfId="12044" xr:uid="{2BA2A8D5-C38A-4291-879F-5844F46E62ED}"/>
    <cellStyle name="Entrada 3 5 3 2 2 2" xfId="27152" xr:uid="{6970F75A-36D5-4C15-9298-B0BB56AC3A94}"/>
    <cellStyle name="Entrada 3 5 3 2 3" xfId="15620" xr:uid="{077832BD-5895-4545-9D2C-12D7884302FE}"/>
    <cellStyle name="Entrada 3 5 3 2 3 2" xfId="30728" xr:uid="{66C24F27-88E7-41BA-A0F5-2D218AD41117}"/>
    <cellStyle name="Entrada 3 5 3 2 4" xfId="20841" xr:uid="{5215FB87-8F89-40BA-8A3F-79E067DE255A}"/>
    <cellStyle name="Entrada 3 5 3 3" xfId="9478" xr:uid="{4BF6AF29-9436-4C1E-B203-AEB6059F0088}"/>
    <cellStyle name="Entrada 3 5 3 3 2" xfId="24586" xr:uid="{ECFDF07B-CBAA-4F2F-82F5-9B3649DC0FE7}"/>
    <cellStyle name="Entrada 3 5 3 4" xfId="13803" xr:uid="{37E86A30-BD4C-491A-9528-3745A5E6E577}"/>
    <cellStyle name="Entrada 3 5 3 4 2" xfId="28911" xr:uid="{486D1168-7CF4-411D-A96D-33B32B35B9A8}"/>
    <cellStyle name="Entrada 3 5 3 5" xfId="18204" xr:uid="{43EBD0EF-AD3A-416C-AC71-D19E4F1119E4}"/>
    <cellStyle name="Entrada 3 5 4" xfId="3422" xr:uid="{790557EA-FA9E-42C1-9DFB-5C8E0F5F304C}"/>
    <cellStyle name="Entrada 3 5 4 2" xfId="6059" xr:uid="{A7CCB5B8-77DD-47BE-B637-7E218EB40226}"/>
    <cellStyle name="Entrada 3 5 4 2 2" xfId="12370" xr:uid="{BA920C01-C5EE-4837-988C-DEDE656C4ACC}"/>
    <cellStyle name="Entrada 3 5 4 2 2 2" xfId="27478" xr:uid="{20ABE6C5-02BD-417A-A32A-10D6C835908C}"/>
    <cellStyle name="Entrada 3 5 4 2 3" xfId="13885" xr:uid="{C1EF4905-7932-42F0-96DB-E0AE6205C92A}"/>
    <cellStyle name="Entrada 3 5 4 2 3 2" xfId="28993" xr:uid="{ED7D04D7-85BF-413A-B1CA-205F4D389133}"/>
    <cellStyle name="Entrada 3 5 4 2 4" xfId="21167" xr:uid="{995899AE-4CCB-4848-9638-5571955C91A4}"/>
    <cellStyle name="Entrada 3 5 4 3" xfId="9804" xr:uid="{247CAD00-DD0C-43BB-B351-51F9C98B528D}"/>
    <cellStyle name="Entrada 3 5 4 3 2" xfId="24912" xr:uid="{AE7781B6-E3CE-45E9-96A5-08048064A30C}"/>
    <cellStyle name="Entrada 3 5 4 4" xfId="9221" xr:uid="{E0840A07-BFFF-481A-916D-CBDA1501A058}"/>
    <cellStyle name="Entrada 3 5 4 4 2" xfId="24329" xr:uid="{B43B7586-A2B3-480C-B332-1E76CC1E0709}"/>
    <cellStyle name="Entrada 3 5 4 5" xfId="18530" xr:uid="{D7482380-CD0A-4974-8A3D-72A6BB546814}"/>
    <cellStyle name="Entrada 3 5 5" xfId="3728" xr:uid="{CE54D90C-C1CD-4E2F-BDFE-0688AEAA69C8}"/>
    <cellStyle name="Entrada 3 5 5 2" xfId="6365" xr:uid="{BF75F918-771E-48EE-B8AC-B5B025B61D6B}"/>
    <cellStyle name="Entrada 3 5 5 2 2" xfId="12676" xr:uid="{E754748C-2BA1-47A5-976D-C3F5119F9E58}"/>
    <cellStyle name="Entrada 3 5 5 2 2 2" xfId="27784" xr:uid="{72D46673-0726-4211-9F69-12D909A50DA1}"/>
    <cellStyle name="Entrada 3 5 5 2 3" xfId="16103" xr:uid="{F7FE0CA2-A6F5-4FFC-BD84-9A3F05460F1C}"/>
    <cellStyle name="Entrada 3 5 5 2 3 2" xfId="31211" xr:uid="{2AF4BD42-76D3-4366-9AB7-C10BD75B8FE4}"/>
    <cellStyle name="Entrada 3 5 5 2 4" xfId="21473" xr:uid="{489CABB6-F2E6-43C6-98CF-719210DB4085}"/>
    <cellStyle name="Entrada 3 5 5 3" xfId="10110" xr:uid="{260A4096-661E-4798-AC72-19DCD9A8CE6C}"/>
    <cellStyle name="Entrada 3 5 5 3 2" xfId="25218" xr:uid="{2738ED37-77E3-4759-9EC6-E98736D9C30B}"/>
    <cellStyle name="Entrada 3 5 5 4" xfId="9287" xr:uid="{D5AD3B3B-62A1-4E1E-A476-7693467E1D92}"/>
    <cellStyle name="Entrada 3 5 5 4 2" xfId="24395" xr:uid="{E6AE6B40-F446-4B8F-AFA0-EE249EEB2534}"/>
    <cellStyle name="Entrada 3 5 5 5" xfId="18836" xr:uid="{497827B0-5BC0-4367-982C-5A23D2008EF4}"/>
    <cellStyle name="Entrada 3 5 6" xfId="4105" xr:uid="{FE7BF7A3-FF55-4751-A4AA-D5E812C59E14}"/>
    <cellStyle name="Entrada 3 5 6 2" xfId="6742" xr:uid="{E70BA382-28A7-42E9-A67F-0E64DD49C840}"/>
    <cellStyle name="Entrada 3 5 6 2 2" xfId="13053" xr:uid="{5E46AD86-3F31-4BF8-AE69-56BF404AA388}"/>
    <cellStyle name="Entrada 3 5 6 2 2 2" xfId="28161" xr:uid="{87F70F09-EA27-4697-B5D8-479D62406471}"/>
    <cellStyle name="Entrada 3 5 6 2 3" xfId="16727" xr:uid="{BD18DC67-C654-4C7B-987E-13A34AFDD252}"/>
    <cellStyle name="Entrada 3 5 6 2 3 2" xfId="31835" xr:uid="{BA7D1BE2-750B-49C2-A252-E2C6B50CF995}"/>
    <cellStyle name="Entrada 3 5 6 2 4" xfId="21850" xr:uid="{B86D12DF-2013-4E17-A615-1B647A5D23C9}"/>
    <cellStyle name="Entrada 3 5 6 3" xfId="10487" xr:uid="{CF7614E4-5DCD-4A97-89EF-9151CC045BB7}"/>
    <cellStyle name="Entrada 3 5 6 3 2" xfId="25595" xr:uid="{60385FA8-67B4-44D4-B314-E21F64E5A1B1}"/>
    <cellStyle name="Entrada 3 5 6 4" xfId="15319" xr:uid="{7275E6D4-424F-4AA9-9C48-6E2F79B0007F}"/>
    <cellStyle name="Entrada 3 5 6 4 2" xfId="30427" xr:uid="{D3689058-153A-4ED7-AF1F-2334562416F2}"/>
    <cellStyle name="Entrada 3 5 6 5" xfId="19213" xr:uid="{84567167-271E-4F56-B1C5-2FA6D023E4FF}"/>
    <cellStyle name="Entrada 3 5 7" xfId="4670" xr:uid="{872E5B1F-F421-4230-9BE7-41C7EBFFB738}"/>
    <cellStyle name="Entrada 3 5 7 2" xfId="11052" xr:uid="{2197A980-52CB-4CB6-A39C-3234E25E10B5}"/>
    <cellStyle name="Entrada 3 5 7 2 2" xfId="26160" xr:uid="{E47FA4C5-2233-4344-AEF8-A11B939E0F38}"/>
    <cellStyle name="Entrada 3 5 7 3" xfId="7976" xr:uid="{40586E37-12FB-4514-BD59-B258B50E6F24}"/>
    <cellStyle name="Entrada 3 5 7 3 2" xfId="23084" xr:uid="{E2A839D4-4DB0-445F-975F-787D72C07035}"/>
    <cellStyle name="Entrada 3 5 7 4" xfId="19778" xr:uid="{39119C98-8CFF-436F-AAA4-809D902D8F75}"/>
    <cellStyle name="Entrada 3 5 8" xfId="8531" xr:uid="{CAEC7B6A-4016-4319-8B85-AF6474B49A57}"/>
    <cellStyle name="Entrada 3 5 8 2" xfId="23639" xr:uid="{2CCA94B9-0A72-419E-95B7-AEC9DDED60E2}"/>
    <cellStyle name="Entrada 3 5 9" xfId="7859" xr:uid="{7E7D176B-A078-4C31-A3BA-1721EB5FF9CF}"/>
    <cellStyle name="Entrada 3 5 9 2" xfId="22967" xr:uid="{2A9AEB7C-4F11-4DDD-BF15-6B02F701B6AB}"/>
    <cellStyle name="Entrada 4" xfId="1153" xr:uid="{00000000-0005-0000-0000-000083040000}"/>
    <cellStyle name="Entrada 4 2" xfId="1869" xr:uid="{6F691F8F-E226-4966-BD13-91BE6249C396}"/>
    <cellStyle name="Entrada 4 2 10" xfId="8370" xr:uid="{CE61FF35-8F4F-4BF5-9CE1-BBFEB5EB782F}"/>
    <cellStyle name="Entrada 4 2 10 2" xfId="23478" xr:uid="{9AAF1AC7-B082-4FB7-B873-C708B6ADBEF4}"/>
    <cellStyle name="Entrada 4 2 11" xfId="8075" xr:uid="{6063E043-F80A-49CD-B1EB-431AF0255C0B}"/>
    <cellStyle name="Entrada 4 2 11 2" xfId="23183" xr:uid="{929120C7-5850-432B-8AF9-5C101415AD4A}"/>
    <cellStyle name="Entrada 4 2 12" xfId="15891" xr:uid="{F55295A9-67C8-4529-96D4-04165D83C748}"/>
    <cellStyle name="Entrada 4 2 12 2" xfId="30999" xr:uid="{2E2625CD-8459-41F2-BA5B-F3C2AE400307}"/>
    <cellStyle name="Entrada 4 2 13" xfId="17094" xr:uid="{50C7CD46-E372-4802-8683-39A923A5EF6E}"/>
    <cellStyle name="Entrada 4 2 2" xfId="2429" xr:uid="{D3B98269-8AE3-42D0-AEF4-EC5FD9B9F6E2}"/>
    <cellStyle name="Entrada 4 2 2 2" xfId="5066" xr:uid="{2D5C3B18-A481-4593-AF81-C06DB7C03439}"/>
    <cellStyle name="Entrada 4 2 2 2 2" xfId="11430" xr:uid="{52AE34DE-2300-47A2-8E9B-6C59FD22C940}"/>
    <cellStyle name="Entrada 4 2 2 2 2 2" xfId="26538" xr:uid="{6EC6C375-1ED3-4E8A-B18E-BAA9F727E225}"/>
    <cellStyle name="Entrada 4 2 2 2 3" xfId="14115" xr:uid="{4988561C-57EB-4C0B-B07D-1AE73ED02F69}"/>
    <cellStyle name="Entrada 4 2 2 2 3 2" xfId="29223" xr:uid="{556233C3-4FC9-4125-8EF4-6CBBB6DEFFC1}"/>
    <cellStyle name="Entrada 4 2 2 2 4" xfId="20174" xr:uid="{8D6AB85C-F9AC-4773-967C-99C9636B03F3}"/>
    <cellStyle name="Entrada 4 2 2 3" xfId="8896" xr:uid="{BD20BE07-F987-462F-A202-A005AD4204F1}"/>
    <cellStyle name="Entrada 4 2 2 3 2" xfId="24004" xr:uid="{34285778-9E04-4E62-8C9C-2FFD77D57A4C}"/>
    <cellStyle name="Entrada 4 2 3" xfId="2191" xr:uid="{D00AF422-BFF3-41A4-AA37-CEF9CC0658FD}"/>
    <cellStyle name="Entrada 4 2 3 2" xfId="4828" xr:uid="{F0828C48-AEFF-4466-A19F-D4BB971C6EC2}"/>
    <cellStyle name="Entrada 4 2 3 2 2" xfId="8251" xr:uid="{FC2E2F6F-1702-47D5-933F-0454D1970908}"/>
    <cellStyle name="Entrada 4 2 3 2 2 2" xfId="23359" xr:uid="{6789D6AF-8B8A-4896-991F-B9C9676306C8}"/>
    <cellStyle name="Entrada 4 2 3 2 3" xfId="19936" xr:uid="{E8C5BAD1-64B3-48A5-81AD-CCC407732956}"/>
    <cellStyle name="Entrada 4 2 3 3" xfId="15037" xr:uid="{129A8FAC-00A3-46F0-A229-8ADC0588AA3D}"/>
    <cellStyle name="Entrada 4 2 3 3 2" xfId="30145" xr:uid="{954DD079-42C2-436D-82C6-25427EDF3C80}"/>
    <cellStyle name="Entrada 4 2 3 4" xfId="17416" xr:uid="{BD6ADEB3-654E-401B-A87A-510E88EB1B0C}"/>
    <cellStyle name="Entrada 4 2 4" xfId="2963" xr:uid="{ACCFD72E-CAD5-4230-8F45-FA21B4AE50D1}"/>
    <cellStyle name="Entrada 4 2 4 2" xfId="5600" xr:uid="{D5EAD011-5996-4245-9048-CD8AF4564CCA}"/>
    <cellStyle name="Entrada 4 2 4 2 2" xfId="11911" xr:uid="{F60D6CE6-F9E9-4AB8-A66C-88C3A92DFB09}"/>
    <cellStyle name="Entrada 4 2 4 2 2 2" xfId="27019" xr:uid="{1A366D38-D7F6-4C54-86C5-761C915C4910}"/>
    <cellStyle name="Entrada 4 2 4 2 3" xfId="7489" xr:uid="{670EF873-DA95-49F5-BE43-DDF742574713}"/>
    <cellStyle name="Entrada 4 2 4 2 3 2" xfId="22597" xr:uid="{EF158241-0AAB-4FB5-BB84-EE6FC7F3EE75}"/>
    <cellStyle name="Entrada 4 2 4 2 4" xfId="20708" xr:uid="{A12BFCF7-00DD-48A9-B766-FAC3FD42E89E}"/>
    <cellStyle name="Entrada 4 2 4 3" xfId="9345" xr:uid="{0CCF181B-F8D5-421E-9012-4D7325C8CDFF}"/>
    <cellStyle name="Entrada 4 2 4 3 2" xfId="24453" xr:uid="{A02AB0B3-0A22-4772-AEEF-728F43DBB2A4}"/>
    <cellStyle name="Entrada 4 2 4 4" xfId="8194" xr:uid="{C0B6B9C6-B627-4E9E-9967-F0A4C5220775}"/>
    <cellStyle name="Entrada 4 2 4 4 2" xfId="23302" xr:uid="{558BF76D-86DD-45A1-B965-896DD640940A}"/>
    <cellStyle name="Entrada 4 2 4 5" xfId="18071" xr:uid="{5E849C83-CDEC-4445-A532-F373F3F4E78F}"/>
    <cellStyle name="Entrada 4 2 5" xfId="3289" xr:uid="{C91CBCBC-B75E-4EA6-81F1-959E66F27199}"/>
    <cellStyle name="Entrada 4 2 5 2" xfId="5926" xr:uid="{9C5738A6-85E9-44CA-B32E-37A89893C5CF}"/>
    <cellStyle name="Entrada 4 2 5 2 2" xfId="12237" xr:uid="{1BE6FFD8-53C7-409B-9861-A78CB42F2301}"/>
    <cellStyle name="Entrada 4 2 5 2 2 2" xfId="27345" xr:uid="{1791022A-1A79-4AD4-BB9C-2DEFD7B8E9F4}"/>
    <cellStyle name="Entrada 4 2 5 2 3" xfId="15283" xr:uid="{20D000FA-2883-4BEC-B2DA-EA6A7CD423D2}"/>
    <cellStyle name="Entrada 4 2 5 2 3 2" xfId="30391" xr:uid="{C7300514-4920-4CE4-98E3-B78471EAFAAA}"/>
    <cellStyle name="Entrada 4 2 5 2 4" xfId="21034" xr:uid="{805B59FF-445B-4DCC-A295-D1A43980F76A}"/>
    <cellStyle name="Entrada 4 2 5 3" xfId="9671" xr:uid="{288D423C-27EC-4954-8060-C50DBFE6E991}"/>
    <cellStyle name="Entrada 4 2 5 3 2" xfId="24779" xr:uid="{BDF0DA72-85D1-40B3-8519-BAB99590EAD3}"/>
    <cellStyle name="Entrada 4 2 5 4" xfId="15515" xr:uid="{DE71B4DC-4073-402B-BE4C-DB9743CB00F9}"/>
    <cellStyle name="Entrada 4 2 5 4 2" xfId="30623" xr:uid="{CAC2EACF-CAEA-422C-A924-2308C43405F3}"/>
    <cellStyle name="Entrada 4 2 5 5" xfId="18397" xr:uid="{880544EB-DD37-450C-80C4-5C280A748831}"/>
    <cellStyle name="Entrada 4 2 6" xfId="3595" xr:uid="{747B9C2D-70CF-49F8-A57A-1D9418FBDB13}"/>
    <cellStyle name="Entrada 4 2 6 2" xfId="6232" xr:uid="{E9D09D8C-71A3-4754-8634-7EAC27884DF7}"/>
    <cellStyle name="Entrada 4 2 6 2 2" xfId="12543" xr:uid="{F8F9EAE8-82CC-4276-BF03-D3D324A33CFE}"/>
    <cellStyle name="Entrada 4 2 6 2 2 2" xfId="27651" xr:uid="{115743CA-C646-43D4-94B8-992D7E38A0A4}"/>
    <cellStyle name="Entrada 4 2 6 2 3" xfId="7247" xr:uid="{C4166901-5FBB-4337-8D35-964C24407698}"/>
    <cellStyle name="Entrada 4 2 6 2 3 2" xfId="22355" xr:uid="{00427354-91DC-45A7-BCCD-DF3B46E3BE71}"/>
    <cellStyle name="Entrada 4 2 6 2 4" xfId="21340" xr:uid="{27EE6B4B-F1BA-49A6-AFCA-9435C9642C7B}"/>
    <cellStyle name="Entrada 4 2 6 3" xfId="9977" xr:uid="{FAEE4E42-063B-4B05-B6CD-959C007BDAAC}"/>
    <cellStyle name="Entrada 4 2 6 3 2" xfId="25085" xr:uid="{E13F7934-DE55-4AE4-81DC-1D48C57C63BB}"/>
    <cellStyle name="Entrada 4 2 6 4" xfId="16421" xr:uid="{6464F6BA-FC5F-4DC2-A2A5-4E1803DACE44}"/>
    <cellStyle name="Entrada 4 2 6 4 2" xfId="31529" xr:uid="{D654A8BD-2D5C-4F9F-9428-DE8619F8BD77}"/>
    <cellStyle name="Entrada 4 2 6 5" xfId="18703" xr:uid="{C1145CFD-681B-49CF-B989-3A04BDE2BB73}"/>
    <cellStyle name="Entrada 4 2 7" xfId="3941" xr:uid="{A5011FA6-4A93-4837-A667-2D0C18DA9E1D}"/>
    <cellStyle name="Entrada 4 2 7 2" xfId="6578" xr:uid="{64485F63-67A6-4E5D-9711-28CC2E47F42F}"/>
    <cellStyle name="Entrada 4 2 7 2 2" xfId="12889" xr:uid="{BA864725-56B0-4985-A388-90333D1059AD}"/>
    <cellStyle name="Entrada 4 2 7 2 2 2" xfId="27997" xr:uid="{D712A82D-B3FF-4CBE-927A-A44BAC0F5224}"/>
    <cellStyle name="Entrada 4 2 7 2 3" xfId="16594" xr:uid="{07476416-7591-430C-B149-5234E11E0772}"/>
    <cellStyle name="Entrada 4 2 7 2 3 2" xfId="31702" xr:uid="{ED99C8B1-B911-4D45-94E0-4024A5F32E54}"/>
    <cellStyle name="Entrada 4 2 7 2 4" xfId="21686" xr:uid="{AA469691-4307-4300-A574-37605BD0D2A4}"/>
    <cellStyle name="Entrada 4 2 7 3" xfId="10323" xr:uid="{36DD60E5-257B-43EB-82DF-E08904CDD4E0}"/>
    <cellStyle name="Entrada 4 2 7 3 2" xfId="25431" xr:uid="{20787AD4-2FEE-497A-B6C9-8E8F37CA492F}"/>
    <cellStyle name="Entrada 4 2 7 4" xfId="7155" xr:uid="{DEF133AE-63DE-4E26-95A3-E2554A5BFD89}"/>
    <cellStyle name="Entrada 4 2 7 4 2" xfId="22263" xr:uid="{F56CB2C1-54C9-4940-8C0D-D2DFF464220E}"/>
    <cellStyle name="Entrada 4 2 7 5" xfId="19049" xr:uid="{67665466-8B2B-4042-9C90-DFC4B229B51B}"/>
    <cellStyle name="Entrada 4 2 8" xfId="4288" xr:uid="{ECF38506-F712-4361-9EF5-0194FC22A803}"/>
    <cellStyle name="Entrada 4 2 8 2" xfId="6925" xr:uid="{F1301BDD-4875-4F09-AB95-CC7D90C015C2}"/>
    <cellStyle name="Entrada 4 2 8 2 2" xfId="13236" xr:uid="{F26468DB-04A2-4EF8-B130-E8B9AF3ABA73}"/>
    <cellStyle name="Entrada 4 2 8 2 2 2" xfId="28344" xr:uid="{35992CA9-D9E8-4CF5-9229-A8D0E1B7A4E0}"/>
    <cellStyle name="Entrada 4 2 8 2 3" xfId="16900" xr:uid="{7FAA9E97-3090-4DE4-9C28-A0A7D092EE79}"/>
    <cellStyle name="Entrada 4 2 8 2 3 2" xfId="32008" xr:uid="{0293CF71-476E-4F3F-9967-E2119C3A9DB2}"/>
    <cellStyle name="Entrada 4 2 8 2 4" xfId="22033" xr:uid="{816E672C-0935-49EC-973F-71F93A5DE482}"/>
    <cellStyle name="Entrada 4 2 8 3" xfId="10670" xr:uid="{D3618339-6B93-495F-8A47-75EED3E273EF}"/>
    <cellStyle name="Entrada 4 2 8 3 2" xfId="25778" xr:uid="{5373E285-DCD7-4121-9C8A-BEDDEDC241B2}"/>
    <cellStyle name="Entrada 4 2 8 4" xfId="13388" xr:uid="{8B4E75B4-A86F-4B52-94E3-7FB6F06E9FC4}"/>
    <cellStyle name="Entrada 4 2 8 4 2" xfId="28496" xr:uid="{CF94A64A-16D0-4A42-882A-05A089989B5B}"/>
    <cellStyle name="Entrada 4 2 8 5" xfId="19396" xr:uid="{C6F40A6A-94CE-4E3A-8876-E5290D78E2DC}"/>
    <cellStyle name="Entrada 4 2 9" xfId="4506" xr:uid="{11BE8C83-6396-40BB-AF26-D1E72396C706}"/>
    <cellStyle name="Entrada 4 2 9 2" xfId="10888" xr:uid="{DF4A3641-9354-4F60-A1D0-D51E62506076}"/>
    <cellStyle name="Entrada 4 2 9 2 2" xfId="25996" xr:uid="{AAFA1C4C-615A-4D38-86FB-89A1843E3780}"/>
    <cellStyle name="Entrada 4 2 9 3" xfId="15597" xr:uid="{ACE26E99-5813-4C42-9C1A-4C686A593AE5}"/>
    <cellStyle name="Entrada 4 2 9 3 2" xfId="30705" xr:uid="{E9F61DF0-0CC8-4DB2-8F52-16956268C53A}"/>
    <cellStyle name="Entrada 4 2 9 4" xfId="19614" xr:uid="{A903AC2D-C675-44E1-BFDB-355A32E692D7}"/>
    <cellStyle name="Entrada 4 3" xfId="1852" xr:uid="{B735A04D-5FAC-4FD4-AB5F-306799DDE58C}"/>
    <cellStyle name="Entrada 4 3 10" xfId="15643" xr:uid="{1BA30D6C-B738-4563-803C-8A1215F4A895}"/>
    <cellStyle name="Entrada 4 3 10 2" xfId="30751" xr:uid="{2BA7FB3F-B16D-4B83-8722-165816347C1C}"/>
    <cellStyle name="Entrada 4 3 11" xfId="14109" xr:uid="{EFA31BBC-9568-4016-A659-970F04096AC6}"/>
    <cellStyle name="Entrada 4 3 11 2" xfId="29217" xr:uid="{FBB58FA3-DC11-4523-A034-E791505C5544}"/>
    <cellStyle name="Entrada 4 3 12" xfId="17077" xr:uid="{4AA196FA-8866-4AB5-B14F-4600532215E9}"/>
    <cellStyle name="Entrada 4 3 2" xfId="2412" xr:uid="{56973C21-7890-4644-84F0-FE18E5CF16A0}"/>
    <cellStyle name="Entrada 4 3 2 2" xfId="5049" xr:uid="{6BB48F3D-0617-45EB-9168-943385E18366}"/>
    <cellStyle name="Entrada 4 3 2 2 2" xfId="11413" xr:uid="{8BF58A4A-9BE2-4AFA-9595-4791D02287A2}"/>
    <cellStyle name="Entrada 4 3 2 2 2 2" xfId="26521" xr:uid="{ADBE2753-AAA6-40C7-86D5-7FD0F8FC67AF}"/>
    <cellStyle name="Entrada 4 3 2 2 3" xfId="7860" xr:uid="{05D3A725-6EF5-42A7-ABDD-14C3E8BEE154}"/>
    <cellStyle name="Entrada 4 3 2 2 3 2" xfId="22968" xr:uid="{0DEA8254-3782-4F67-B2D1-B6D02AC7C354}"/>
    <cellStyle name="Entrada 4 3 2 2 4" xfId="20157" xr:uid="{84A4EFD9-4B23-4F27-BD6D-7CB33F515A70}"/>
    <cellStyle name="Entrada 4 3 2 3" xfId="8879" xr:uid="{62CCDEC9-4A96-4121-96A5-08ABCB66C6EE}"/>
    <cellStyle name="Entrada 4 3 2 3 2" xfId="23987" xr:uid="{CCB267B7-9345-4E3E-A251-C6582DE0B469}"/>
    <cellStyle name="Entrada 4 3 2 4" xfId="14120" xr:uid="{D5EAA59C-29BB-4074-9100-DC557FB0306B}"/>
    <cellStyle name="Entrada 4 3 2 4 2" xfId="29228" xr:uid="{B5FA4A45-36F4-48D2-B720-37D4FDAEB8BB}"/>
    <cellStyle name="Entrada 4 3 2 5" xfId="15550" xr:uid="{999838C9-47B3-449E-87BF-0702BDC659D3}"/>
    <cellStyle name="Entrada 4 3 2 5 2" xfId="30658" xr:uid="{ECF1F1D3-3DD3-466A-BC16-17F62CBB4752}"/>
    <cellStyle name="Entrada 4 3 2 6" xfId="17603" xr:uid="{D4113E1E-518D-4B67-B7D5-E67634C92676}"/>
    <cellStyle name="Entrada 4 3 3" xfId="2208" xr:uid="{DD27EB6D-FEB4-4ABA-AF10-8D771F0A09D4}"/>
    <cellStyle name="Entrada 4 3 3 2" xfId="4845" xr:uid="{E975897D-3243-4352-A423-3A51631A8DAA}"/>
    <cellStyle name="Entrada 4 3 3 2 2" xfId="16342" xr:uid="{05595912-37E2-4020-87C4-E7FE24B6328F}"/>
    <cellStyle name="Entrada 4 3 3 2 2 2" xfId="31450" xr:uid="{80967A99-97BE-490D-8CCA-8A4C925D7AEF}"/>
    <cellStyle name="Entrada 4 3 3 2 3" xfId="19953" xr:uid="{D63E38E1-10AE-46E4-B9F9-6DACCB2C8047}"/>
    <cellStyle name="Entrada 4 3 3 3" xfId="14486" xr:uid="{48C07496-1A22-4F47-8C3A-602A20A14A51}"/>
    <cellStyle name="Entrada 4 3 3 3 2" xfId="29594" xr:uid="{724A706E-A976-4EE6-8462-5FF16F2E8554}"/>
    <cellStyle name="Entrada 4 3 3 4" xfId="17433" xr:uid="{9D0D5D35-C059-4A08-BC2A-B41A72991C00}"/>
    <cellStyle name="Entrada 4 3 4" xfId="2946" xr:uid="{40E8D8A0-1774-462B-94DC-070BEA165029}"/>
    <cellStyle name="Entrada 4 3 4 2" xfId="5583" xr:uid="{BDD47635-530A-46A2-9C16-15A4F7E2285F}"/>
    <cellStyle name="Entrada 4 3 4 2 2" xfId="11894" xr:uid="{32E9E363-1A67-4572-81D8-F10EB9265697}"/>
    <cellStyle name="Entrada 4 3 4 2 2 2" xfId="27002" xr:uid="{2C820109-527A-4223-9750-C40C53C31D48}"/>
    <cellStyle name="Entrada 4 3 4 2 3" xfId="13687" xr:uid="{7B8C2512-5BD0-456E-B0D6-45FC0BDDA7EC}"/>
    <cellStyle name="Entrada 4 3 4 2 3 2" xfId="28795" xr:uid="{5EC01F38-0FEB-409B-B455-20E5922202A6}"/>
    <cellStyle name="Entrada 4 3 4 2 4" xfId="20691" xr:uid="{0B5E4046-155B-44C6-A098-739A502D9F34}"/>
    <cellStyle name="Entrada 4 3 4 3" xfId="9328" xr:uid="{EE9AF096-E278-4D26-A068-D9C26F188143}"/>
    <cellStyle name="Entrada 4 3 4 3 2" xfId="24436" xr:uid="{D6C8E2DE-0EEE-4796-9783-A8AF1C714798}"/>
    <cellStyle name="Entrada 4 3 4 4" xfId="14138" xr:uid="{683677D0-FC9B-4BF8-B9E9-1F1CB002ED10}"/>
    <cellStyle name="Entrada 4 3 4 4 2" xfId="29246" xr:uid="{22C42F31-206E-4E8C-806B-84A395123476}"/>
    <cellStyle name="Entrada 4 3 4 5" xfId="18054" xr:uid="{07BC6D5B-4C86-49CF-9489-92449E2B163D}"/>
    <cellStyle name="Entrada 4 3 5" xfId="3272" xr:uid="{FD4D0515-EFD4-47BE-A0D3-862E290DDCD4}"/>
    <cellStyle name="Entrada 4 3 5 2" xfId="5909" xr:uid="{E773045F-4F34-4D24-92CB-D52F2BF97C79}"/>
    <cellStyle name="Entrada 4 3 5 2 2" xfId="12220" xr:uid="{42CF7C0D-FD11-482D-9B6B-00BDB6A5F272}"/>
    <cellStyle name="Entrada 4 3 5 2 2 2" xfId="27328" xr:uid="{F02E00B8-1D69-452C-A5A1-4EE5431EA101}"/>
    <cellStyle name="Entrada 4 3 5 2 3" xfId="16112" xr:uid="{36940112-FCE3-44EB-A7E5-CED67D4F4858}"/>
    <cellStyle name="Entrada 4 3 5 2 3 2" xfId="31220" xr:uid="{A1C310E1-2E0B-439E-92F9-561BA9C48220}"/>
    <cellStyle name="Entrada 4 3 5 2 4" xfId="21017" xr:uid="{2AF3AD2D-332D-4980-95D8-188294112072}"/>
    <cellStyle name="Entrada 4 3 5 3" xfId="9654" xr:uid="{833F38C0-7F46-4955-A2D8-185364AA8D9C}"/>
    <cellStyle name="Entrada 4 3 5 3 2" xfId="24762" xr:uid="{2D813328-CB91-46DD-B8CA-779E0D62F78F}"/>
    <cellStyle name="Entrada 4 3 5 4" xfId="14145" xr:uid="{7564F0CB-3E47-4D76-A17C-0D74F9DB3EF1}"/>
    <cellStyle name="Entrada 4 3 5 4 2" xfId="29253" xr:uid="{7FE4490E-1168-4019-B9E7-801587B465AC}"/>
    <cellStyle name="Entrada 4 3 5 5" xfId="18380" xr:uid="{7B0215C9-9CFB-4045-A94D-9636D6E71507}"/>
    <cellStyle name="Entrada 4 3 6" xfId="3578" xr:uid="{91F52662-B729-42D3-A008-769949D9AC02}"/>
    <cellStyle name="Entrada 4 3 6 2" xfId="6215" xr:uid="{9DFBAC54-3A06-4187-A72B-73C3C42C500D}"/>
    <cellStyle name="Entrada 4 3 6 2 2" xfId="12526" xr:uid="{F9B9E02E-23C5-4CAD-99E5-3F60F7C0D848}"/>
    <cellStyle name="Entrada 4 3 6 2 2 2" xfId="27634" xr:uid="{2B10A090-EC89-4CC6-8C05-D6A965E964AD}"/>
    <cellStyle name="Entrada 4 3 6 2 3" xfId="14628" xr:uid="{92F67C8C-E855-4E35-800D-AA72A98833E8}"/>
    <cellStyle name="Entrada 4 3 6 2 3 2" xfId="29736" xr:uid="{558E07D7-DBB6-448A-A6FF-2EC9D1A630C6}"/>
    <cellStyle name="Entrada 4 3 6 2 4" xfId="21323" xr:uid="{6D3F3889-7E2D-4C56-8C30-999C336D55B9}"/>
    <cellStyle name="Entrada 4 3 6 3" xfId="9960" xr:uid="{A36E6C0C-4BBE-4375-9983-224FC3A2BB3D}"/>
    <cellStyle name="Entrada 4 3 6 3 2" xfId="25068" xr:uid="{D8FD39BB-19F6-46E8-96F7-0711105DB99D}"/>
    <cellStyle name="Entrada 4 3 6 4" xfId="16554" xr:uid="{83067C77-6890-4783-8DDC-9BAC5BF9818C}"/>
    <cellStyle name="Entrada 4 3 6 4 2" xfId="31662" xr:uid="{AE3754D1-9213-4C22-A6F8-314B872F9413}"/>
    <cellStyle name="Entrada 4 3 6 5" xfId="18686" xr:uid="{73B5AC1F-0D9A-4FF8-9799-F91634ECBD46}"/>
    <cellStyle name="Entrada 4 3 7" xfId="3924" xr:uid="{33C4A8E0-4DFE-4051-97CF-96C916CD797B}"/>
    <cellStyle name="Entrada 4 3 7 2" xfId="6561" xr:uid="{C981A626-CACE-40EF-B23E-07C97B9841BD}"/>
    <cellStyle name="Entrada 4 3 7 2 2" xfId="12872" xr:uid="{E5F804C5-C9BD-4366-9EB8-14D54FBA0D8C}"/>
    <cellStyle name="Entrada 4 3 7 2 2 2" xfId="27980" xr:uid="{A5BD3752-2862-4E20-B385-1F2A51EF63E3}"/>
    <cellStyle name="Entrada 4 3 7 2 3" xfId="16577" xr:uid="{B018F299-D680-4C06-8F1E-02B2D471EBAB}"/>
    <cellStyle name="Entrada 4 3 7 2 3 2" xfId="31685" xr:uid="{CA1DED01-A917-4440-ACB3-C28371788D88}"/>
    <cellStyle name="Entrada 4 3 7 2 4" xfId="21669" xr:uid="{FD8C8CC7-A31B-42CA-8B00-A2BE5CD69DAA}"/>
    <cellStyle name="Entrada 4 3 7 3" xfId="10306" xr:uid="{4D533A72-C64A-45F7-B7A0-8F56312B0B61}"/>
    <cellStyle name="Entrada 4 3 7 3 2" xfId="25414" xr:uid="{E664C25B-2764-4A61-9FF1-E1E3E00B9567}"/>
    <cellStyle name="Entrada 4 3 7 4" xfId="8181" xr:uid="{91EEF528-A2B8-4253-8255-44886041C577}"/>
    <cellStyle name="Entrada 4 3 7 4 2" xfId="23289" xr:uid="{94977C7D-8A2A-488C-9F53-A7F7E21636D8}"/>
    <cellStyle name="Entrada 4 3 7 5" xfId="19032" xr:uid="{BB5E53E3-366D-40B3-A7D0-AAE1122822CC}"/>
    <cellStyle name="Entrada 4 3 8" xfId="4489" xr:uid="{59924AD1-E781-4480-B7C5-93A894758990}"/>
    <cellStyle name="Entrada 4 3 8 2" xfId="10871" xr:uid="{9E0C1383-96BD-45B1-9DF4-9017B1B35C99}"/>
    <cellStyle name="Entrada 4 3 8 2 2" xfId="25979" xr:uid="{BF7D4E02-9B40-49E9-9A08-8CAEE995BAE0}"/>
    <cellStyle name="Entrada 4 3 8 3" xfId="14839" xr:uid="{C01FE7F8-6B45-4776-B26A-4B1D4FF557E2}"/>
    <cellStyle name="Entrada 4 3 8 3 2" xfId="29947" xr:uid="{7804A592-0037-4115-A3EB-EC697238733B}"/>
    <cellStyle name="Entrada 4 3 8 4" xfId="19597" xr:uid="{1BD56AE7-F3B4-4893-8E4A-080C8C16286D}"/>
    <cellStyle name="Entrada 4 3 9" xfId="8353" xr:uid="{050C1931-6F1D-42B9-9109-F47A41E20EA2}"/>
    <cellStyle name="Entrada 4 3 9 2" xfId="23461" xr:uid="{C6C152E7-FDD5-47FA-903C-665F06539B16}"/>
    <cellStyle name="Entrada 4 4" xfId="2089" xr:uid="{160BCB18-449C-4AA2-853C-0E7C9BD8DB29}"/>
    <cellStyle name="Entrada 4 4 10" xfId="7749" xr:uid="{BB561C90-0FA1-41BA-B110-129E892CA622}"/>
    <cellStyle name="Entrada 4 4 10 2" xfId="22857" xr:uid="{8570EEC6-0500-4337-AB85-5E22CDD9CEEA}"/>
    <cellStyle name="Entrada 4 4 11" xfId="16191" xr:uid="{126B9B4A-BBCB-41D9-9557-ED79D0E33A40}"/>
    <cellStyle name="Entrada 4 4 11 2" xfId="31299" xr:uid="{E5CFD684-5B59-487B-A942-9322D203A711}"/>
    <cellStyle name="Entrada 4 4 12" xfId="17314" xr:uid="{5F3BBB26-10C5-4093-8F8E-1800980F05C8}"/>
    <cellStyle name="Entrada 4 4 2" xfId="2579" xr:uid="{212B61A4-03C8-423A-8ECF-D6A82581583D}"/>
    <cellStyle name="Entrada 4 4 2 2" xfId="5216" xr:uid="{8FB685D6-23DC-42BC-ADD8-28DDDE88F188}"/>
    <cellStyle name="Entrada 4 4 2 2 2" xfId="11580" xr:uid="{AC91B469-2105-4232-8285-1377E872486C}"/>
    <cellStyle name="Entrada 4 4 2 2 2 2" xfId="26688" xr:uid="{ACC39E15-A189-4BCD-BEA8-2BAB3D74F75C}"/>
    <cellStyle name="Entrada 4 4 2 2 3" xfId="16206" xr:uid="{130473D7-1828-4099-82A9-213F9BE4EF92}"/>
    <cellStyle name="Entrada 4 4 2 2 3 2" xfId="31314" xr:uid="{7EB865B4-01DB-4B21-A244-C43D14708AF3}"/>
    <cellStyle name="Entrada 4 4 2 2 4" xfId="20324" xr:uid="{67269D16-F702-4CF4-AB39-B0FBE3C53C2C}"/>
    <cellStyle name="Entrada 4 4 2 3" xfId="9046" xr:uid="{0D5DCCC5-9286-4072-8515-32E577BC4C49}"/>
    <cellStyle name="Entrada 4 4 2 3 2" xfId="24154" xr:uid="{46B3D5B3-80FF-4125-A52F-082514FB9E94}"/>
    <cellStyle name="Entrada 4 4 2 4" xfId="15242" xr:uid="{E7DAB3A8-7FEB-4496-9462-C9942EE30068}"/>
    <cellStyle name="Entrada 4 4 2 4 2" xfId="30350" xr:uid="{5AAD4145-0E29-4FE3-96D1-772E03D6F120}"/>
    <cellStyle name="Entrada 4 4 2 5" xfId="7040" xr:uid="{51B4BA91-269B-419C-9D64-AA9F4E1B62D5}"/>
    <cellStyle name="Entrada 4 4 2 5 2" xfId="22148" xr:uid="{9A3F3D46-B31B-437B-B7E7-45FD9BB5932F}"/>
    <cellStyle name="Entrada 4 4 2 6" xfId="17687" xr:uid="{BC28F4D0-7F9F-4CD3-8C78-99BB8C6F6169}"/>
    <cellStyle name="Entrada 4 4 3" xfId="2849" xr:uid="{D5990BA0-EC8B-4DE3-8028-FE21541E1258}"/>
    <cellStyle name="Entrada 4 4 3 2" xfId="5486" xr:uid="{1F84B159-431B-4DD6-9B9C-4C05820CBDE2}"/>
    <cellStyle name="Entrada 4 4 3 2 2" xfId="15819" xr:uid="{E2699337-1305-436C-9348-A76701F56082}"/>
    <cellStyle name="Entrada 4 4 3 2 2 2" xfId="30927" xr:uid="{AD7574A8-092B-477F-96AA-3B864379030A}"/>
    <cellStyle name="Entrada 4 4 3 2 3" xfId="20594" xr:uid="{678AC79E-958A-4182-83EC-94E65A567645}"/>
    <cellStyle name="Entrada 4 4 3 3" xfId="15850" xr:uid="{4A1D1EF2-A14E-4954-9613-6ADA6A991DAF}"/>
    <cellStyle name="Entrada 4 4 3 3 2" xfId="30958" xr:uid="{698D4FAE-0A0C-4C68-8DFD-F25C20AF7EB0}"/>
    <cellStyle name="Entrada 4 4 3 4" xfId="17957" xr:uid="{02C37670-4B78-43FD-8F44-20A0603CCEF0}"/>
    <cellStyle name="Entrada 4 4 4" xfId="3152" xr:uid="{3E6AE382-800F-4F3D-AD30-41101F17CD21}"/>
    <cellStyle name="Entrada 4 4 4 2" xfId="5789" xr:uid="{849F5B2A-6A33-4B8E-A4CF-7DBC0946B0D6}"/>
    <cellStyle name="Entrada 4 4 4 2 2" xfId="12100" xr:uid="{6B5A3968-130C-43A7-95E5-1A17E986F3F7}"/>
    <cellStyle name="Entrada 4 4 4 2 2 2" xfId="27208" xr:uid="{9534C1B9-A901-46DE-AEE5-A3D93E5A54FF}"/>
    <cellStyle name="Entrada 4 4 4 2 3" xfId="15522" xr:uid="{064E5581-E183-45E7-8302-6B2878A8D5F5}"/>
    <cellStyle name="Entrada 4 4 4 2 3 2" xfId="30630" xr:uid="{BEF8AAC3-86B5-453E-BDF9-5EF5E391D003}"/>
    <cellStyle name="Entrada 4 4 4 2 4" xfId="20897" xr:uid="{D5001AB9-B4FB-47D5-A5EA-474030E17F91}"/>
    <cellStyle name="Entrada 4 4 4 3" xfId="9534" xr:uid="{B8DB5E8A-0BC0-4462-AEA4-0D06D8F0B8FF}"/>
    <cellStyle name="Entrada 4 4 4 3 2" xfId="24642" xr:uid="{81D599DF-5E79-483F-8F37-C91970078947}"/>
    <cellStyle name="Entrada 4 4 4 4" xfId="15320" xr:uid="{F0612B42-D59E-4F4E-A3A6-3AB970A1F306}"/>
    <cellStyle name="Entrada 4 4 4 4 2" xfId="30428" xr:uid="{AB1951C5-F980-48E6-98A6-10C479708FD3}"/>
    <cellStyle name="Entrada 4 4 4 5" xfId="18260" xr:uid="{4B424664-84C4-488A-BFE7-6A425415D02C}"/>
    <cellStyle name="Entrada 4 4 5" xfId="3478" xr:uid="{869F2CBF-1B4A-4B52-AC0F-CAE27632D028}"/>
    <cellStyle name="Entrada 4 4 5 2" xfId="6115" xr:uid="{9ED8C82D-E2EE-4487-85EA-B466DCDAD1F8}"/>
    <cellStyle name="Entrada 4 4 5 2 2" xfId="12426" xr:uid="{31FA4FB6-F3FF-4326-88C6-82015E5E7C65}"/>
    <cellStyle name="Entrada 4 4 5 2 2 2" xfId="27534" xr:uid="{A63D2675-E0F7-4878-BFD7-7E20D100A935}"/>
    <cellStyle name="Entrada 4 4 5 2 3" xfId="13513" xr:uid="{563CFD42-0C62-4C28-B1B7-56B623D17DFA}"/>
    <cellStyle name="Entrada 4 4 5 2 3 2" xfId="28621" xr:uid="{3BE9E4EE-04A3-4898-97B8-62FEA4A73AE3}"/>
    <cellStyle name="Entrada 4 4 5 2 4" xfId="21223" xr:uid="{D41DBA8B-8241-4853-8254-B9DA4F18F56D}"/>
    <cellStyle name="Entrada 4 4 5 3" xfId="9860" xr:uid="{AE18DDBD-B867-42B9-B435-41BA410D9B7B}"/>
    <cellStyle name="Entrada 4 4 5 3 2" xfId="24968" xr:uid="{2520690E-85B4-4DC0-BF8E-1FCE6066A2C9}"/>
    <cellStyle name="Entrada 4 4 5 4" xfId="16557" xr:uid="{EEEAFCBB-8847-440C-A9AC-64E3C5334DCB}"/>
    <cellStyle name="Entrada 4 4 5 4 2" xfId="31665" xr:uid="{ABD2009D-E502-4A41-B3CB-4D4B8B6F4E4C}"/>
    <cellStyle name="Entrada 4 4 5 5" xfId="18586" xr:uid="{AFA0C586-B696-41BD-87CB-439029C7EE66}"/>
    <cellStyle name="Entrada 4 4 6" xfId="3784" xr:uid="{A3CC4287-EA03-4D26-AABA-338CD3CD3925}"/>
    <cellStyle name="Entrada 4 4 6 2" xfId="6421" xr:uid="{D863FDF0-2937-4320-ADAD-1BDB2B241714}"/>
    <cellStyle name="Entrada 4 4 6 2 2" xfId="12732" xr:uid="{B3B113D5-343D-4F0E-A844-62687840E115}"/>
    <cellStyle name="Entrada 4 4 6 2 2 2" xfId="27840" xr:uid="{1EE303CC-B661-4F7E-AD97-E85E4BDBF96F}"/>
    <cellStyle name="Entrada 4 4 6 2 3" xfId="13356" xr:uid="{2D6F3504-D8FA-437D-8AD6-03B0A6796EE3}"/>
    <cellStyle name="Entrada 4 4 6 2 3 2" xfId="28464" xr:uid="{2806B6F8-ACCE-471F-BC61-5107586893A5}"/>
    <cellStyle name="Entrada 4 4 6 2 4" xfId="21529" xr:uid="{72C915AC-91BE-4BA6-B9BE-C331937953E8}"/>
    <cellStyle name="Entrada 4 4 6 3" xfId="10166" xr:uid="{D481BA6C-5BF3-49B3-9736-3B83C154893B}"/>
    <cellStyle name="Entrada 4 4 6 3 2" xfId="25274" xr:uid="{DFD5440C-46F0-4ACA-9CC4-0C94BFDC9D0E}"/>
    <cellStyle name="Entrada 4 4 6 4" xfId="8273" xr:uid="{256327BB-E74B-4E3E-BFE8-90EFB1B874CB}"/>
    <cellStyle name="Entrada 4 4 6 4 2" xfId="23381" xr:uid="{6A8109EC-92D1-4289-AC84-FCB52F894377}"/>
    <cellStyle name="Entrada 4 4 6 5" xfId="18892" xr:uid="{8BA2CE0B-D016-41E9-9101-9E99379EF8B9}"/>
    <cellStyle name="Entrada 4 4 7" xfId="4161" xr:uid="{104129E1-3DD5-4444-BBEB-373249A267F8}"/>
    <cellStyle name="Entrada 4 4 7 2" xfId="6798" xr:uid="{82CBF977-8780-4354-BB93-AE2ECF9F6364}"/>
    <cellStyle name="Entrada 4 4 7 2 2" xfId="13109" xr:uid="{F64D0086-9692-478E-99C5-223436CEBE75}"/>
    <cellStyle name="Entrada 4 4 7 2 2 2" xfId="28217" xr:uid="{78BE5CA8-28DE-4644-997F-86CF4B88B361}"/>
    <cellStyle name="Entrada 4 4 7 2 3" xfId="16783" xr:uid="{FA1F9790-FB9B-4AFB-862B-83020D0B65BA}"/>
    <cellStyle name="Entrada 4 4 7 2 3 2" xfId="31891" xr:uid="{695C7E02-17B8-428E-A538-4E566BAB9A8D}"/>
    <cellStyle name="Entrada 4 4 7 2 4" xfId="21906" xr:uid="{B2376769-3FDF-49B6-91CF-3EEC38A80D17}"/>
    <cellStyle name="Entrada 4 4 7 3" xfId="10543" xr:uid="{4303D8E3-74CF-44FF-9C92-1193F612F16F}"/>
    <cellStyle name="Entrada 4 4 7 3 2" xfId="25651" xr:uid="{043A7B10-EFC3-4471-B8D6-6D1FB269F435}"/>
    <cellStyle name="Entrada 4 4 7 4" xfId="15187" xr:uid="{0FDCB115-187D-43F2-AB89-506EC04A956E}"/>
    <cellStyle name="Entrada 4 4 7 4 2" xfId="30295" xr:uid="{CABBBC06-ABA1-49B1-AEBE-D23334A880D2}"/>
    <cellStyle name="Entrada 4 4 7 5" xfId="19269" xr:uid="{622DD555-9481-484F-852E-3CBACC1C9784}"/>
    <cellStyle name="Entrada 4 4 8" xfId="4726" xr:uid="{056CDF3E-D30F-47A3-8907-687F7A99E45C}"/>
    <cellStyle name="Entrada 4 4 8 2" xfId="11108" xr:uid="{E373216C-0766-4FF4-93AF-505507A1236C}"/>
    <cellStyle name="Entrada 4 4 8 2 2" xfId="26216" xr:uid="{AEE46852-6A11-4F14-B2AC-84BD3BC3CE9F}"/>
    <cellStyle name="Entrada 4 4 8 3" xfId="7378" xr:uid="{4FB600F3-7802-4753-93E9-6DCDCEBE3CD0}"/>
    <cellStyle name="Entrada 4 4 8 3 2" xfId="22486" xr:uid="{5F3D9351-90FB-4999-BDC1-4A6962B813F2}"/>
    <cellStyle name="Entrada 4 4 8 4" xfId="19834" xr:uid="{32EEDB89-7DFF-469F-9CAD-94B5838FD93B}"/>
    <cellStyle name="Entrada 4 4 9" xfId="8587" xr:uid="{57EE8923-7208-49BB-A1CA-BCD8CA15A0E8}"/>
    <cellStyle name="Entrada 4 4 9 2" xfId="23695" xr:uid="{5DF85345-A006-4829-9A3D-0AF0E1914E65}"/>
    <cellStyle name="Entrada 4 5" xfId="2032" xr:uid="{1BCF6755-2278-4B52-B434-645E7F9B6391}"/>
    <cellStyle name="Entrada 4 5 10" xfId="13967" xr:uid="{B31C3384-2AB3-4612-99C7-B18A88E0A32F}"/>
    <cellStyle name="Entrada 4 5 10 2" xfId="29075" xr:uid="{DFE0B550-F1DD-4306-972F-A50E74045860}"/>
    <cellStyle name="Entrada 4 5 11" xfId="17257" xr:uid="{71624AA8-CD62-4F18-9744-4B19B96328BD}"/>
    <cellStyle name="Entrada 4 5 2" xfId="2792" xr:uid="{30EC8192-9CDF-42C7-86D9-6AF28B9B4772}"/>
    <cellStyle name="Entrada 4 5 2 2" xfId="5429" xr:uid="{BC1B5F5B-7694-4A86-8764-790F1D5F168E}"/>
    <cellStyle name="Entrada 4 5 2 2 2" xfId="14382" xr:uid="{D1A66480-B0B5-4D90-8254-E4A8C7BB1781}"/>
    <cellStyle name="Entrada 4 5 2 2 2 2" xfId="29490" xr:uid="{D3FA69D9-5ECE-4CB9-82D8-433F43959CF2}"/>
    <cellStyle name="Entrada 4 5 2 2 3" xfId="20537" xr:uid="{9126D3C9-F2EF-489A-8EC4-D9640C389693}"/>
    <cellStyle name="Entrada 4 5 2 3" xfId="14273" xr:uid="{A09674CC-2849-43F7-915D-23E56A729AB0}"/>
    <cellStyle name="Entrada 4 5 2 3 2" xfId="29381" xr:uid="{C74B2BCB-9C60-434B-84C6-86A18D2E3525}"/>
    <cellStyle name="Entrada 4 5 2 4" xfId="17900" xr:uid="{969F7AD6-84E1-4974-BDF9-9621818EF274}"/>
    <cellStyle name="Entrada 4 5 3" xfId="3095" xr:uid="{EA8DFE0C-A81B-4345-A416-8B2A12F59E6C}"/>
    <cellStyle name="Entrada 4 5 3 2" xfId="5732" xr:uid="{DB61BEA0-E526-48EC-A373-78EEC5821D99}"/>
    <cellStyle name="Entrada 4 5 3 2 2" xfId="12043" xr:uid="{8EA2F974-A051-4384-BD65-E7E9C05A1862}"/>
    <cellStyle name="Entrada 4 5 3 2 2 2" xfId="27151" xr:uid="{BF12C2B0-67E3-4814-AF86-60B0BECD0299}"/>
    <cellStyle name="Entrada 4 5 3 2 3" xfId="14826" xr:uid="{1A2AC264-0FE9-40CC-AF91-F944CD2D3E29}"/>
    <cellStyle name="Entrada 4 5 3 2 3 2" xfId="29934" xr:uid="{5BD3D48E-12D4-4155-90F2-2D36DBA13557}"/>
    <cellStyle name="Entrada 4 5 3 2 4" xfId="20840" xr:uid="{7E950D4C-187D-4159-9D33-58B79F4C0877}"/>
    <cellStyle name="Entrada 4 5 3 3" xfId="9477" xr:uid="{32E0A3D1-C1E4-40ED-8D4B-7386E2FA7A06}"/>
    <cellStyle name="Entrada 4 5 3 3 2" xfId="24585" xr:uid="{D54F2E05-3693-450E-A2E4-6D43BF6C6528}"/>
    <cellStyle name="Entrada 4 5 3 4" xfId="15482" xr:uid="{BBCE2F27-9027-4BE1-B473-787716A02F2A}"/>
    <cellStyle name="Entrada 4 5 3 4 2" xfId="30590" xr:uid="{2DA9A083-34C3-44D3-9F7D-7EF4B5211AA1}"/>
    <cellStyle name="Entrada 4 5 3 5" xfId="18203" xr:uid="{5057ED7E-590C-4A5B-AA87-C61116BC3F95}"/>
    <cellStyle name="Entrada 4 5 4" xfId="3421" xr:uid="{CF35D49D-C174-4F04-BA1B-6C9B2782C068}"/>
    <cellStyle name="Entrada 4 5 4 2" xfId="6058" xr:uid="{73EDA4A5-7169-4DF1-BE35-51EC6E564A77}"/>
    <cellStyle name="Entrada 4 5 4 2 2" xfId="12369" xr:uid="{29D5A967-8FA8-4236-BFDF-385F04274B68}"/>
    <cellStyle name="Entrada 4 5 4 2 2 2" xfId="27477" xr:uid="{2377EC9F-DBDE-4C40-B63C-4C43C3EE9735}"/>
    <cellStyle name="Entrada 4 5 4 2 3" xfId="15274" xr:uid="{AE064941-7ACE-477A-8B03-35B921CCBFC8}"/>
    <cellStyle name="Entrada 4 5 4 2 3 2" xfId="30382" xr:uid="{9240C54B-8039-458A-898E-74608C2485FD}"/>
    <cellStyle name="Entrada 4 5 4 2 4" xfId="21166" xr:uid="{36374901-2EF3-421D-9D49-54640447923D}"/>
    <cellStyle name="Entrada 4 5 4 3" xfId="9803" xr:uid="{2D899202-4002-41F7-ABAE-3F039B518D6A}"/>
    <cellStyle name="Entrada 4 5 4 3 2" xfId="24911" xr:uid="{D4C96F4F-F4E0-42AF-BF8A-751406ABD4C1}"/>
    <cellStyle name="Entrada 4 5 4 4" xfId="14095" xr:uid="{0D65D32C-AD43-40B8-94EC-3AD5A902726E}"/>
    <cellStyle name="Entrada 4 5 4 4 2" xfId="29203" xr:uid="{AC380E39-F29B-4F3F-9973-C37BF58B198D}"/>
    <cellStyle name="Entrada 4 5 4 5" xfId="18529" xr:uid="{74006A8F-0EFC-44CD-A53B-62AAC7DFF000}"/>
    <cellStyle name="Entrada 4 5 5" xfId="3727" xr:uid="{15365553-C9B4-408D-9536-FE34DD4E8188}"/>
    <cellStyle name="Entrada 4 5 5 2" xfId="6364" xr:uid="{742A0944-60E1-4581-806B-4A51B5D6FF39}"/>
    <cellStyle name="Entrada 4 5 5 2 2" xfId="12675" xr:uid="{CE842DE8-B7AE-4A6C-894B-AD5F0BB37B12}"/>
    <cellStyle name="Entrada 4 5 5 2 2 2" xfId="27783" xr:uid="{4F98FAE3-F355-4154-8D54-C666E1631D82}"/>
    <cellStyle name="Entrada 4 5 5 2 3" xfId="14984" xr:uid="{56949396-D00F-41F1-A1B0-7A86D561A72B}"/>
    <cellStyle name="Entrada 4 5 5 2 3 2" xfId="30092" xr:uid="{15F3A3FC-F3C7-42BD-A7D8-814CDDBF834B}"/>
    <cellStyle name="Entrada 4 5 5 2 4" xfId="21472" xr:uid="{799B7AF6-96DD-4069-9279-5FDE27CEA9B8}"/>
    <cellStyle name="Entrada 4 5 5 3" xfId="10109" xr:uid="{7D3E3B22-4B6A-4B4E-9B1B-B8016CA33DCC}"/>
    <cellStyle name="Entrada 4 5 5 3 2" xfId="25217" xr:uid="{C191A7F2-6F7F-485E-BC33-881FF2E7F7F1}"/>
    <cellStyle name="Entrada 4 5 5 4" xfId="15572" xr:uid="{CB782ADE-9176-4838-825C-7949076C5CB9}"/>
    <cellStyle name="Entrada 4 5 5 4 2" xfId="30680" xr:uid="{CBF01A75-AA8C-4B97-908D-8E5F134DA67C}"/>
    <cellStyle name="Entrada 4 5 5 5" xfId="18835" xr:uid="{71DE844B-757A-495E-9D5C-FCED3B876A6D}"/>
    <cellStyle name="Entrada 4 5 6" xfId="4104" xr:uid="{BFCB14E7-9984-4DD8-9DF5-713C44A13151}"/>
    <cellStyle name="Entrada 4 5 6 2" xfId="6741" xr:uid="{B7612613-D1AC-47D5-9456-19997E0AF0C8}"/>
    <cellStyle name="Entrada 4 5 6 2 2" xfId="13052" xr:uid="{998CD14C-8140-4055-A7EE-52DC11EF5220}"/>
    <cellStyle name="Entrada 4 5 6 2 2 2" xfId="28160" xr:uid="{88FFC7E5-7392-4E05-9F32-259373970549}"/>
    <cellStyle name="Entrada 4 5 6 2 3" xfId="16726" xr:uid="{E6D56EF8-D3A1-4401-B38D-A22AFADA24B9}"/>
    <cellStyle name="Entrada 4 5 6 2 3 2" xfId="31834" xr:uid="{F72679A6-2387-465E-B072-63B9E2AFBF76}"/>
    <cellStyle name="Entrada 4 5 6 2 4" xfId="21849" xr:uid="{D6AD93D7-40A4-48AF-858D-802F4517E1CA}"/>
    <cellStyle name="Entrada 4 5 6 3" xfId="10486" xr:uid="{7C38FBBA-C1C4-4CDD-96F5-4032E6A264E5}"/>
    <cellStyle name="Entrada 4 5 6 3 2" xfId="25594" xr:uid="{29F31D19-BBED-4B58-8A84-EE491948EFB6}"/>
    <cellStyle name="Entrada 4 5 6 4" xfId="13551" xr:uid="{B072C1EE-3E0D-4202-A8B0-746836774FFE}"/>
    <cellStyle name="Entrada 4 5 6 4 2" xfId="28659" xr:uid="{BBDAB76D-68D2-49FC-87C6-075B45B882A0}"/>
    <cellStyle name="Entrada 4 5 6 5" xfId="19212" xr:uid="{5FBB809E-E3D3-412D-BBF0-90C6FA1F02B1}"/>
    <cellStyle name="Entrada 4 5 7" xfId="4669" xr:uid="{BFC7F566-CD89-4C4B-BD03-72849B40575B}"/>
    <cellStyle name="Entrada 4 5 7 2" xfId="11051" xr:uid="{4E26C6E2-D282-4C92-AE1D-4B0A06F4F304}"/>
    <cellStyle name="Entrada 4 5 7 2 2" xfId="26159" xr:uid="{676F99E1-0A96-45A8-BC69-1D4CE630486C}"/>
    <cellStyle name="Entrada 4 5 7 3" xfId="16252" xr:uid="{6F8B8690-F569-4D31-AB82-4CFC383C3521}"/>
    <cellStyle name="Entrada 4 5 7 3 2" xfId="31360" xr:uid="{D0C9D47F-CBAF-4705-903C-6DAC462865B6}"/>
    <cellStyle name="Entrada 4 5 7 4" xfId="19777" xr:uid="{BF0F0E98-39C5-424F-9501-8053BC6812F5}"/>
    <cellStyle name="Entrada 4 5 8" xfId="8530" xr:uid="{3ACF2B7F-7FEA-4F76-B764-57A45E80C93D}"/>
    <cellStyle name="Entrada 4 5 8 2" xfId="23638" xr:uid="{08C4F1CA-E8AB-4F6A-9E20-7D62424352F2}"/>
    <cellStyle name="Entrada 4 5 9" xfId="16240" xr:uid="{BCD7E9B8-7434-4C32-B9C8-4C090DA48C55}"/>
    <cellStyle name="Entrada 4 5 9 2" xfId="31348" xr:uid="{F7376709-8245-40E5-992D-5D0636116139}"/>
    <cellStyle name="Entrada 5" xfId="1154" xr:uid="{00000000-0005-0000-0000-000084040000}"/>
    <cellStyle name="Entrada 5 2" xfId="1870" xr:uid="{B4F4CC2D-00C0-487F-94DB-9C770D285D6F}"/>
    <cellStyle name="Entrada 5 2 10" xfId="8371" xr:uid="{45FD01BB-C2E0-46A3-8340-AC75AEFD327C}"/>
    <cellStyle name="Entrada 5 2 10 2" xfId="23479" xr:uid="{1A5CB373-D533-4122-A37F-E537A9D8E005}"/>
    <cellStyle name="Entrada 5 2 11" xfId="11227" xr:uid="{58ACEB3B-6397-48FF-B831-322040546F0B}"/>
    <cellStyle name="Entrada 5 2 11 2" xfId="26335" xr:uid="{5E53C160-6763-4A94-A254-F136881893F4}"/>
    <cellStyle name="Entrada 5 2 12" xfId="7853" xr:uid="{ADDC2439-77F3-4EE1-A567-6917ED0CA8F0}"/>
    <cellStyle name="Entrada 5 2 12 2" xfId="22961" xr:uid="{1ED832FE-014D-4142-9F9E-2FCF962661FB}"/>
    <cellStyle name="Entrada 5 2 13" xfId="17095" xr:uid="{286366C3-7A25-425E-A92B-1823E7F61E95}"/>
    <cellStyle name="Entrada 5 2 2" xfId="2430" xr:uid="{5DA7FB13-346B-4BAC-A23A-AF8939D9DB22}"/>
    <cellStyle name="Entrada 5 2 2 2" xfId="5067" xr:uid="{634C507F-70EA-4790-9BC4-2661E9E38AFE}"/>
    <cellStyle name="Entrada 5 2 2 2 2" xfId="11431" xr:uid="{AE1CEAE6-12D1-45B2-AD99-538B8354CFA5}"/>
    <cellStyle name="Entrada 5 2 2 2 2 2" xfId="26539" xr:uid="{1D690E80-E955-4B76-A28D-B9A0869C421C}"/>
    <cellStyle name="Entrada 5 2 2 2 3" xfId="8113" xr:uid="{7554F2DE-E4F0-4F42-9C73-831B2D8511C5}"/>
    <cellStyle name="Entrada 5 2 2 2 3 2" xfId="23221" xr:uid="{7815AC17-3CAD-4F42-A172-6C1F6734F9D3}"/>
    <cellStyle name="Entrada 5 2 2 2 4" xfId="20175" xr:uid="{D5FB49DD-C516-494C-BFF5-B0494A3034ED}"/>
    <cellStyle name="Entrada 5 2 2 3" xfId="8897" xr:uid="{85F3B5A7-A7E5-44B4-9433-69764B5BE7F1}"/>
    <cellStyle name="Entrada 5 2 2 3 2" xfId="24005" xr:uid="{2B8E6765-FD03-45DC-B0E8-74BE11C964C1}"/>
    <cellStyle name="Entrada 5 2 3" xfId="2660" xr:uid="{F96EDC3C-29DA-413A-B4A5-43409E9F37C3}"/>
    <cellStyle name="Entrada 5 2 3 2" xfId="5297" xr:uid="{AE19E6E9-832E-45F5-B490-D9B84DC2F1D8}"/>
    <cellStyle name="Entrada 5 2 3 2 2" xfId="7297" xr:uid="{275B0FC9-DEDA-4CAE-9429-41345CA33032}"/>
    <cellStyle name="Entrada 5 2 3 2 2 2" xfId="22405" xr:uid="{90BFEBAC-38CD-4A81-9183-3D3A5C44CAD0}"/>
    <cellStyle name="Entrada 5 2 3 2 3" xfId="20405" xr:uid="{3A6E0EAC-C568-4AA7-83A6-3F8AE51C2181}"/>
    <cellStyle name="Entrada 5 2 3 3" xfId="14475" xr:uid="{1C3359BD-0B13-4621-AF39-99A72746E15B}"/>
    <cellStyle name="Entrada 5 2 3 3 2" xfId="29583" xr:uid="{8E70FF96-7AC1-40B3-93B6-04DB69A9DF3C}"/>
    <cellStyle name="Entrada 5 2 3 4" xfId="17768" xr:uid="{6433FA9D-56D9-4B2A-B047-7E245608FD71}"/>
    <cellStyle name="Entrada 5 2 4" xfId="2964" xr:uid="{70DEC9F1-AE4D-4551-9444-20894D37D12F}"/>
    <cellStyle name="Entrada 5 2 4 2" xfId="5601" xr:uid="{91D74D9F-4159-4757-BF4C-EF2E4D5C9002}"/>
    <cellStyle name="Entrada 5 2 4 2 2" xfId="11912" xr:uid="{F5E09FB2-998F-4510-A73E-1DE5329F8CEC}"/>
    <cellStyle name="Entrada 5 2 4 2 2 2" xfId="27020" xr:uid="{15DC7C61-0734-43A6-B9E9-EB75331EC5C8}"/>
    <cellStyle name="Entrada 5 2 4 2 3" xfId="14140" xr:uid="{9A3F4453-E0B4-4AC7-8A03-1F8FCA771AEC}"/>
    <cellStyle name="Entrada 5 2 4 2 3 2" xfId="29248" xr:uid="{B13E2775-DEED-4733-A277-212B71645DE5}"/>
    <cellStyle name="Entrada 5 2 4 2 4" xfId="20709" xr:uid="{C7C72685-5BC7-448D-A288-ED630051CED6}"/>
    <cellStyle name="Entrada 5 2 4 3" xfId="9346" xr:uid="{0614DD92-7BB1-4A5A-AB29-F8359C0C1188}"/>
    <cellStyle name="Entrada 5 2 4 3 2" xfId="24454" xr:uid="{D244E9CB-3539-415A-AC9D-0BFD6509C007}"/>
    <cellStyle name="Entrada 5 2 4 4" xfId="15626" xr:uid="{256D2E25-726F-461F-8915-1A3A908E4DF7}"/>
    <cellStyle name="Entrada 5 2 4 4 2" xfId="30734" xr:uid="{CBFF94BF-5434-454C-8018-9E29BA68ABE8}"/>
    <cellStyle name="Entrada 5 2 4 5" xfId="18072" xr:uid="{56CF1130-23EA-48C5-8D14-300F0E47C9D6}"/>
    <cellStyle name="Entrada 5 2 5" xfId="3290" xr:uid="{3F3D3405-6022-47D1-A6EC-7294EEA93716}"/>
    <cellStyle name="Entrada 5 2 5 2" xfId="5927" xr:uid="{2B62BEE9-1DBC-4A60-B489-98C5A48A5A3B}"/>
    <cellStyle name="Entrada 5 2 5 2 2" xfId="12238" xr:uid="{3348826D-591F-4EEF-96A7-E73B5148EB0C}"/>
    <cellStyle name="Entrada 5 2 5 2 2 2" xfId="27346" xr:uid="{A0EF4DAB-49A8-414A-BC0E-D60272DE68A6}"/>
    <cellStyle name="Entrada 5 2 5 2 3" xfId="15857" xr:uid="{AB6ADAB3-FDD7-41CE-96DD-0527C5D5A308}"/>
    <cellStyle name="Entrada 5 2 5 2 3 2" xfId="30965" xr:uid="{0F43D1D3-5D12-4F45-BE7D-D57F19DF425A}"/>
    <cellStyle name="Entrada 5 2 5 2 4" xfId="21035" xr:uid="{105FDB74-C285-4D3F-8BA1-55126576B5E8}"/>
    <cellStyle name="Entrada 5 2 5 3" xfId="9672" xr:uid="{056FD2A2-7AB3-48B5-A440-8D0130619629}"/>
    <cellStyle name="Entrada 5 2 5 3 2" xfId="24780" xr:uid="{618D950A-8D53-4029-ACEB-AAB594A40AE6}"/>
    <cellStyle name="Entrada 5 2 5 4" xfId="13855" xr:uid="{934B3FEF-085F-4377-853C-4472DCBB09B9}"/>
    <cellStyle name="Entrada 5 2 5 4 2" xfId="28963" xr:uid="{C7B776CB-EC93-4457-8038-33225DCAE314}"/>
    <cellStyle name="Entrada 5 2 5 5" xfId="18398" xr:uid="{D099C974-4A23-4AA1-95EA-708FBC24D16F}"/>
    <cellStyle name="Entrada 5 2 6" xfId="3596" xr:uid="{D35620E9-874D-4A26-AA4C-A5FF9A069DE4}"/>
    <cellStyle name="Entrada 5 2 6 2" xfId="6233" xr:uid="{D9F9E946-9FCA-467E-A563-D4B6FE50E2F9}"/>
    <cellStyle name="Entrada 5 2 6 2 2" xfId="12544" xr:uid="{DB2A222A-74DD-4AFC-83C6-702B882BDD65}"/>
    <cellStyle name="Entrada 5 2 6 2 2 2" xfId="27652" xr:uid="{BC862EE5-1221-4B2F-BC84-69DD3FF46E9C}"/>
    <cellStyle name="Entrada 5 2 6 2 3" xfId="7864" xr:uid="{ED807ABE-64D1-400F-9FB6-4596306AAE19}"/>
    <cellStyle name="Entrada 5 2 6 2 3 2" xfId="22972" xr:uid="{31FD73C8-7181-4D73-9E86-40BDD8D1CB44}"/>
    <cellStyle name="Entrada 5 2 6 2 4" xfId="21341" xr:uid="{508B3A94-B7F8-42D0-BE60-5AD1EF267930}"/>
    <cellStyle name="Entrada 5 2 6 3" xfId="9978" xr:uid="{AD583341-4380-411C-A41B-02747D581D4C}"/>
    <cellStyle name="Entrada 5 2 6 3 2" xfId="25086" xr:uid="{28F8F92D-60ED-4A02-B8EF-8E4F9DAAB7B4}"/>
    <cellStyle name="Entrada 5 2 6 4" xfId="13461" xr:uid="{B685B0B7-2073-4D51-8A1F-92DF54D95F4C}"/>
    <cellStyle name="Entrada 5 2 6 4 2" xfId="28569" xr:uid="{7AEE05E9-0480-4993-87C6-3BDF0A7FA8EC}"/>
    <cellStyle name="Entrada 5 2 6 5" xfId="18704" xr:uid="{EF153038-B7CA-4E7D-BCD0-D14C91040FE3}"/>
    <cellStyle name="Entrada 5 2 7" xfId="3942" xr:uid="{DDBDAC85-D122-4218-81D6-6DCE1A1DD1A9}"/>
    <cellStyle name="Entrada 5 2 7 2" xfId="6579" xr:uid="{2387B3EA-407B-4152-892D-95D72960EF45}"/>
    <cellStyle name="Entrada 5 2 7 2 2" xfId="12890" xr:uid="{9F398224-D60F-480F-BB58-90A71570E638}"/>
    <cellStyle name="Entrada 5 2 7 2 2 2" xfId="27998" xr:uid="{329605F9-C13E-4863-B1CD-E70E7D76A452}"/>
    <cellStyle name="Entrada 5 2 7 2 3" xfId="16595" xr:uid="{99C849BC-675E-490D-9165-97C94421D610}"/>
    <cellStyle name="Entrada 5 2 7 2 3 2" xfId="31703" xr:uid="{31DF7007-A141-4E31-A50C-4445ADF2CCF8}"/>
    <cellStyle name="Entrada 5 2 7 2 4" xfId="21687" xr:uid="{5B2432BF-6AC6-4B51-8EFC-E4102055A85A}"/>
    <cellStyle name="Entrada 5 2 7 3" xfId="10324" xr:uid="{06C37E39-F7B8-4366-9EA3-7D48375B8F18}"/>
    <cellStyle name="Entrada 5 2 7 3 2" xfId="25432" xr:uid="{79525AE1-A00E-463A-83D2-8D7472CAE094}"/>
    <cellStyle name="Entrada 5 2 7 4" xfId="13466" xr:uid="{FC40B537-0D40-4670-A70B-19C5EC0D0373}"/>
    <cellStyle name="Entrada 5 2 7 4 2" xfId="28574" xr:uid="{F50E42B1-ACEC-4D2A-B859-1FEBF5857BCD}"/>
    <cellStyle name="Entrada 5 2 7 5" xfId="19050" xr:uid="{A020CE27-546B-4B24-B9E5-F06968DDC246}"/>
    <cellStyle name="Entrada 5 2 8" xfId="4289" xr:uid="{017B2828-66FC-4DFA-B3AA-675071ED9CE7}"/>
    <cellStyle name="Entrada 5 2 8 2" xfId="6926" xr:uid="{9DD25739-EE1D-4443-A37E-01590171FCE5}"/>
    <cellStyle name="Entrada 5 2 8 2 2" xfId="13237" xr:uid="{1C4FE61F-F6A7-425F-A93A-1BC1EE4EB718}"/>
    <cellStyle name="Entrada 5 2 8 2 2 2" xfId="28345" xr:uid="{51494180-179E-4962-9BA2-8E4930363E7E}"/>
    <cellStyle name="Entrada 5 2 8 2 3" xfId="16901" xr:uid="{91A9E138-CAD5-40C9-87CF-0723D20739BD}"/>
    <cellStyle name="Entrada 5 2 8 2 3 2" xfId="32009" xr:uid="{B9486A53-25BA-4161-B7AC-625EB3161DFA}"/>
    <cellStyle name="Entrada 5 2 8 2 4" xfId="22034" xr:uid="{F0291B73-F4AE-4790-87E0-B10A9FB1DE5E}"/>
    <cellStyle name="Entrada 5 2 8 3" xfId="10671" xr:uid="{318DA3FE-CF5C-448B-8501-EBD746BD3A01}"/>
    <cellStyle name="Entrada 5 2 8 3 2" xfId="25779" xr:uid="{C1169014-C147-4870-A98E-7C7A09C8B175}"/>
    <cellStyle name="Entrada 5 2 8 4" xfId="7807" xr:uid="{BA69CB1E-1597-4387-B07D-800E995E24B9}"/>
    <cellStyle name="Entrada 5 2 8 4 2" xfId="22915" xr:uid="{19599308-51E4-492D-9849-2530D0DB41ED}"/>
    <cellStyle name="Entrada 5 2 8 5" xfId="19397" xr:uid="{785EF067-3E0E-4575-BD3F-D5649AF994A2}"/>
    <cellStyle name="Entrada 5 2 9" xfId="4507" xr:uid="{EDD0592F-6FE3-415B-992D-31A529AE4E73}"/>
    <cellStyle name="Entrada 5 2 9 2" xfId="10889" xr:uid="{AD6728B5-AA1C-446F-A555-FBA907F78D1E}"/>
    <cellStyle name="Entrada 5 2 9 2 2" xfId="25997" xr:uid="{107CAD9B-EF2F-493B-9994-C2E317E3DEB7}"/>
    <cellStyle name="Entrada 5 2 9 3" xfId="7417" xr:uid="{830EDB89-98AD-4DD9-B2DC-E652E92C7CE5}"/>
    <cellStyle name="Entrada 5 2 9 3 2" xfId="22525" xr:uid="{9AE415C2-8AD3-4BC7-A50A-B15225C41E40}"/>
    <cellStyle name="Entrada 5 2 9 4" xfId="19615" xr:uid="{93D787A3-5FC6-478D-AD92-DE50E0E26080}"/>
    <cellStyle name="Entrada 5 3" xfId="1853" xr:uid="{E3CE766A-2F20-41C6-8B5C-104F4830D309}"/>
    <cellStyle name="Entrada 5 3 10" xfId="15592" xr:uid="{64416A28-067A-4A20-8F15-5D4F5AC02450}"/>
    <cellStyle name="Entrada 5 3 10 2" xfId="30700" xr:uid="{BF4D7C0B-80E6-4FAE-B18E-4ACAA0388C88}"/>
    <cellStyle name="Entrada 5 3 11" xfId="14515" xr:uid="{6C6B198F-0241-4631-B114-695B5398E91E}"/>
    <cellStyle name="Entrada 5 3 11 2" xfId="29623" xr:uid="{1BB2067C-0F29-493F-8552-0B48BF6B9E06}"/>
    <cellStyle name="Entrada 5 3 12" xfId="17078" xr:uid="{A62430AA-B3E2-42CE-A547-07453A314B81}"/>
    <cellStyle name="Entrada 5 3 2" xfId="2413" xr:uid="{459F1F9B-5872-4F58-BCED-4ED2A527BFDD}"/>
    <cellStyle name="Entrada 5 3 2 2" xfId="5050" xr:uid="{0D169D12-08D5-4EC8-AC87-D8EA2564DBB0}"/>
    <cellStyle name="Entrada 5 3 2 2 2" xfId="11414" xr:uid="{9ABDA128-77EB-471F-9779-8FCDF341942B}"/>
    <cellStyle name="Entrada 5 3 2 2 2 2" xfId="26522" xr:uid="{76E52A00-F614-4AD7-AB75-69D00260DAEB}"/>
    <cellStyle name="Entrada 5 3 2 2 3" xfId="15154" xr:uid="{2EF8C529-2412-44D2-BEFF-93365DA08B9F}"/>
    <cellStyle name="Entrada 5 3 2 2 3 2" xfId="30262" xr:uid="{6C0CE76A-4422-4425-9B73-CCCAADE43E49}"/>
    <cellStyle name="Entrada 5 3 2 2 4" xfId="20158" xr:uid="{14A411F2-5BEE-461F-9EC4-E6AF0F84A6D3}"/>
    <cellStyle name="Entrada 5 3 2 3" xfId="8880" xr:uid="{7124D916-255A-4163-A0CB-756C9126DD6F}"/>
    <cellStyle name="Entrada 5 3 2 3 2" xfId="23988" xr:uid="{8BC5951C-F168-428F-BA66-C0532345B1A3}"/>
    <cellStyle name="Entrada 5 3 2 4" xfId="15627" xr:uid="{B1D9D322-3E48-4539-8D2F-E9B6F3D3D7AE}"/>
    <cellStyle name="Entrada 5 3 2 4 2" xfId="30735" xr:uid="{58F932C9-3932-4648-AC4C-2D118FC61C50}"/>
    <cellStyle name="Entrada 5 3 2 5" xfId="15494" xr:uid="{F6F45CE1-C689-4193-ACBE-3CE92C936BBB}"/>
    <cellStyle name="Entrada 5 3 2 5 2" xfId="30602" xr:uid="{DC5326C0-1B95-43FA-96E0-8F2A8047F223}"/>
    <cellStyle name="Entrada 5 3 2 6" xfId="17604" xr:uid="{3387B9E5-14CC-4D4D-B4DE-DF3F673C0662}"/>
    <cellStyle name="Entrada 5 3 3" xfId="2207" xr:uid="{81885228-A06F-4162-BD07-1A2360C4D24E}"/>
    <cellStyle name="Entrada 5 3 3 2" xfId="4844" xr:uid="{DBDCF717-601D-45A0-B3A9-FD42C28DBB54}"/>
    <cellStyle name="Entrada 5 3 3 2 2" xfId="14177" xr:uid="{07EAA14C-E3F6-4578-9C76-005CBBC17CFE}"/>
    <cellStyle name="Entrada 5 3 3 2 2 2" xfId="29285" xr:uid="{813490A5-464C-45A1-A0D8-6A29CECF4948}"/>
    <cellStyle name="Entrada 5 3 3 2 3" xfId="19952" xr:uid="{17BE6B4A-4AE4-48D6-95A8-B73475BB1B63}"/>
    <cellStyle name="Entrada 5 3 3 3" xfId="15236" xr:uid="{C325E88E-5ACC-4901-88FA-6E90A6CA7D71}"/>
    <cellStyle name="Entrada 5 3 3 3 2" xfId="30344" xr:uid="{DC1D9ADE-6802-43E3-86F0-2F07F22FF750}"/>
    <cellStyle name="Entrada 5 3 3 4" xfId="17432" xr:uid="{AD98C28E-34B5-43BA-A6E9-6EB93D4B67EC}"/>
    <cellStyle name="Entrada 5 3 4" xfId="2947" xr:uid="{90D5E31F-3BAE-44A2-92BA-00A457EA1613}"/>
    <cellStyle name="Entrada 5 3 4 2" xfId="5584" xr:uid="{EB33A7B8-9294-41DB-ABD8-4E85B22CB6E8}"/>
    <cellStyle name="Entrada 5 3 4 2 2" xfId="11895" xr:uid="{6402A122-00B5-4B0F-BFAE-F93D4BB2F0A1}"/>
    <cellStyle name="Entrada 5 3 4 2 2 2" xfId="27003" xr:uid="{6644636C-3C02-43C8-91E3-C375FBE8F4C5}"/>
    <cellStyle name="Entrada 5 3 4 2 3" xfId="13545" xr:uid="{C2D7F7E0-6285-4EF3-AF06-7E7BA50FF105}"/>
    <cellStyle name="Entrada 5 3 4 2 3 2" xfId="28653" xr:uid="{5ED5B4D1-2944-49C4-B9A5-1ADE6865C733}"/>
    <cellStyle name="Entrada 5 3 4 2 4" xfId="20692" xr:uid="{A58E555A-1460-4650-9934-033D5B148AC9}"/>
    <cellStyle name="Entrada 5 3 4 3" xfId="9329" xr:uid="{9587F7FE-E186-4F7B-ACC1-51DBC3451FA2}"/>
    <cellStyle name="Entrada 5 3 4 3 2" xfId="24437" xr:uid="{222BB99D-CA84-4337-B75F-D6B7FB8F8EA6}"/>
    <cellStyle name="Entrada 5 3 4 4" xfId="13896" xr:uid="{273A0B1B-083F-410F-92E6-64B317F6F065}"/>
    <cellStyle name="Entrada 5 3 4 4 2" xfId="29004" xr:uid="{9770F1DB-CD26-44ED-930D-1DD54570ECBC}"/>
    <cellStyle name="Entrada 5 3 4 5" xfId="18055" xr:uid="{246EAAD2-51BF-4A95-92B6-E32C4CE4AEA1}"/>
    <cellStyle name="Entrada 5 3 5" xfId="3273" xr:uid="{AC4AD215-5274-4BBF-BD77-03D83E130172}"/>
    <cellStyle name="Entrada 5 3 5 2" xfId="5910" xr:uid="{A4A64300-9EAD-474A-9981-789E7115F499}"/>
    <cellStyle name="Entrada 5 3 5 2 2" xfId="12221" xr:uid="{98C61748-B2EB-4A15-A4B4-E267BAC87197}"/>
    <cellStyle name="Entrada 5 3 5 2 2 2" xfId="27329" xr:uid="{BD75359A-3CDF-4D29-A9C5-3D182E7B92BC}"/>
    <cellStyle name="Entrada 5 3 5 2 3" xfId="16568" xr:uid="{55D29EAE-0D99-4E0F-9A2A-84E570059C52}"/>
    <cellStyle name="Entrada 5 3 5 2 3 2" xfId="31676" xr:uid="{D81A651D-9176-44BF-9F14-1C4517DE7C4E}"/>
    <cellStyle name="Entrada 5 3 5 2 4" xfId="21018" xr:uid="{05F32483-19EB-4B3E-9805-826D50993A79}"/>
    <cellStyle name="Entrada 5 3 5 3" xfId="9655" xr:uid="{91871864-F3CF-4EC8-A9C9-1FB0F5E83334}"/>
    <cellStyle name="Entrada 5 3 5 3 2" xfId="24763" xr:uid="{7E6025AD-D6C3-447C-B71F-A0A47EC0F209}"/>
    <cellStyle name="Entrada 5 3 5 4" xfId="15213" xr:uid="{7790B331-AA22-4F11-B8E0-06F4E992FF35}"/>
    <cellStyle name="Entrada 5 3 5 4 2" xfId="30321" xr:uid="{1DEEE0A0-DF21-488D-8E6B-369BA1309A9F}"/>
    <cellStyle name="Entrada 5 3 5 5" xfId="18381" xr:uid="{C5C83DE2-DA51-4A0F-AB6B-B592B48E03CD}"/>
    <cellStyle name="Entrada 5 3 6" xfId="3579" xr:uid="{AE20C310-30C0-4CE7-82AA-7C45BC8F596D}"/>
    <cellStyle name="Entrada 5 3 6 2" xfId="6216" xr:uid="{42E111A8-08D6-4646-991B-501AAE5E6F67}"/>
    <cellStyle name="Entrada 5 3 6 2 2" xfId="12527" xr:uid="{CEF37278-DF76-4992-A60B-6E5E269EE301}"/>
    <cellStyle name="Entrada 5 3 6 2 2 2" xfId="27635" xr:uid="{6AD88353-4D21-4469-8921-681A71E52EF9}"/>
    <cellStyle name="Entrada 5 3 6 2 3" xfId="11765" xr:uid="{D6BD2712-A8E9-4E61-8669-F0D2DFE510A0}"/>
    <cellStyle name="Entrada 5 3 6 2 3 2" xfId="26873" xr:uid="{95DC5AD8-1DC5-4BFC-BEF9-F69543797D13}"/>
    <cellStyle name="Entrada 5 3 6 2 4" xfId="21324" xr:uid="{D35A08F3-685A-49E4-9667-52C9C70570A6}"/>
    <cellStyle name="Entrada 5 3 6 3" xfId="9961" xr:uid="{F02F89B6-843A-492D-BF3A-AB464164D323}"/>
    <cellStyle name="Entrada 5 3 6 3 2" xfId="25069" xr:uid="{819EAE38-8F55-41D9-A9C7-04FD3531CA6F}"/>
    <cellStyle name="Entrada 5 3 6 4" xfId="11755" xr:uid="{2AE71E65-D231-460C-A2D1-44B9C6EBAFA7}"/>
    <cellStyle name="Entrada 5 3 6 4 2" xfId="26863" xr:uid="{D41859F4-85D5-4E52-B359-F3B9BB255170}"/>
    <cellStyle name="Entrada 5 3 6 5" xfId="18687" xr:uid="{4D4B7C3D-DDC9-4B2E-9F28-C81516AFEF78}"/>
    <cellStyle name="Entrada 5 3 7" xfId="3925" xr:uid="{16FB8BB6-AEEA-4377-BDA4-FC6D5A767886}"/>
    <cellStyle name="Entrada 5 3 7 2" xfId="6562" xr:uid="{F540485D-CAE7-407E-9092-FD00F19E8784}"/>
    <cellStyle name="Entrada 5 3 7 2 2" xfId="12873" xr:uid="{E5C766A6-DC20-4046-9427-1ED647354A60}"/>
    <cellStyle name="Entrada 5 3 7 2 2 2" xfId="27981" xr:uid="{BB6AFF38-0C51-4A97-9068-97867615A86E}"/>
    <cellStyle name="Entrada 5 3 7 2 3" xfId="16578" xr:uid="{883424F5-A04C-4818-8E70-38460C3582F7}"/>
    <cellStyle name="Entrada 5 3 7 2 3 2" xfId="31686" xr:uid="{21F64D06-36FC-417C-B4D3-1CADC2B7237E}"/>
    <cellStyle name="Entrada 5 3 7 2 4" xfId="21670" xr:uid="{98B918A2-6FB2-4145-863E-639E4B965152}"/>
    <cellStyle name="Entrada 5 3 7 3" xfId="10307" xr:uid="{F315499A-4C30-4C26-8F51-F0DB96CB1479}"/>
    <cellStyle name="Entrada 5 3 7 3 2" xfId="25415" xr:uid="{0C23F43D-7409-4D5B-B0D5-A47D6B0149A0}"/>
    <cellStyle name="Entrada 5 3 7 4" xfId="16131" xr:uid="{1D7FCEC4-FA7D-4440-A65C-49691F689E10}"/>
    <cellStyle name="Entrada 5 3 7 4 2" xfId="31239" xr:uid="{0D94D3D1-567F-4ABB-B6BD-15A8066D1BA7}"/>
    <cellStyle name="Entrada 5 3 7 5" xfId="19033" xr:uid="{8841B791-98B5-49F4-8AC8-B251BB8E275F}"/>
    <cellStyle name="Entrada 5 3 8" xfId="4490" xr:uid="{1CDDD0B5-3FD4-4B07-A5E6-E97324CC3D4F}"/>
    <cellStyle name="Entrada 5 3 8 2" xfId="10872" xr:uid="{34E436C2-9418-4855-B01E-16E5D0187C0E}"/>
    <cellStyle name="Entrada 5 3 8 2 2" xfId="25980" xr:uid="{0AB732F5-AAF9-4EE4-9D35-5450AC04DCF1}"/>
    <cellStyle name="Entrada 5 3 8 3" xfId="15940" xr:uid="{8CC1DBB4-9575-47C0-8825-C571AACD1D70}"/>
    <cellStyle name="Entrada 5 3 8 3 2" xfId="31048" xr:uid="{89B83E9B-E68C-47B3-A4CC-1A0ABC2ECBD8}"/>
    <cellStyle name="Entrada 5 3 8 4" xfId="19598" xr:uid="{2F0AC4A0-2F22-4AE8-B7F9-5428AC478C0F}"/>
    <cellStyle name="Entrada 5 3 9" xfId="8354" xr:uid="{44CD15C3-87DA-4EDD-BD66-6ADEACEBC1D7}"/>
    <cellStyle name="Entrada 5 3 9 2" xfId="23462" xr:uid="{3B0049B4-A179-49D7-98ED-AA3C911912F4}"/>
    <cellStyle name="Entrada 5 4" xfId="2090" xr:uid="{25128C77-D2A8-4BC5-A87F-D0D871CC3A45}"/>
    <cellStyle name="Entrada 5 4 10" xfId="13960" xr:uid="{6AE5D002-8D3A-4216-86FC-1E8597D5B580}"/>
    <cellStyle name="Entrada 5 4 10 2" xfId="29068" xr:uid="{D9672847-B981-4E2E-A92A-7457AD8B820C}"/>
    <cellStyle name="Entrada 5 4 11" xfId="14692" xr:uid="{D7726625-7D5B-4483-A874-F815C6F43FD6}"/>
    <cellStyle name="Entrada 5 4 11 2" xfId="29800" xr:uid="{A3219358-5821-4CE6-B82C-A62CDEA1D6E2}"/>
    <cellStyle name="Entrada 5 4 12" xfId="17315" xr:uid="{6EA3C8A0-5E2D-47BD-AC8E-3B7C602A8CDE}"/>
    <cellStyle name="Entrada 5 4 2" xfId="2580" xr:uid="{2174A63D-5F8D-4252-8839-7EBBC1CE5D5E}"/>
    <cellStyle name="Entrada 5 4 2 2" xfId="5217" xr:uid="{C3E91681-A8D0-472B-924C-570F33900C01}"/>
    <cellStyle name="Entrada 5 4 2 2 2" xfId="11581" xr:uid="{99C735F4-2D8C-43AA-8A7E-4CB38096F362}"/>
    <cellStyle name="Entrada 5 4 2 2 2 2" xfId="26689" xr:uid="{43A25CF3-FF69-409D-A64E-DB1AFD38AAC7}"/>
    <cellStyle name="Entrada 5 4 2 2 3" xfId="7200" xr:uid="{A3E04A0C-F508-4E0F-8D9E-BC5E03F7F4EF}"/>
    <cellStyle name="Entrada 5 4 2 2 3 2" xfId="22308" xr:uid="{C3C0AF3D-D9CE-4BF5-894B-DCCC7C0B0D39}"/>
    <cellStyle name="Entrada 5 4 2 2 4" xfId="20325" xr:uid="{A5B0B9E9-12B4-4D2F-A7E5-A1BBD155CC89}"/>
    <cellStyle name="Entrada 5 4 2 3" xfId="9047" xr:uid="{9AF8109B-7972-468C-BFF0-5B9A12DF2DF9}"/>
    <cellStyle name="Entrada 5 4 2 3 2" xfId="24155" xr:uid="{9B5B7B01-C4A1-427F-ADE3-F55E0130A031}"/>
    <cellStyle name="Entrada 5 4 2 4" xfId="9205" xr:uid="{E6A80057-81C2-4CF1-B49C-764C16C82398}"/>
    <cellStyle name="Entrada 5 4 2 4 2" xfId="24313" xr:uid="{F1691BC2-7A31-4839-8004-68E9BE26324B}"/>
    <cellStyle name="Entrada 5 4 2 5" xfId="15665" xr:uid="{94E9599B-1E51-4FF3-8A40-6A397985AA9F}"/>
    <cellStyle name="Entrada 5 4 2 5 2" xfId="30773" xr:uid="{7DF6BA10-BE19-4416-BA4F-C7D1484967E0}"/>
    <cellStyle name="Entrada 5 4 2 6" xfId="17688" xr:uid="{58CFF1F6-E979-43F4-9CE9-EB25996F48DE}"/>
    <cellStyle name="Entrada 5 4 3" xfId="2850" xr:uid="{39F2F0BB-E0B6-470E-A5E9-C1A647A20077}"/>
    <cellStyle name="Entrada 5 4 3 2" xfId="5487" xr:uid="{A9A3A70C-D50E-41E6-9BA9-DC25AC04CDFC}"/>
    <cellStyle name="Entrada 5 4 3 2 2" xfId="16489" xr:uid="{B24F1585-B809-4D0F-ABDE-DAA1FC01E1B5}"/>
    <cellStyle name="Entrada 5 4 3 2 2 2" xfId="31597" xr:uid="{88E11D7B-1C08-4597-B0C3-BC1E093A9F3D}"/>
    <cellStyle name="Entrada 5 4 3 2 3" xfId="20595" xr:uid="{12FBA163-2AED-4F09-8381-22D6F055EC3A}"/>
    <cellStyle name="Entrada 5 4 3 3" xfId="7637" xr:uid="{09FE58CF-8E90-4B66-952D-A48829EBB366}"/>
    <cellStyle name="Entrada 5 4 3 3 2" xfId="22745" xr:uid="{A6D82646-8906-42D7-ACA4-B7C692EB5706}"/>
    <cellStyle name="Entrada 5 4 3 4" xfId="17958" xr:uid="{00B64757-9BBF-4A5B-8B53-267C53BBD209}"/>
    <cellStyle name="Entrada 5 4 4" xfId="3153" xr:uid="{6215F6A8-8B69-44B2-A30A-0B55CF6DBE78}"/>
    <cellStyle name="Entrada 5 4 4 2" xfId="5790" xr:uid="{BBF35827-BAB0-4D26-824E-53AAF9E38AE0}"/>
    <cellStyle name="Entrada 5 4 4 2 2" xfId="12101" xr:uid="{36827E41-3F63-46BA-BAC2-C00CB9A04E4B}"/>
    <cellStyle name="Entrada 5 4 4 2 2 2" xfId="27209" xr:uid="{589407CA-C9DF-4950-87C0-A2FDB5270AB0}"/>
    <cellStyle name="Entrada 5 4 4 2 3" xfId="14769" xr:uid="{90332B96-29B6-41FD-B7DE-22DB2985B868}"/>
    <cellStyle name="Entrada 5 4 4 2 3 2" xfId="29877" xr:uid="{86CC7A44-5539-4C22-BF16-959DDFB1F081}"/>
    <cellStyle name="Entrada 5 4 4 2 4" xfId="20898" xr:uid="{01414350-F8E0-4931-A69A-4A0F86E4847E}"/>
    <cellStyle name="Entrada 5 4 4 3" xfId="9535" xr:uid="{007B6991-A195-4340-AF06-7443FB461710}"/>
    <cellStyle name="Entrada 5 4 4 3 2" xfId="24643" xr:uid="{90AD8960-DBA0-4582-9505-FE7B2EE2B879}"/>
    <cellStyle name="Entrada 5 4 4 4" xfId="13741" xr:uid="{F8EC826B-5BE6-46BE-AF55-C3C9A1BF68DF}"/>
    <cellStyle name="Entrada 5 4 4 4 2" xfId="28849" xr:uid="{9E0C4CE5-028D-4D1E-89B5-59657ABEE2DB}"/>
    <cellStyle name="Entrada 5 4 4 5" xfId="18261" xr:uid="{A4EB8F79-B08E-4476-B68E-60963AC3033A}"/>
    <cellStyle name="Entrada 5 4 5" xfId="3479" xr:uid="{EB90C7E1-C2B7-47D6-A264-0DDEF50A2BE0}"/>
    <cellStyle name="Entrada 5 4 5 2" xfId="6116" xr:uid="{F3022776-9772-4D85-AFD2-AD35CA6990BA}"/>
    <cellStyle name="Entrada 5 4 5 2 2" xfId="12427" xr:uid="{27C4598F-C64E-4878-A939-4A1C3FC81E1C}"/>
    <cellStyle name="Entrada 5 4 5 2 2 2" xfId="27535" xr:uid="{608B7185-FF45-4D50-BFEE-1803BFE001AE}"/>
    <cellStyle name="Entrada 5 4 5 2 3" xfId="13546" xr:uid="{AD88FE3E-DAC9-4C69-AA57-4F112A64EACF}"/>
    <cellStyle name="Entrada 5 4 5 2 3 2" xfId="28654" xr:uid="{61550221-1FB5-4585-B42D-78736B26CFAA}"/>
    <cellStyle name="Entrada 5 4 5 2 4" xfId="21224" xr:uid="{A606AFD7-AAEE-4142-85B2-8C905513230B}"/>
    <cellStyle name="Entrada 5 4 5 3" xfId="9861" xr:uid="{546617D2-C0B7-48BF-9AE4-213715945640}"/>
    <cellStyle name="Entrada 5 4 5 3 2" xfId="24969" xr:uid="{5130ED83-4767-4850-AC13-083063DC63F5}"/>
    <cellStyle name="Entrada 5 4 5 4" xfId="15737" xr:uid="{30EEB503-66BA-4341-88F0-6F43FC3EEBA3}"/>
    <cellStyle name="Entrada 5 4 5 4 2" xfId="30845" xr:uid="{201A0ABF-9CC1-4D22-8784-5FDCF7D55681}"/>
    <cellStyle name="Entrada 5 4 5 5" xfId="18587" xr:uid="{3E6083B2-258F-4AA0-A2A5-5969178E8B81}"/>
    <cellStyle name="Entrada 5 4 6" xfId="3785" xr:uid="{9777137C-247C-4CC0-B85E-9F27F51B817C}"/>
    <cellStyle name="Entrada 5 4 6 2" xfId="6422" xr:uid="{DF7FBED1-575F-4B47-AD17-4CF5B445B355}"/>
    <cellStyle name="Entrada 5 4 6 2 2" xfId="12733" xr:uid="{793C756E-579D-4A88-96D2-D226F71CF399}"/>
    <cellStyle name="Entrada 5 4 6 2 2 2" xfId="27841" xr:uid="{FD567E08-A139-466E-81BB-CC57843F5F25}"/>
    <cellStyle name="Entrada 5 4 6 2 3" xfId="14044" xr:uid="{0E4E989B-E5C3-4CA7-AD87-6C841BE482BA}"/>
    <cellStyle name="Entrada 5 4 6 2 3 2" xfId="29152" xr:uid="{ECBE61D4-3A06-4939-ACCD-D8B329861878}"/>
    <cellStyle name="Entrada 5 4 6 2 4" xfId="21530" xr:uid="{A2F026C6-D2DA-4688-B496-B5DBD76E39E5}"/>
    <cellStyle name="Entrada 5 4 6 3" xfId="10167" xr:uid="{C2FC9540-5DC4-4D65-8A51-365145F6058B}"/>
    <cellStyle name="Entrada 5 4 6 3 2" xfId="25275" xr:uid="{3614071E-5A73-4FCF-B4FC-37B6202166A0}"/>
    <cellStyle name="Entrada 5 4 6 4" xfId="15718" xr:uid="{F36928EA-3B81-42EB-AE44-A05E189408E9}"/>
    <cellStyle name="Entrada 5 4 6 4 2" xfId="30826" xr:uid="{F6FCDFE5-2DA4-4051-AF37-BD66D97242A3}"/>
    <cellStyle name="Entrada 5 4 6 5" xfId="18893" xr:uid="{6218EA81-CE7F-4954-9712-9718B7D797F0}"/>
    <cellStyle name="Entrada 5 4 7" xfId="4162" xr:uid="{55D9EEED-1326-4E04-9284-4BCE986609E2}"/>
    <cellStyle name="Entrada 5 4 7 2" xfId="6799" xr:uid="{FE1F5C1E-EE16-4764-BE8C-1E5F44A2ED09}"/>
    <cellStyle name="Entrada 5 4 7 2 2" xfId="13110" xr:uid="{84738934-DD50-4987-9017-3203EFD09C18}"/>
    <cellStyle name="Entrada 5 4 7 2 2 2" xfId="28218" xr:uid="{6C36E58D-2CCB-405B-8584-8C0860437CB7}"/>
    <cellStyle name="Entrada 5 4 7 2 3" xfId="16784" xr:uid="{4152C26F-F792-4AFE-A37D-A320A6E2300B}"/>
    <cellStyle name="Entrada 5 4 7 2 3 2" xfId="31892" xr:uid="{60F1155F-DE03-475D-B35F-A99D8D4B2BB9}"/>
    <cellStyle name="Entrada 5 4 7 2 4" xfId="21907" xr:uid="{4ADAC2B2-3958-4DDE-9F39-C55D0B8492F5}"/>
    <cellStyle name="Entrada 5 4 7 3" xfId="10544" xr:uid="{432549F9-B4F8-474E-A8E7-607765DC9D64}"/>
    <cellStyle name="Entrada 5 4 7 3 2" xfId="25652" xr:uid="{DF15DF02-DDD0-4C32-9B30-F25097E39AB6}"/>
    <cellStyle name="Entrada 5 4 7 4" xfId="13585" xr:uid="{FFCCE9BB-6C16-401D-86AA-D9764DB40C2D}"/>
    <cellStyle name="Entrada 5 4 7 4 2" xfId="28693" xr:uid="{E0BB210C-BFDA-4773-BD9A-9E8F2AFC45B5}"/>
    <cellStyle name="Entrada 5 4 7 5" xfId="19270" xr:uid="{4A4C20F3-EA7A-437E-9BE2-5922BF86A5B8}"/>
    <cellStyle name="Entrada 5 4 8" xfId="4727" xr:uid="{8C89E650-1EFB-40EA-B9BC-AF229642FEE5}"/>
    <cellStyle name="Entrada 5 4 8 2" xfId="11109" xr:uid="{8820CBE8-66F9-42EF-8459-8BD6E4F55E75}"/>
    <cellStyle name="Entrada 5 4 8 2 2" xfId="26217" xr:uid="{11EAEDFE-2178-4EEB-8B6C-9D49908C98E6}"/>
    <cellStyle name="Entrada 5 4 8 3" xfId="8083" xr:uid="{E707659A-9F89-4E17-9EA1-154297FFEC63}"/>
    <cellStyle name="Entrada 5 4 8 3 2" xfId="23191" xr:uid="{C59A9C9C-E13C-43C4-A604-856F68F797C2}"/>
    <cellStyle name="Entrada 5 4 8 4" xfId="19835" xr:uid="{298B26CB-4C4E-4192-894E-98144B1CF103}"/>
    <cellStyle name="Entrada 5 4 9" xfId="8588" xr:uid="{BBE978F4-A338-4531-9689-2894FAAB85EF}"/>
    <cellStyle name="Entrada 5 4 9 2" xfId="23696" xr:uid="{00C8C39B-BDEC-4FCD-AB88-4F736FA219CF}"/>
    <cellStyle name="Entrada 5 5" xfId="2031" xr:uid="{9539623D-F928-4FD3-9566-08874D791FD7}"/>
    <cellStyle name="Entrada 5 5 10" xfId="16232" xr:uid="{2CD03069-C1E1-4E2F-8DEC-67F17E927205}"/>
    <cellStyle name="Entrada 5 5 10 2" xfId="31340" xr:uid="{C7AE826B-C67F-46CE-96D1-FA518387F990}"/>
    <cellStyle name="Entrada 5 5 11" xfId="17256" xr:uid="{E0F02394-3692-454E-B184-76D0B531CE2E}"/>
    <cellStyle name="Entrada 5 5 2" xfId="2791" xr:uid="{A33E6320-2472-459C-85FB-4645D37D9FC3}"/>
    <cellStyle name="Entrada 5 5 2 2" xfId="5428" xr:uid="{90CED311-7CE7-4A3E-9295-599CF48C4A97}"/>
    <cellStyle name="Entrada 5 5 2 2 2" xfId="16277" xr:uid="{B7718DC0-B9EA-4611-9F30-62A9BBC647A4}"/>
    <cellStyle name="Entrada 5 5 2 2 2 2" xfId="31385" xr:uid="{B338A51A-EF4E-4E61-8680-27FEF0873F8B}"/>
    <cellStyle name="Entrada 5 5 2 2 3" xfId="20536" xr:uid="{DBC0838C-C215-4F67-A1B6-A9ED4E78342C}"/>
    <cellStyle name="Entrada 5 5 2 3" xfId="13875" xr:uid="{A2931B02-0523-4482-8784-280FCDA2F480}"/>
    <cellStyle name="Entrada 5 5 2 3 2" xfId="28983" xr:uid="{33D593FB-3052-4DCB-9603-391F524DD379}"/>
    <cellStyle name="Entrada 5 5 2 4" xfId="17899" xr:uid="{2ADCB98E-0457-4E95-BC71-F5D27ED6E0BC}"/>
    <cellStyle name="Entrada 5 5 3" xfId="3094" xr:uid="{A217DCA4-FF0A-4194-8278-A2D450E57120}"/>
    <cellStyle name="Entrada 5 5 3 2" xfId="5731" xr:uid="{62A3933A-ADE0-4AFE-A4B6-FF20C631A8E6}"/>
    <cellStyle name="Entrada 5 5 3 2 2" xfId="12042" xr:uid="{59123239-C215-4AB8-AD8E-4B7292BEA949}"/>
    <cellStyle name="Entrada 5 5 3 2 2 2" xfId="27150" xr:uid="{196695B1-42A1-44BE-87A2-1802525E9E1B}"/>
    <cellStyle name="Entrada 5 5 3 2 3" xfId="7447" xr:uid="{788FD4D7-50BB-4E98-A231-99B393794E9A}"/>
    <cellStyle name="Entrada 5 5 3 2 3 2" xfId="22555" xr:uid="{87B84228-D3FC-411D-B2FF-09099DD8CA69}"/>
    <cellStyle name="Entrada 5 5 3 2 4" xfId="20839" xr:uid="{353A6CA8-9A3E-4969-BDDB-834C99917C73}"/>
    <cellStyle name="Entrada 5 5 3 3" xfId="9476" xr:uid="{3DB95364-F304-4DF5-89D0-070C6767C8B7}"/>
    <cellStyle name="Entrada 5 5 3 3 2" xfId="24584" xr:uid="{CEDCC3E1-B78B-4600-B52E-538802BB795E}"/>
    <cellStyle name="Entrada 5 5 3 4" xfId="15349" xr:uid="{CB1A2D73-4DDC-4E64-99FB-506023E76D2B}"/>
    <cellStyle name="Entrada 5 5 3 4 2" xfId="30457" xr:uid="{CE2B57F8-9EC1-4667-9BDB-FAA6DE18CACB}"/>
    <cellStyle name="Entrada 5 5 3 5" xfId="18202" xr:uid="{72C83FA4-074A-4C2C-8D3A-44BB87AF5696}"/>
    <cellStyle name="Entrada 5 5 4" xfId="3420" xr:uid="{2EA0DE68-A664-497B-8568-E2F06653C3B0}"/>
    <cellStyle name="Entrada 5 5 4 2" xfId="6057" xr:uid="{B87203CF-2C06-44DD-B270-CF4605AA6A1B}"/>
    <cellStyle name="Entrada 5 5 4 2 2" xfId="12368" xr:uid="{7BD61B99-15C2-4383-9A3F-5AB10E2C5251}"/>
    <cellStyle name="Entrada 5 5 4 2 2 2" xfId="27476" xr:uid="{4FC84ED2-5651-40C0-92ED-1ABEC69EE627}"/>
    <cellStyle name="Entrada 5 5 4 2 3" xfId="7179" xr:uid="{D1B84DA2-54AC-416C-9B25-7C2F92FBE5F6}"/>
    <cellStyle name="Entrada 5 5 4 2 3 2" xfId="22287" xr:uid="{D0B5937A-DCD9-4F65-BF60-C2C08CF791E6}"/>
    <cellStyle name="Entrada 5 5 4 2 4" xfId="21165" xr:uid="{D912ABB6-F0AF-4272-A0B0-9B72DDDB0F41}"/>
    <cellStyle name="Entrada 5 5 4 3" xfId="9802" xr:uid="{858EDE5D-6315-4A25-8E96-C32A7EDCCC85}"/>
    <cellStyle name="Entrada 5 5 4 3 2" xfId="24910" xr:uid="{46833039-290F-4640-A0B4-7984C45D39B4}"/>
    <cellStyle name="Entrada 5 5 4 4" xfId="14072" xr:uid="{F213E8A0-540C-4102-BA6A-76DBB9F69867}"/>
    <cellStyle name="Entrada 5 5 4 4 2" xfId="29180" xr:uid="{7FC3CE16-5E3E-49D6-8DE1-3EF01CF8035C}"/>
    <cellStyle name="Entrada 5 5 4 5" xfId="18528" xr:uid="{C7720864-04EA-4923-81F1-457CB1855DE5}"/>
    <cellStyle name="Entrada 5 5 5" xfId="3726" xr:uid="{45393801-EC6A-472D-8362-643C1C946E08}"/>
    <cellStyle name="Entrada 5 5 5 2" xfId="6363" xr:uid="{4689A8A6-5064-4EC8-B883-0BA9B6EA7C38}"/>
    <cellStyle name="Entrada 5 5 5 2 2" xfId="12674" xr:uid="{8BEA5637-6E61-47B0-B49C-EDAC296991FE}"/>
    <cellStyle name="Entrada 5 5 5 2 2 2" xfId="27782" xr:uid="{E0F6F57D-34E1-45A0-9809-7B7B01BBA0D7}"/>
    <cellStyle name="Entrada 5 5 5 2 3" xfId="15625" xr:uid="{ADCDF18D-C132-4BDF-B4D6-A49B031B9FDD}"/>
    <cellStyle name="Entrada 5 5 5 2 3 2" xfId="30733" xr:uid="{375640CC-B6D1-4CF7-B370-9BFB1828DD8A}"/>
    <cellStyle name="Entrada 5 5 5 2 4" xfId="21471" xr:uid="{CE0F650C-0357-4819-82D8-64C109243880}"/>
    <cellStyle name="Entrada 5 5 5 3" xfId="10108" xr:uid="{1A8873EC-099A-41EC-956D-FCF8926DE153}"/>
    <cellStyle name="Entrada 5 5 5 3 2" xfId="25216" xr:uid="{5E383ED9-27D5-44AC-875A-BF24F0C22D5A}"/>
    <cellStyle name="Entrada 5 5 5 4" xfId="15523" xr:uid="{891DE264-C38B-49BF-88DC-67661F3C7166}"/>
    <cellStyle name="Entrada 5 5 5 4 2" xfId="30631" xr:uid="{20547B0A-D5FF-463A-8CEE-AF244D8C7B9D}"/>
    <cellStyle name="Entrada 5 5 5 5" xfId="18834" xr:uid="{0BC95646-0253-4AF0-9323-BB43EF023E8B}"/>
    <cellStyle name="Entrada 5 5 6" xfId="4103" xr:uid="{6AAAA6BC-4189-4679-B29F-D40203ADDBFA}"/>
    <cellStyle name="Entrada 5 5 6 2" xfId="6740" xr:uid="{AC9EA62B-ACCB-4801-9092-8F213EEFBC58}"/>
    <cellStyle name="Entrada 5 5 6 2 2" xfId="13051" xr:uid="{FAB6F1AB-5150-4B5C-9E3C-34A293EA2B62}"/>
    <cellStyle name="Entrada 5 5 6 2 2 2" xfId="28159" xr:uid="{0F4A2AF2-36F9-4547-953F-C46CFF4D81A5}"/>
    <cellStyle name="Entrada 5 5 6 2 3" xfId="16725" xr:uid="{C25E05A6-B125-487A-8C74-C204E47C909E}"/>
    <cellStyle name="Entrada 5 5 6 2 3 2" xfId="31833" xr:uid="{E4CE12AC-3D8A-45E9-8A26-E712CDEC0122}"/>
    <cellStyle name="Entrada 5 5 6 2 4" xfId="21848" xr:uid="{3E5EDF84-1B23-44CE-AC50-E1C9AEF1D16A}"/>
    <cellStyle name="Entrada 5 5 6 3" xfId="10485" xr:uid="{3345AA21-D77C-4EE0-A447-FB3AB1A573B1}"/>
    <cellStyle name="Entrada 5 5 6 3 2" xfId="25593" xr:uid="{FB843818-071C-4D91-865C-EBA6346FB872}"/>
    <cellStyle name="Entrada 5 5 6 4" xfId="7401" xr:uid="{3D4D4531-083C-47B5-8F4B-C77A77A5317F}"/>
    <cellStyle name="Entrada 5 5 6 4 2" xfId="22509" xr:uid="{1A8D223C-93F1-4702-A0F2-E45A707065BB}"/>
    <cellStyle name="Entrada 5 5 6 5" xfId="19211" xr:uid="{3A58AAF3-CC7D-4FAC-AE78-0832C81A4EE4}"/>
    <cellStyle name="Entrada 5 5 7" xfId="4668" xr:uid="{9D6E85DD-2DC5-4FE3-A7C6-0E17E4953A0E}"/>
    <cellStyle name="Entrada 5 5 7 2" xfId="11050" xr:uid="{CF621407-D9AA-4D71-AC3A-0D8F7DD463C0}"/>
    <cellStyle name="Entrada 5 5 7 2 2" xfId="26158" xr:uid="{3F552358-9C57-424E-96FC-572E43719FD0}"/>
    <cellStyle name="Entrada 5 5 7 3" xfId="8082" xr:uid="{C944A25C-9748-47AA-8C5D-F4BA3C652B43}"/>
    <cellStyle name="Entrada 5 5 7 3 2" xfId="23190" xr:uid="{4CCF727A-37E0-44A9-88C9-7043C8462C6B}"/>
    <cellStyle name="Entrada 5 5 7 4" xfId="19776" xr:uid="{74F83165-CE3A-4F10-A06C-9131F7896B23}"/>
    <cellStyle name="Entrada 5 5 8" xfId="8529" xr:uid="{8F6EE178-3418-415B-B22C-7DA5045D8D6B}"/>
    <cellStyle name="Entrada 5 5 8 2" xfId="23637" xr:uid="{FFB79596-81DA-438D-A73E-C2853B2F7516}"/>
    <cellStyle name="Entrada 5 5 9" xfId="15756" xr:uid="{88A490CC-8C21-4B77-8FBA-A363E43C3011}"/>
    <cellStyle name="Entrada 5 5 9 2" xfId="30864" xr:uid="{663F9C37-E9E8-4FD2-9303-D6249E5B7DED}"/>
    <cellStyle name="Entrada 6" xfId="1155" xr:uid="{00000000-0005-0000-0000-000085040000}"/>
    <cellStyle name="Entrada 6 2" xfId="1871" xr:uid="{461402DC-B5E2-4795-BF34-C2533A27B0EC}"/>
    <cellStyle name="Entrada 6 2 10" xfId="8372" xr:uid="{B8267406-AB25-4F6D-A380-EEF307BCE30B}"/>
    <cellStyle name="Entrada 6 2 10 2" xfId="23480" xr:uid="{20D16312-47BF-4A80-8687-2E16F13B2686}"/>
    <cellStyle name="Entrada 6 2 11" xfId="7899" xr:uid="{6C0E0393-AEB3-4946-BA12-25E666BBC843}"/>
    <cellStyle name="Entrada 6 2 11 2" xfId="23007" xr:uid="{490098D5-C4FF-4123-BA82-21A82E2EFF7E}"/>
    <cellStyle name="Entrada 6 2 12" xfId="16558" xr:uid="{9C078091-BFE8-402C-9F9F-0FFA65E6FAC9}"/>
    <cellStyle name="Entrada 6 2 12 2" xfId="31666" xr:uid="{CE5ECF85-7954-4607-B162-9C9DC4FE1FA9}"/>
    <cellStyle name="Entrada 6 2 13" xfId="17096" xr:uid="{143E84FD-FB20-46A4-9FF6-0A5E5D0BEBBD}"/>
    <cellStyle name="Entrada 6 2 2" xfId="2431" xr:uid="{CC5DC458-AEDA-40C5-8ABA-274BA7F0EA0B}"/>
    <cellStyle name="Entrada 6 2 2 2" xfId="5068" xr:uid="{9EA44845-2EBB-40F2-9A52-15CD76D5EB79}"/>
    <cellStyle name="Entrada 6 2 2 2 2" xfId="11432" xr:uid="{8F96E53B-D686-4FAE-B1E8-AD0124044BCC}"/>
    <cellStyle name="Entrada 6 2 2 2 2 2" xfId="26540" xr:uid="{0A8BBA57-8476-49F7-A8F5-2C91B903AD88}"/>
    <cellStyle name="Entrada 6 2 2 2 3" xfId="15931" xr:uid="{4AE0AED8-C5B0-4E07-9225-8FBF9B38DC16}"/>
    <cellStyle name="Entrada 6 2 2 2 3 2" xfId="31039" xr:uid="{7EEC9983-924D-48B3-BC34-80CB615877F4}"/>
    <cellStyle name="Entrada 6 2 2 2 4" xfId="20176" xr:uid="{41D3A402-B668-4FF8-A0BA-5CBC97E4275C}"/>
    <cellStyle name="Entrada 6 2 2 3" xfId="8898" xr:uid="{90C3DB76-BDF9-4A09-8E6D-E94DEE8945E6}"/>
    <cellStyle name="Entrada 6 2 2 3 2" xfId="24006" xr:uid="{358ACBC8-A326-4C78-BDF6-F7A042F2DBF6}"/>
    <cellStyle name="Entrada 6 2 3" xfId="2661" xr:uid="{991C830C-CFDB-4716-A7D2-2E2E6388A04D}"/>
    <cellStyle name="Entrada 6 2 3 2" xfId="5298" xr:uid="{1D47F406-A7B7-4168-95A2-4BA3A6042EC7}"/>
    <cellStyle name="Entrada 6 2 3 2 2" xfId="15656" xr:uid="{C2CD9C62-399C-45C9-BFFA-F649EF0F9443}"/>
    <cellStyle name="Entrada 6 2 3 2 2 2" xfId="30764" xr:uid="{6DE3AF26-A003-460D-A994-C789E934E812}"/>
    <cellStyle name="Entrada 6 2 3 2 3" xfId="20406" xr:uid="{8BA70D19-EFC6-41EC-BA85-2790373F9D70}"/>
    <cellStyle name="Entrada 6 2 3 3" xfId="14429" xr:uid="{A4DC7736-7D60-4808-AEA3-0114BCCB0505}"/>
    <cellStyle name="Entrada 6 2 3 3 2" xfId="29537" xr:uid="{BE476C67-4666-4877-B869-EA17E955A3DC}"/>
    <cellStyle name="Entrada 6 2 3 4" xfId="17769" xr:uid="{F710E927-8614-479F-BB69-4E7022951C4B}"/>
    <cellStyle name="Entrada 6 2 4" xfId="2965" xr:uid="{ED92AA69-64FB-48E1-AF38-83D518C7C5CF}"/>
    <cellStyle name="Entrada 6 2 4 2" xfId="5602" xr:uid="{5F225245-26E6-4B09-841F-0EFA175B8698}"/>
    <cellStyle name="Entrada 6 2 4 2 2" xfId="11913" xr:uid="{CC394CDA-0477-4C31-B210-4B9D4C44EE64}"/>
    <cellStyle name="Entrada 6 2 4 2 2 2" xfId="27021" xr:uid="{2DB3F2BA-F0CB-43E7-90BB-4E4A0760EF57}"/>
    <cellStyle name="Entrada 6 2 4 2 3" xfId="14454" xr:uid="{DCA4645B-6F95-4421-B8AE-74CC6CF804FD}"/>
    <cellStyle name="Entrada 6 2 4 2 3 2" xfId="29562" xr:uid="{B955E363-1FCE-4AB0-B343-561026EFB7D7}"/>
    <cellStyle name="Entrada 6 2 4 2 4" xfId="20710" xr:uid="{18FF2833-A895-424B-ADB0-A10670106A75}"/>
    <cellStyle name="Entrada 6 2 4 3" xfId="9347" xr:uid="{188A3844-3636-4B80-8E87-5554C3043629}"/>
    <cellStyle name="Entrada 6 2 4 3 2" xfId="24455" xr:uid="{98097634-88B2-44FC-B929-42CDE02CA967}"/>
    <cellStyle name="Entrada 6 2 4 4" xfId="8735" xr:uid="{889B1405-FEB4-4E51-807E-9301E96C012F}"/>
    <cellStyle name="Entrada 6 2 4 4 2" xfId="23843" xr:uid="{83E43112-17A5-4589-88BD-C742B9FBFCEB}"/>
    <cellStyle name="Entrada 6 2 4 5" xfId="18073" xr:uid="{532B82BA-2079-4ABF-B19F-48747688AF25}"/>
    <cellStyle name="Entrada 6 2 5" xfId="3291" xr:uid="{78BDA906-4BAC-4A82-A204-BF20D284874A}"/>
    <cellStyle name="Entrada 6 2 5 2" xfId="5928" xr:uid="{5D7D6E2B-41FB-4D66-9572-1B2A1F5281FC}"/>
    <cellStyle name="Entrada 6 2 5 2 2" xfId="12239" xr:uid="{4E8F05A5-A8FC-4DB6-B7BD-FD73BCCCB2C3}"/>
    <cellStyle name="Entrada 6 2 5 2 2 2" xfId="27347" xr:uid="{81EE73FA-78FD-4720-A9FB-FEB8BF41B58A}"/>
    <cellStyle name="Entrada 6 2 5 2 3" xfId="14269" xr:uid="{BBF695FF-DBD0-4512-B7FC-5A8F0BC4BC4E}"/>
    <cellStyle name="Entrada 6 2 5 2 3 2" xfId="29377" xr:uid="{77E8341A-DB62-4BF9-96E7-55A734F303F9}"/>
    <cellStyle name="Entrada 6 2 5 2 4" xfId="21036" xr:uid="{2C327249-1DB1-4C6B-B048-6FCB890FCA5D}"/>
    <cellStyle name="Entrada 6 2 5 3" xfId="9673" xr:uid="{3BD49C5A-62BE-4033-96D6-BCF2CCFCDD58}"/>
    <cellStyle name="Entrada 6 2 5 3 2" xfId="24781" xr:uid="{B774C49B-0697-4084-A23A-842BAB930664}"/>
    <cellStyle name="Entrada 6 2 5 4" xfId="14221" xr:uid="{2816BC5C-F544-45EA-9817-DACE92C40D48}"/>
    <cellStyle name="Entrada 6 2 5 4 2" xfId="29329" xr:uid="{30D69D5D-13C5-4B1C-9B85-5FD7D932AD27}"/>
    <cellStyle name="Entrada 6 2 5 5" xfId="18399" xr:uid="{A6213DEA-644E-403E-A909-2CBD744EFF5E}"/>
    <cellStyle name="Entrada 6 2 6" xfId="3597" xr:uid="{038369AD-B55B-420C-BD90-A493EED51820}"/>
    <cellStyle name="Entrada 6 2 6 2" xfId="6234" xr:uid="{2DEEB825-D561-4C2C-9131-ADC791DC4CE2}"/>
    <cellStyle name="Entrada 6 2 6 2 2" xfId="12545" xr:uid="{AAD75AF7-49F8-4E53-94D2-C3D555EB8B17}"/>
    <cellStyle name="Entrada 6 2 6 2 2 2" xfId="27653" xr:uid="{F21543E6-3439-4EB9-80BF-92122EC80E9E}"/>
    <cellStyle name="Entrada 6 2 6 2 3" xfId="13725" xr:uid="{CF5066B8-2AD3-4C01-AC0A-E54E9B94FF7D}"/>
    <cellStyle name="Entrada 6 2 6 2 3 2" xfId="28833" xr:uid="{538ED43A-CF4E-4755-904D-DF2983502050}"/>
    <cellStyle name="Entrada 6 2 6 2 4" xfId="21342" xr:uid="{996CC422-DF4E-4BB2-ACB6-8C070506CEA0}"/>
    <cellStyle name="Entrada 6 2 6 3" xfId="9979" xr:uid="{6D18FB4F-664C-4BA5-91F2-1D98E080E8AD}"/>
    <cellStyle name="Entrada 6 2 6 3 2" xfId="25087" xr:uid="{6322C35A-BBF9-42FD-8DE3-C8BCD64A6667}"/>
    <cellStyle name="Entrada 6 2 6 4" xfId="7271" xr:uid="{8BCF3CA7-661D-43B7-A553-297E421E1CDC}"/>
    <cellStyle name="Entrada 6 2 6 4 2" xfId="22379" xr:uid="{2F7DD250-F448-4F76-A45E-526AFFB9C2A3}"/>
    <cellStyle name="Entrada 6 2 6 5" xfId="18705" xr:uid="{5D116A02-CF1C-4522-A866-40479C84E515}"/>
    <cellStyle name="Entrada 6 2 7" xfId="3943" xr:uid="{4FF9C230-C8E7-4C2A-BAC0-B61E32DF397B}"/>
    <cellStyle name="Entrada 6 2 7 2" xfId="6580" xr:uid="{D9EB8DCD-B0E6-4380-81AC-FE02EF9A3218}"/>
    <cellStyle name="Entrada 6 2 7 2 2" xfId="12891" xr:uid="{8A20385E-8BE5-4346-A092-A9487EDC0949}"/>
    <cellStyle name="Entrada 6 2 7 2 2 2" xfId="27999" xr:uid="{CE066624-E230-4ACD-8469-4EFCE8B0A933}"/>
    <cellStyle name="Entrada 6 2 7 2 3" xfId="16596" xr:uid="{7016304A-E94C-4091-A12C-A86BC99EB690}"/>
    <cellStyle name="Entrada 6 2 7 2 3 2" xfId="31704" xr:uid="{4971F954-16D8-4521-9D5C-5A09406DEE67}"/>
    <cellStyle name="Entrada 6 2 7 2 4" xfId="21688" xr:uid="{DFD2AD72-FB5A-4CE5-AA8B-0C33420A331E}"/>
    <cellStyle name="Entrada 6 2 7 3" xfId="10325" xr:uid="{858F7A99-AF9B-402F-9A14-10203103E9D4}"/>
    <cellStyle name="Entrada 6 2 7 3 2" xfId="25433" xr:uid="{AD44FEFE-F366-40F6-A06D-45CA03A8832F}"/>
    <cellStyle name="Entrada 6 2 7 4" xfId="14803" xr:uid="{4B78AC1B-021F-49E3-97A9-F33FD5D7CCE7}"/>
    <cellStyle name="Entrada 6 2 7 4 2" xfId="29911" xr:uid="{478B250F-A9D4-4536-B603-F947C0BAB07D}"/>
    <cellStyle name="Entrada 6 2 7 5" xfId="19051" xr:uid="{48E0AACA-9870-4360-8422-39C2CC925C15}"/>
    <cellStyle name="Entrada 6 2 8" xfId="4290" xr:uid="{B4F76DB8-9D58-4C93-A597-BB9BB34492BF}"/>
    <cellStyle name="Entrada 6 2 8 2" xfId="6927" xr:uid="{65219C7C-E695-42AF-89E5-BD4A617B1CD5}"/>
    <cellStyle name="Entrada 6 2 8 2 2" xfId="13238" xr:uid="{92988ACD-285D-4B34-9B2E-9047433BFC17}"/>
    <cellStyle name="Entrada 6 2 8 2 2 2" xfId="28346" xr:uid="{F2CBEEFD-4F4B-4353-B64B-298F9E28F865}"/>
    <cellStyle name="Entrada 6 2 8 2 3" xfId="16902" xr:uid="{073EBEB3-817C-4AF7-A81B-2AC430B9CBF1}"/>
    <cellStyle name="Entrada 6 2 8 2 3 2" xfId="32010" xr:uid="{0522E8B6-A3C7-42F5-95A7-BF5436FCCFA0}"/>
    <cellStyle name="Entrada 6 2 8 2 4" xfId="22035" xr:uid="{41E05F47-6A2F-4A36-9659-F4F4DD6BE439}"/>
    <cellStyle name="Entrada 6 2 8 3" xfId="10672" xr:uid="{7BD6EAFD-BDE5-4B48-A13B-8E8B74B1C6B3}"/>
    <cellStyle name="Entrada 6 2 8 3 2" xfId="25780" xr:uid="{F385C95B-3114-43BB-B091-17195C5083A4}"/>
    <cellStyle name="Entrada 6 2 8 4" xfId="7759" xr:uid="{C0D75C55-AFDD-48B2-B25E-9B93A4F3D459}"/>
    <cellStyle name="Entrada 6 2 8 4 2" xfId="22867" xr:uid="{3404D711-368D-41A1-892B-5CD7E957EC45}"/>
    <cellStyle name="Entrada 6 2 8 5" xfId="19398" xr:uid="{71F810B0-37E2-48D9-A5B1-E0C67608C47D}"/>
    <cellStyle name="Entrada 6 2 9" xfId="4508" xr:uid="{29E96525-A16B-449A-85A7-7BACCF3DB748}"/>
    <cellStyle name="Entrada 6 2 9 2" xfId="10890" xr:uid="{0BD6BE4B-1D71-4418-9799-FA36E7CEAE99}"/>
    <cellStyle name="Entrada 6 2 9 2 2" xfId="25998" xr:uid="{4A9F2AC1-3FD3-4809-A5CF-9D1422766D51}"/>
    <cellStyle name="Entrada 6 2 9 3" xfId="15690" xr:uid="{774D2FA2-2464-4B6C-B37E-490780221730}"/>
    <cellStyle name="Entrada 6 2 9 3 2" xfId="30798" xr:uid="{258C1A67-6B86-43D4-8AE5-97EA995B6E21}"/>
    <cellStyle name="Entrada 6 2 9 4" xfId="19616" xr:uid="{F0E87900-7AE8-4F20-B855-46F632AB840B}"/>
    <cellStyle name="Entrada 6 3" xfId="1854" xr:uid="{87FAE260-4485-45DE-8A51-FE5114DE9C6B}"/>
    <cellStyle name="Entrada 6 3 10" xfId="14380" xr:uid="{8C8476F9-105B-4BD2-8674-7218BA23DF94}"/>
    <cellStyle name="Entrada 6 3 10 2" xfId="29488" xr:uid="{F622F310-250B-4BDF-86BF-54B19B0A09C7}"/>
    <cellStyle name="Entrada 6 3 11" xfId="13431" xr:uid="{33110DCE-3782-4884-B53E-FD35172C6BC4}"/>
    <cellStyle name="Entrada 6 3 11 2" xfId="28539" xr:uid="{A5B74C88-396D-4A8C-9DE9-0F6726AA710C}"/>
    <cellStyle name="Entrada 6 3 12" xfId="17079" xr:uid="{72DB0F3B-B968-4EEC-99D4-14CC509E6AB5}"/>
    <cellStyle name="Entrada 6 3 2" xfId="2414" xr:uid="{8D51D745-BE8E-4AAA-8AFE-AEA57291376B}"/>
    <cellStyle name="Entrada 6 3 2 2" xfId="5051" xr:uid="{C836195B-BAA2-45C5-8729-DFAEDB1FA90C}"/>
    <cellStyle name="Entrada 6 3 2 2 2" xfId="11415" xr:uid="{66873E50-8136-46CE-AE2D-3E8351974ACE}"/>
    <cellStyle name="Entrada 6 3 2 2 2 2" xfId="26523" xr:uid="{54D0A578-EABE-424C-8E8C-722CB214A577}"/>
    <cellStyle name="Entrada 6 3 2 2 3" xfId="7253" xr:uid="{CD6E58EE-0D04-4F6D-9017-803CB2F15A63}"/>
    <cellStyle name="Entrada 6 3 2 2 3 2" xfId="22361" xr:uid="{C5B67482-5B09-489D-9EEE-119C5CD329E4}"/>
    <cellStyle name="Entrada 6 3 2 2 4" xfId="20159" xr:uid="{DAA0A393-EBED-4959-9442-5EF0B71B97EC}"/>
    <cellStyle name="Entrada 6 3 2 3" xfId="8881" xr:uid="{76FFE70C-3637-4426-AD2A-56BBF7770186}"/>
    <cellStyle name="Entrada 6 3 2 3 2" xfId="23989" xr:uid="{09343934-FDEC-474F-9093-4E1B3FCD4130}"/>
    <cellStyle name="Entrada 6 3 2 4" xfId="14215" xr:uid="{A5EC1529-D672-4D4A-9BFF-D1349967E8EF}"/>
    <cellStyle name="Entrada 6 3 2 4 2" xfId="29323" xr:uid="{B8B0524E-FFF4-4232-B1FB-567872812877}"/>
    <cellStyle name="Entrada 6 3 2 5" xfId="14931" xr:uid="{17FD74E2-1073-4A4A-9AF8-332B0277F83D}"/>
    <cellStyle name="Entrada 6 3 2 5 2" xfId="30039" xr:uid="{CC00766E-757D-4E20-A74A-45C6C395784E}"/>
    <cellStyle name="Entrada 6 3 2 6" xfId="17605" xr:uid="{B1F0149F-3D20-4254-8C6F-F1C248B3832F}"/>
    <cellStyle name="Entrada 6 3 3" xfId="2206" xr:uid="{45E9AD53-1E2C-45CD-8E0B-BCF6CA778219}"/>
    <cellStyle name="Entrada 6 3 3 2" xfId="4843" xr:uid="{B6B6B7F7-ADA5-4FD9-B8FF-6CEAE795B97E}"/>
    <cellStyle name="Entrada 6 3 3 2 2" xfId="16141" xr:uid="{DEE8B5BA-CF63-4347-A182-4404813A58D5}"/>
    <cellStyle name="Entrada 6 3 3 2 2 2" xfId="31249" xr:uid="{8BD21EC6-6A05-4CD7-B180-D9CDB126E16C}"/>
    <cellStyle name="Entrada 6 3 3 2 3" xfId="19951" xr:uid="{5FF3BD5F-0163-4C4F-A6D6-662AF3B58C21}"/>
    <cellStyle name="Entrada 6 3 3 3" xfId="14047" xr:uid="{40E71CEC-967C-4FF9-8D72-C2E6F09D8EDA}"/>
    <cellStyle name="Entrada 6 3 3 3 2" xfId="29155" xr:uid="{658664F4-3E45-4791-98FB-7BE432F907C4}"/>
    <cellStyle name="Entrada 6 3 3 4" xfId="17431" xr:uid="{1451AC4C-11CF-4A9C-95D2-C9D39AF5B6CD}"/>
    <cellStyle name="Entrada 6 3 4" xfId="2948" xr:uid="{C68262B2-842F-4CC7-BF29-59ABC26FD3FF}"/>
    <cellStyle name="Entrada 6 3 4 2" xfId="5585" xr:uid="{2B081244-75A7-45D4-B046-6AEAC485A0DA}"/>
    <cellStyle name="Entrada 6 3 4 2 2" xfId="11896" xr:uid="{9C05BA29-7F88-41F7-B3EE-EBCE99624681}"/>
    <cellStyle name="Entrada 6 3 4 2 2 2" xfId="27004" xr:uid="{2D5C09DB-CC05-477D-BCEF-B4441B261586}"/>
    <cellStyle name="Entrada 6 3 4 2 3" xfId="13568" xr:uid="{3888A113-6398-4143-94D0-F2249FB91CD8}"/>
    <cellStyle name="Entrada 6 3 4 2 3 2" xfId="28676" xr:uid="{EE8A88C9-C7CD-4A18-ADAB-8C0C89357430}"/>
    <cellStyle name="Entrada 6 3 4 2 4" xfId="20693" xr:uid="{6EB13816-38F7-409A-9516-E32CEC39895D}"/>
    <cellStyle name="Entrada 6 3 4 3" xfId="9330" xr:uid="{99997E13-8ECE-47CF-A277-CCB832DD0DD9}"/>
    <cellStyle name="Entrada 6 3 4 3 2" xfId="24438" xr:uid="{9894979C-5663-4D12-8F57-7E6591A03959}"/>
    <cellStyle name="Entrada 6 3 4 4" xfId="15683" xr:uid="{A5001462-D415-4822-939C-364D09195CA4}"/>
    <cellStyle name="Entrada 6 3 4 4 2" xfId="30791" xr:uid="{A96DE51C-CA73-4444-BA68-FCED86DFD357}"/>
    <cellStyle name="Entrada 6 3 4 5" xfId="18056" xr:uid="{8081C2FC-3CBC-48E7-A943-0D46F11D6806}"/>
    <cellStyle name="Entrada 6 3 5" xfId="3274" xr:uid="{4151C211-E87A-4C8A-9644-EA81975F07AC}"/>
    <cellStyle name="Entrada 6 3 5 2" xfId="5911" xr:uid="{E5F6F791-E9E5-49F2-9908-573717D2F072}"/>
    <cellStyle name="Entrada 6 3 5 2 2" xfId="12222" xr:uid="{83E96058-EF60-451B-A3C5-E0AF415A48A8}"/>
    <cellStyle name="Entrada 6 3 5 2 2 2" xfId="27330" xr:uid="{41740D10-EA10-4839-9990-5ADD24478624}"/>
    <cellStyle name="Entrada 6 3 5 2 3" xfId="14266" xr:uid="{B54C9C2F-100C-42BA-8B5E-9B32CA9D9281}"/>
    <cellStyle name="Entrada 6 3 5 2 3 2" xfId="29374" xr:uid="{7A2466EB-E37F-4FA8-812C-3E2C092A3EAA}"/>
    <cellStyle name="Entrada 6 3 5 2 4" xfId="21019" xr:uid="{1106ED17-743D-4507-8E7E-FF54DE455291}"/>
    <cellStyle name="Entrada 6 3 5 3" xfId="9656" xr:uid="{5C91D944-DE7C-4013-8C44-ACB62C9DBEFB}"/>
    <cellStyle name="Entrada 6 3 5 3 2" xfId="24764" xr:uid="{1DD883F0-2425-478E-83E8-1391DB6B2B19}"/>
    <cellStyle name="Entrada 6 3 5 4" xfId="14820" xr:uid="{3218E709-8FF2-4A6D-AA0C-7C7B3A64F1F8}"/>
    <cellStyle name="Entrada 6 3 5 4 2" xfId="29928" xr:uid="{BB8E6A6D-A8A6-480F-9A18-A9AC1B8D6C3B}"/>
    <cellStyle name="Entrada 6 3 5 5" xfId="18382" xr:uid="{D7D60C74-15EC-4183-B298-75F6E2CCB261}"/>
    <cellStyle name="Entrada 6 3 6" xfId="3580" xr:uid="{A9158683-ED33-4557-9F84-50A1B2028C4B}"/>
    <cellStyle name="Entrada 6 3 6 2" xfId="6217" xr:uid="{5175BE8A-56AE-4315-A68A-27ABD36BFC4F}"/>
    <cellStyle name="Entrada 6 3 6 2 2" xfId="12528" xr:uid="{8E84D5EE-EBAB-48F7-AC90-6AAA7D33CB6D}"/>
    <cellStyle name="Entrada 6 3 6 2 2 2" xfId="27636" xr:uid="{B9CF24B6-EA0D-4853-B908-502DF412871A}"/>
    <cellStyle name="Entrada 6 3 6 2 3" xfId="14933" xr:uid="{D449EAF8-FB53-4AA3-A0AD-7C48868A3CCF}"/>
    <cellStyle name="Entrada 6 3 6 2 3 2" xfId="30041" xr:uid="{8A86D94C-2831-4240-938B-51966EA452AC}"/>
    <cellStyle name="Entrada 6 3 6 2 4" xfId="21325" xr:uid="{B0393AF7-E86C-463A-885E-603709F23D8D}"/>
    <cellStyle name="Entrada 6 3 6 3" xfId="9962" xr:uid="{87C48743-AD31-41A3-ACDA-39C248CA91AB}"/>
    <cellStyle name="Entrada 6 3 6 3 2" xfId="25070" xr:uid="{E6CEEEE3-4D99-406C-8345-954216433876}"/>
    <cellStyle name="Entrada 6 3 6 4" xfId="14990" xr:uid="{F591195E-8348-40B8-8BF7-41A34DA9D266}"/>
    <cellStyle name="Entrada 6 3 6 4 2" xfId="30098" xr:uid="{A04CF36A-79AB-416E-AEBD-DA71F881BD74}"/>
    <cellStyle name="Entrada 6 3 6 5" xfId="18688" xr:uid="{35EBF53D-1E7B-4389-8A0C-D667BAF952BB}"/>
    <cellStyle name="Entrada 6 3 7" xfId="3926" xr:uid="{1ECCCD16-297B-4476-9E8B-7820DD24011E}"/>
    <cellStyle name="Entrada 6 3 7 2" xfId="6563" xr:uid="{F1F001CF-8470-45D0-9C0E-95BFA31B52FC}"/>
    <cellStyle name="Entrada 6 3 7 2 2" xfId="12874" xr:uid="{67E2F869-D251-4F4A-894C-725A2247B77B}"/>
    <cellStyle name="Entrada 6 3 7 2 2 2" xfId="27982" xr:uid="{9B8B07D8-67BA-40F0-B2C5-62460C6681E6}"/>
    <cellStyle name="Entrada 6 3 7 2 3" xfId="16579" xr:uid="{7EFFB4C2-6602-4109-9D5F-7C3DDCFE59D3}"/>
    <cellStyle name="Entrada 6 3 7 2 3 2" xfId="31687" xr:uid="{274101AE-BB08-48D5-AB38-D3FD05A0F990}"/>
    <cellStyle name="Entrada 6 3 7 2 4" xfId="21671" xr:uid="{28FD3D9E-3339-40DA-906D-31326968C1A9}"/>
    <cellStyle name="Entrada 6 3 7 3" xfId="10308" xr:uid="{8010068E-9770-479A-808C-390FF041113A}"/>
    <cellStyle name="Entrada 6 3 7 3 2" xfId="25416" xr:uid="{2E5F9A0E-4C43-4B8A-9773-D0502BD1A22E}"/>
    <cellStyle name="Entrada 6 3 7 4" xfId="8237" xr:uid="{FC077421-D030-41D5-9581-9E9E25FCC5CD}"/>
    <cellStyle name="Entrada 6 3 7 4 2" xfId="23345" xr:uid="{A0E07F97-7402-41A0-8C2B-E727EB80F252}"/>
    <cellStyle name="Entrada 6 3 7 5" xfId="19034" xr:uid="{D4330170-40A1-43A5-8784-73A9BFCD0316}"/>
    <cellStyle name="Entrada 6 3 8" xfId="4491" xr:uid="{AE103A37-BDB8-4486-BA0E-58E56A0A69AF}"/>
    <cellStyle name="Entrada 6 3 8 2" xfId="10873" xr:uid="{7565869F-36AC-4F51-9D7B-A93D265B611B}"/>
    <cellStyle name="Entrada 6 3 8 2 2" xfId="25981" xr:uid="{A93AA774-F01F-4189-89E7-843DBB107195}"/>
    <cellStyle name="Entrada 6 3 8 3" xfId="11776" xr:uid="{A98FDCF9-6D04-4EA5-88DF-7867D4F7954E}"/>
    <cellStyle name="Entrada 6 3 8 3 2" xfId="26884" xr:uid="{096AEEDE-5EA2-47FB-A5FC-CDFD9BC64ACF}"/>
    <cellStyle name="Entrada 6 3 8 4" xfId="19599" xr:uid="{18C07D1E-3926-447E-B6D8-74171C7CC414}"/>
    <cellStyle name="Entrada 6 3 9" xfId="8355" xr:uid="{AC2CF412-A173-42E3-9678-EE70FFDA8774}"/>
    <cellStyle name="Entrada 6 3 9 2" xfId="23463" xr:uid="{CE6DCFDD-6308-4B0F-BA01-8022D2C24E08}"/>
    <cellStyle name="Entrada 6 4" xfId="2091" xr:uid="{80507D83-AB0F-4430-A020-78847FC85967}"/>
    <cellStyle name="Entrada 6 4 10" xfId="8146" xr:uid="{0EF8C1C5-B1AE-429E-92E1-7DB7739BBB25}"/>
    <cellStyle name="Entrada 6 4 10 2" xfId="23254" xr:uid="{AA8188F6-2A0B-4C96-A875-D5464080EC5E}"/>
    <cellStyle name="Entrada 6 4 11" xfId="16454" xr:uid="{83E31836-7B2C-482A-9276-902014EE748B}"/>
    <cellStyle name="Entrada 6 4 11 2" xfId="31562" xr:uid="{7D75C07F-C13C-4C8C-AC5C-551AAD319367}"/>
    <cellStyle name="Entrada 6 4 12" xfId="17316" xr:uid="{272FD566-760B-4663-BFD8-58E27876E087}"/>
    <cellStyle name="Entrada 6 4 2" xfId="2581" xr:uid="{8ACC3DEA-C329-4E8A-8C34-4B6C2AA522B7}"/>
    <cellStyle name="Entrada 6 4 2 2" xfId="5218" xr:uid="{8F8EDCF0-346A-4C13-A0ED-F122A1CCBF88}"/>
    <cellStyle name="Entrada 6 4 2 2 2" xfId="11582" xr:uid="{0AA31EFF-150A-45BC-BF4D-68539264A6A7}"/>
    <cellStyle name="Entrada 6 4 2 2 2 2" xfId="26690" xr:uid="{4B35FE6D-620C-49C5-950E-1D27EC735D4B}"/>
    <cellStyle name="Entrada 6 4 2 2 3" xfId="16024" xr:uid="{5D91E8BF-28C3-4DF6-9DBA-3E2C916B9517}"/>
    <cellStyle name="Entrada 6 4 2 2 3 2" xfId="31132" xr:uid="{08B59624-47BF-40BC-B421-E2BE36293954}"/>
    <cellStyle name="Entrada 6 4 2 2 4" xfId="20326" xr:uid="{F3B30BED-7CD9-4E8B-B9CD-7CE09605C1C4}"/>
    <cellStyle name="Entrada 6 4 2 3" xfId="9048" xr:uid="{F4816D9C-3FED-4331-BA11-E4F4E6756B3C}"/>
    <cellStyle name="Entrada 6 4 2 3 2" xfId="24156" xr:uid="{432A76B1-B229-440D-BE27-7CF51C1E15F1}"/>
    <cellStyle name="Entrada 6 4 2 4" xfId="8010" xr:uid="{8BACCECC-C166-45FC-9A83-73FB7C947BFA}"/>
    <cellStyle name="Entrada 6 4 2 4 2" xfId="23118" xr:uid="{EDEAF47A-B44D-4787-B412-9719A7AE6C72}"/>
    <cellStyle name="Entrada 6 4 2 5" xfId="16363" xr:uid="{0EC4815F-3E71-43D5-A9B2-487D6A151F94}"/>
    <cellStyle name="Entrada 6 4 2 5 2" xfId="31471" xr:uid="{81A75211-C87E-4844-8541-0BE98FBA021F}"/>
    <cellStyle name="Entrada 6 4 2 6" xfId="17689" xr:uid="{75DDA71B-2781-46B2-A7FE-D4ABB2BF2BF8}"/>
    <cellStyle name="Entrada 6 4 3" xfId="2851" xr:uid="{E625E900-1B36-4FE1-8AA6-BAF82CAD20DD}"/>
    <cellStyle name="Entrada 6 4 3 2" xfId="5488" xr:uid="{0051A8CA-25BB-4A4E-BFF3-D3A237610403}"/>
    <cellStyle name="Entrada 6 4 3 2 2" xfId="13459" xr:uid="{F7D945B3-E0BB-477C-8895-DAECBD2ED3E7}"/>
    <cellStyle name="Entrada 6 4 3 2 2 2" xfId="28567" xr:uid="{19807F96-EB65-4841-9147-953C0480B615}"/>
    <cellStyle name="Entrada 6 4 3 2 3" xfId="20596" xr:uid="{F73A23E5-A67F-4CEF-8363-5F159C2775A1}"/>
    <cellStyle name="Entrada 6 4 3 3" xfId="14000" xr:uid="{FCEA78A6-3AEC-412E-8D83-C936EA8D2903}"/>
    <cellStyle name="Entrada 6 4 3 3 2" xfId="29108" xr:uid="{3F915037-B695-42B2-9695-AC0AAD4F310A}"/>
    <cellStyle name="Entrada 6 4 3 4" xfId="17959" xr:uid="{BF5E10B4-5C43-4971-AC41-9D0747900538}"/>
    <cellStyle name="Entrada 6 4 4" xfId="3154" xr:uid="{87468C7B-826E-49EB-82C8-B4C33FE01E8D}"/>
    <cellStyle name="Entrada 6 4 4 2" xfId="5791" xr:uid="{E849E120-83BB-455B-8516-B0F2944469E5}"/>
    <cellStyle name="Entrada 6 4 4 2 2" xfId="12102" xr:uid="{852CDBBB-5EEE-417E-A48E-A472C0346C03}"/>
    <cellStyle name="Entrada 6 4 4 2 2 2" xfId="27210" xr:uid="{FA421559-952C-4163-B5ED-CFC2CF770D00}"/>
    <cellStyle name="Entrada 6 4 4 2 3" xfId="11229" xr:uid="{EEB4A09B-3E74-4F02-A277-17518D0B9185}"/>
    <cellStyle name="Entrada 6 4 4 2 3 2" xfId="26337" xr:uid="{4D8AC837-6874-45A6-AA45-32D9432F884C}"/>
    <cellStyle name="Entrada 6 4 4 2 4" xfId="20899" xr:uid="{DF456B55-B16B-4058-AB3A-B47B96D66192}"/>
    <cellStyle name="Entrada 6 4 4 3" xfId="9536" xr:uid="{5D70DCE1-A19C-46D1-BD96-CBC2B862A629}"/>
    <cellStyle name="Entrada 6 4 4 3 2" xfId="24644" xr:uid="{FD8B1F69-15AF-43E9-A909-63138FC75A4D}"/>
    <cellStyle name="Entrada 6 4 4 4" xfId="16551" xr:uid="{61CF3F2A-8959-4F93-9A42-B7A2E7404599}"/>
    <cellStyle name="Entrada 6 4 4 4 2" xfId="31659" xr:uid="{E93070EE-3CB1-489B-8051-6E51930C332A}"/>
    <cellStyle name="Entrada 6 4 4 5" xfId="18262" xr:uid="{F4206AE5-5C8F-42E8-9B59-F761F387E2DC}"/>
    <cellStyle name="Entrada 6 4 5" xfId="3480" xr:uid="{3BB999E8-D3BB-483D-824E-E44A54BCB386}"/>
    <cellStyle name="Entrada 6 4 5 2" xfId="6117" xr:uid="{3AEEE233-BB63-4DF0-A30A-2B02389D37E3}"/>
    <cellStyle name="Entrada 6 4 5 2 2" xfId="12428" xr:uid="{15FB916F-E178-4E0E-AE2C-5AECA16AC080}"/>
    <cellStyle name="Entrada 6 4 5 2 2 2" xfId="27536" xr:uid="{487CB6DD-204E-49CF-993F-43A7B0D62328}"/>
    <cellStyle name="Entrada 6 4 5 2 3" xfId="15988" xr:uid="{576D5B8C-6ACF-4BBD-915E-5CB2E0222A99}"/>
    <cellStyle name="Entrada 6 4 5 2 3 2" xfId="31096" xr:uid="{DEA1BE38-AA3D-4E74-AA27-8FF1E22A8ABA}"/>
    <cellStyle name="Entrada 6 4 5 2 4" xfId="21225" xr:uid="{E442C0CE-1CC4-4ED6-B216-A901A6776B14}"/>
    <cellStyle name="Entrada 6 4 5 3" xfId="9862" xr:uid="{6B577A9A-6ECA-4ED5-A7A7-52F743EE9F54}"/>
    <cellStyle name="Entrada 6 4 5 3 2" xfId="24970" xr:uid="{5ED05C6F-F1EA-47CF-A50F-11EAFEC50D52}"/>
    <cellStyle name="Entrada 6 4 5 4" xfId="15461" xr:uid="{1A70E273-26FA-4F0B-BF9C-5AA83B1210C9}"/>
    <cellStyle name="Entrada 6 4 5 4 2" xfId="30569" xr:uid="{32ECA8FC-9EFC-47A1-AA4E-F43FCE10D4DC}"/>
    <cellStyle name="Entrada 6 4 5 5" xfId="18588" xr:uid="{C604DCB7-9511-49C1-BEC3-FF28E01CE3E5}"/>
    <cellStyle name="Entrada 6 4 6" xfId="3786" xr:uid="{F2F4D395-0B3E-4A5F-A001-2221E920EFCB}"/>
    <cellStyle name="Entrada 6 4 6 2" xfId="6423" xr:uid="{5FFB9CB8-A15A-4141-96C1-9324B11B196F}"/>
    <cellStyle name="Entrada 6 4 6 2 2" xfId="12734" xr:uid="{EAE60B37-6351-4BDA-9EC8-00C58A220A6B}"/>
    <cellStyle name="Entrada 6 4 6 2 2 2" xfId="27842" xr:uid="{B1EEB1E8-50C9-41D5-AD6C-858C0DF40CB0}"/>
    <cellStyle name="Entrada 6 4 6 2 3" xfId="15787" xr:uid="{A8ACDFC2-8EF6-4F6D-AB3B-71E417F03B74}"/>
    <cellStyle name="Entrada 6 4 6 2 3 2" xfId="30895" xr:uid="{9CD00F7D-B020-4D07-8B66-02DACDE61AD3}"/>
    <cellStyle name="Entrada 6 4 6 2 4" xfId="21531" xr:uid="{97AB7B1F-F9D6-4685-BB3C-4562425AB9E4}"/>
    <cellStyle name="Entrada 6 4 6 3" xfId="10168" xr:uid="{D4C31FC1-02D8-4B10-84C6-7DFCE7000E9F}"/>
    <cellStyle name="Entrada 6 4 6 3 2" xfId="25276" xr:uid="{24F89231-BB46-4D1D-8A3C-B838BC356F27}"/>
    <cellStyle name="Entrada 6 4 6 4" xfId="14397" xr:uid="{99BF3009-5A4B-4543-80FB-0CE0B9E8457B}"/>
    <cellStyle name="Entrada 6 4 6 4 2" xfId="29505" xr:uid="{49E7CD81-F3A5-4B5A-BB44-408A993A570B}"/>
    <cellStyle name="Entrada 6 4 6 5" xfId="18894" xr:uid="{AA71AA35-2775-40EA-8B5F-D91688229824}"/>
    <cellStyle name="Entrada 6 4 7" xfId="4163" xr:uid="{1AC57868-7EAE-4440-A1B6-26260464056A}"/>
    <cellStyle name="Entrada 6 4 7 2" xfId="6800" xr:uid="{AFC8D5CC-2AEC-42AF-99B8-5ECDB6DC44C0}"/>
    <cellStyle name="Entrada 6 4 7 2 2" xfId="13111" xr:uid="{CEAAF8D3-9A59-430C-AE17-8C155715636F}"/>
    <cellStyle name="Entrada 6 4 7 2 2 2" xfId="28219" xr:uid="{93C62B51-C069-4233-A253-5E3644BB6910}"/>
    <cellStyle name="Entrada 6 4 7 2 3" xfId="16785" xr:uid="{B4D3079D-92C4-41AD-8C73-B1A13CCC73B2}"/>
    <cellStyle name="Entrada 6 4 7 2 3 2" xfId="31893" xr:uid="{1257FF8C-0CB0-4E75-8753-0A9C4D62E7ED}"/>
    <cellStyle name="Entrada 6 4 7 2 4" xfId="21908" xr:uid="{55EEB8C9-01ED-4D51-B6FB-5E538F0EF55F}"/>
    <cellStyle name="Entrada 6 4 7 3" xfId="10545" xr:uid="{02DC017F-2AD9-42C3-A861-86EA2A427116}"/>
    <cellStyle name="Entrada 6 4 7 3 2" xfId="25653" xr:uid="{D6290E88-BA9D-4C3D-A7D8-EF65D30053FF}"/>
    <cellStyle name="Entrada 6 4 7 4" xfId="7163" xr:uid="{F4AEB988-193D-4C32-8932-4BDA46678315}"/>
    <cellStyle name="Entrada 6 4 7 4 2" xfId="22271" xr:uid="{6B44861A-2316-4079-8909-7958596908C6}"/>
    <cellStyle name="Entrada 6 4 7 5" xfId="19271" xr:uid="{BAE17A5D-F3A1-4687-A863-E1BBA1592FC5}"/>
    <cellStyle name="Entrada 6 4 8" xfId="4728" xr:uid="{E7C30F34-81DE-4554-ACFE-A4063C490167}"/>
    <cellStyle name="Entrada 6 4 8 2" xfId="11110" xr:uid="{484406C3-2E3B-48E1-92BF-0CACE061F643}"/>
    <cellStyle name="Entrada 6 4 8 2 2" xfId="26218" xr:uid="{4261FEAE-4DC6-4119-BCC2-82870DA6FF3F}"/>
    <cellStyle name="Entrada 6 4 8 3" xfId="14458" xr:uid="{91147123-5EC3-4711-91AB-BD332A1F41C1}"/>
    <cellStyle name="Entrada 6 4 8 3 2" xfId="29566" xr:uid="{5B7261AF-E7B6-4FF6-8001-A11EE649B8C8}"/>
    <cellStyle name="Entrada 6 4 8 4" xfId="19836" xr:uid="{31BD001B-B1B3-4260-A49A-3999E531F01A}"/>
    <cellStyle name="Entrada 6 4 9" xfId="8589" xr:uid="{DA9DBAD0-67D9-41CD-9255-0F1A1B7A5576}"/>
    <cellStyle name="Entrada 6 4 9 2" xfId="23697" xr:uid="{3A1285A6-16B4-4DDC-A3A7-D67F294B43DD}"/>
    <cellStyle name="Entrada 6 5" xfId="2030" xr:uid="{BC363AB0-3579-4D0F-BA19-438AFD361B86}"/>
    <cellStyle name="Entrada 6 5 10" xfId="13444" xr:uid="{EA252343-9459-4DD4-83C3-B702509FA797}"/>
    <cellStyle name="Entrada 6 5 10 2" xfId="28552" xr:uid="{D762C39E-A434-46E1-9E24-B8AFEB55DD0E}"/>
    <cellStyle name="Entrada 6 5 11" xfId="17255" xr:uid="{EBC8C96C-B21C-4B5D-9CCE-A680C76D8859}"/>
    <cellStyle name="Entrada 6 5 2" xfId="2790" xr:uid="{CAE4471E-02E3-43CC-A5DB-5D5EE5B50398}"/>
    <cellStyle name="Entrada 6 5 2 2" xfId="5427" xr:uid="{307BD574-F2A8-4F7A-85AA-D749202AAC97}"/>
    <cellStyle name="Entrada 6 5 2 2 2" xfId="13613" xr:uid="{0E96CE31-4031-40D1-BA94-027D36CBAFAD}"/>
    <cellStyle name="Entrada 6 5 2 2 2 2" xfId="28721" xr:uid="{48ABDEEE-7D67-4099-AE57-4859F504E8C9}"/>
    <cellStyle name="Entrada 6 5 2 2 3" xfId="20535" xr:uid="{2026CE4B-96FC-488B-B02E-A0D8A8B27B5E}"/>
    <cellStyle name="Entrada 6 5 2 3" xfId="7950" xr:uid="{19353E89-5BAA-4205-BED2-651A25EAFB29}"/>
    <cellStyle name="Entrada 6 5 2 3 2" xfId="23058" xr:uid="{89058AAE-0587-46C7-ABFA-0DD2E0BFA545}"/>
    <cellStyle name="Entrada 6 5 2 4" xfId="17898" xr:uid="{303D01ED-C07E-4F9A-976F-E0771F32301D}"/>
    <cellStyle name="Entrada 6 5 3" xfId="3093" xr:uid="{5473FA2B-0C1C-4AE8-8F41-E272C1044469}"/>
    <cellStyle name="Entrada 6 5 3 2" xfId="5730" xr:uid="{2E1F3F26-3EED-47B1-8406-6E827113DA7E}"/>
    <cellStyle name="Entrada 6 5 3 2 2" xfId="12041" xr:uid="{F8CAA9FE-EDCC-4E65-8107-0DBC6CA821C0}"/>
    <cellStyle name="Entrada 6 5 3 2 2 2" xfId="27149" xr:uid="{DFD90B15-1096-4D47-AA2A-43A5D0345A08}"/>
    <cellStyle name="Entrada 6 5 3 2 3" xfId="7347" xr:uid="{559BAA3B-08DF-4E58-B87C-B2402A5CD82C}"/>
    <cellStyle name="Entrada 6 5 3 2 3 2" xfId="22455" xr:uid="{B8245402-D8F4-4C17-BD17-18E55765C195}"/>
    <cellStyle name="Entrada 6 5 3 2 4" xfId="20838" xr:uid="{EDD72119-07C1-4890-8CED-5E5A8083E8B6}"/>
    <cellStyle name="Entrada 6 5 3 3" xfId="9475" xr:uid="{4BE22810-97B4-42DF-968A-EDC35B769E0E}"/>
    <cellStyle name="Entrada 6 5 3 3 2" xfId="24583" xr:uid="{EE7641E3-E887-4348-93DD-9667B1898E52}"/>
    <cellStyle name="Entrada 6 5 3 4" xfId="15484" xr:uid="{C92FEAC7-2818-4DB0-8E4F-289A9988B876}"/>
    <cellStyle name="Entrada 6 5 3 4 2" xfId="30592" xr:uid="{6F14F571-064A-4F18-B7FF-24025DF59DE1}"/>
    <cellStyle name="Entrada 6 5 3 5" xfId="18201" xr:uid="{C0E84431-EE16-4E09-830D-CAED317DF177}"/>
    <cellStyle name="Entrada 6 5 4" xfId="3419" xr:uid="{856B1CB7-E7AB-49C6-831D-A4740978C373}"/>
    <cellStyle name="Entrada 6 5 4 2" xfId="6056" xr:uid="{4F4926B9-9F73-453B-B877-CCAB0FEF226C}"/>
    <cellStyle name="Entrada 6 5 4 2 2" xfId="12367" xr:uid="{75D3C8C8-F859-465E-A468-3110D8FEBC77}"/>
    <cellStyle name="Entrada 6 5 4 2 2 2" xfId="27475" xr:uid="{5ED8B67F-7570-466A-9648-926F71DDF714}"/>
    <cellStyle name="Entrada 6 5 4 2 3" xfId="14476" xr:uid="{E5C453A9-04FE-434A-B2D0-C244A821E747}"/>
    <cellStyle name="Entrada 6 5 4 2 3 2" xfId="29584" xr:uid="{FB415E94-AFA1-492A-ACAC-48381400AD85}"/>
    <cellStyle name="Entrada 6 5 4 2 4" xfId="21164" xr:uid="{4F2B35CC-4ABE-4339-9F18-87A232B2988D}"/>
    <cellStyle name="Entrada 6 5 4 3" xfId="9801" xr:uid="{A8B50647-95D6-4134-AB0B-83DCACA7F4A4}"/>
    <cellStyle name="Entrada 6 5 4 3 2" xfId="24909" xr:uid="{BDB4855F-D24D-474D-BC23-7C7D646C8E4E}"/>
    <cellStyle name="Entrada 6 5 4 4" xfId="14470" xr:uid="{57D85F1C-BFAD-4E0F-B377-CF89A05B178F}"/>
    <cellStyle name="Entrada 6 5 4 4 2" xfId="29578" xr:uid="{8E05506E-151F-46F9-AA4E-D85FAD09CB19}"/>
    <cellStyle name="Entrada 6 5 4 5" xfId="18527" xr:uid="{96931897-5152-460D-988C-625669F22121}"/>
    <cellStyle name="Entrada 6 5 5" xfId="3725" xr:uid="{D562E461-5298-4694-B236-164F3A7F662B}"/>
    <cellStyle name="Entrada 6 5 5 2" xfId="6362" xr:uid="{34028FFF-C842-461E-8780-A8A51E324537}"/>
    <cellStyle name="Entrada 6 5 5 2 2" xfId="12673" xr:uid="{A881967E-873D-4A53-862C-147E1A6D266B}"/>
    <cellStyle name="Entrada 6 5 5 2 2 2" xfId="27781" xr:uid="{A33F68AB-7DA5-407B-8D33-3E9ED8DFE8BA}"/>
    <cellStyle name="Entrada 6 5 5 2 3" xfId="11241" xr:uid="{71C71C85-30E4-424C-8677-528E82261554}"/>
    <cellStyle name="Entrada 6 5 5 2 3 2" xfId="26349" xr:uid="{7CF34CAD-2999-435E-9650-B7D22B1D76A8}"/>
    <cellStyle name="Entrada 6 5 5 2 4" xfId="21470" xr:uid="{C22CFCF8-065D-49A6-B2F5-B679960C706C}"/>
    <cellStyle name="Entrada 6 5 5 3" xfId="10107" xr:uid="{D2848CBC-3DD4-44A7-BAEF-46627F701413}"/>
    <cellStyle name="Entrada 6 5 5 3 2" xfId="25215" xr:uid="{7C14B668-81B2-4A2A-A8F9-4C43F501E400}"/>
    <cellStyle name="Entrada 6 5 5 4" xfId="15282" xr:uid="{A4034788-5D25-435A-95D2-00E5FD8CA537}"/>
    <cellStyle name="Entrada 6 5 5 4 2" xfId="30390" xr:uid="{A365C724-05FB-4352-8150-F701098C70D4}"/>
    <cellStyle name="Entrada 6 5 5 5" xfId="18833" xr:uid="{0E54897C-D93C-4DFF-9968-AF2E018E5E1C}"/>
    <cellStyle name="Entrada 6 5 6" xfId="4102" xr:uid="{46CA4DCB-DF10-41B5-A6BC-6E778F8C5C32}"/>
    <cellStyle name="Entrada 6 5 6 2" xfId="6739" xr:uid="{A51B39C1-873A-459D-AD30-8841F14E8F1B}"/>
    <cellStyle name="Entrada 6 5 6 2 2" xfId="13050" xr:uid="{4BF88B00-7999-4C99-AC1D-D256EF15B18F}"/>
    <cellStyle name="Entrada 6 5 6 2 2 2" xfId="28158" xr:uid="{250EAD2C-FF52-4B57-B74D-CB7661D540AD}"/>
    <cellStyle name="Entrada 6 5 6 2 3" xfId="16724" xr:uid="{39377C26-7537-4F55-9915-0CE02611F850}"/>
    <cellStyle name="Entrada 6 5 6 2 3 2" xfId="31832" xr:uid="{97E430A2-5DED-4073-84E5-92955EA1DF6E}"/>
    <cellStyle name="Entrada 6 5 6 2 4" xfId="21847" xr:uid="{81F92232-5281-4906-B171-D15315A4C0F8}"/>
    <cellStyle name="Entrada 6 5 6 3" xfId="10484" xr:uid="{16FE159D-51B8-4E88-A562-E0AB651B1E9F}"/>
    <cellStyle name="Entrada 6 5 6 3 2" xfId="25592" xr:uid="{BF521476-F662-4971-97BD-E12A92A7E7C6}"/>
    <cellStyle name="Entrada 6 5 6 4" xfId="16438" xr:uid="{B5556664-693B-46B1-B218-312F4F0AFA19}"/>
    <cellStyle name="Entrada 6 5 6 4 2" xfId="31546" xr:uid="{C5C2E79E-677E-4AD4-804D-55AF520433DC}"/>
    <cellStyle name="Entrada 6 5 6 5" xfId="19210" xr:uid="{C259754F-3B3E-4CF2-977F-61428BB120EB}"/>
    <cellStyle name="Entrada 6 5 7" xfId="4667" xr:uid="{025179EB-40CF-461A-9A78-60E3E9DE7B1F}"/>
    <cellStyle name="Entrada 6 5 7 2" xfId="11049" xr:uid="{57555DEC-C68A-47D2-BF25-4DBA1E4E75C6}"/>
    <cellStyle name="Entrada 6 5 7 2 2" xfId="26157" xr:uid="{FCC37C1B-37F4-45E2-AEDF-9E2631469CD2}"/>
    <cellStyle name="Entrada 6 5 7 3" xfId="13397" xr:uid="{E3EF8D53-3B3F-4F47-9C30-21DBAFD630E0}"/>
    <cellStyle name="Entrada 6 5 7 3 2" xfId="28505" xr:uid="{8BD70A62-5996-4091-843A-9460ACDE84E4}"/>
    <cellStyle name="Entrada 6 5 7 4" xfId="19775" xr:uid="{AAA44AFB-8151-4E8C-A324-205398277B5C}"/>
    <cellStyle name="Entrada 6 5 8" xfId="8528" xr:uid="{3E2AF796-A539-496E-8D26-D343820D57BF}"/>
    <cellStyle name="Entrada 6 5 8 2" xfId="23636" xr:uid="{B9009D06-9E3A-413D-9959-F81BCC2BA963}"/>
    <cellStyle name="Entrada 6 5 9" xfId="15497" xr:uid="{6D7B1954-9788-4CD6-B9FA-F014E0D0CED1}"/>
    <cellStyle name="Entrada 6 5 9 2" xfId="30605" xr:uid="{550A12BE-75BC-4531-A89A-5EDD984C2CA2}"/>
    <cellStyle name="Entrada 7" xfId="1156" xr:uid="{00000000-0005-0000-0000-000086040000}"/>
    <cellStyle name="Entrada 7 2" xfId="1872" xr:uid="{E162A9FA-5AEB-46AE-A719-5572C05600B4}"/>
    <cellStyle name="Entrada 7 2 10" xfId="8373" xr:uid="{DE249A6A-CF34-45FD-AB7E-7E3D5D0B4FA8}"/>
    <cellStyle name="Entrada 7 2 10 2" xfId="23481" xr:uid="{22205E68-62D4-4F1F-BF15-9D042381108A}"/>
    <cellStyle name="Entrada 7 2 11" xfId="13981" xr:uid="{78632439-104C-4228-A547-7A089149265C}"/>
    <cellStyle name="Entrada 7 2 11 2" xfId="29089" xr:uid="{D4A8BD5B-5AC4-4D4B-91C2-6D464903E816}"/>
    <cellStyle name="Entrada 7 2 12" xfId="8188" xr:uid="{CC4906EC-DDA3-4DC2-8E83-B70A8587CFE2}"/>
    <cellStyle name="Entrada 7 2 12 2" xfId="23296" xr:uid="{53D0603B-09AE-4081-84EF-E8EBDD96C798}"/>
    <cellStyle name="Entrada 7 2 13" xfId="17097" xr:uid="{6292E3AE-536F-4961-8FD1-5FDE4E8EBB6C}"/>
    <cellStyle name="Entrada 7 2 2" xfId="2432" xr:uid="{185B1272-96B8-4379-8F4E-0EB5C0D42DC0}"/>
    <cellStyle name="Entrada 7 2 2 2" xfId="5069" xr:uid="{509AFA51-D58A-4448-903A-B133539B5003}"/>
    <cellStyle name="Entrada 7 2 2 2 2" xfId="11433" xr:uid="{05A2D340-2370-4DA5-B20C-6C0A114C7C76}"/>
    <cellStyle name="Entrada 7 2 2 2 2 2" xfId="26541" xr:uid="{E9D9E136-41E0-4B0A-9B21-058DF4A2904B}"/>
    <cellStyle name="Entrada 7 2 2 2 3" xfId="13900" xr:uid="{2D07A3D3-B684-47B6-AF0F-1DD33D2949DD}"/>
    <cellStyle name="Entrada 7 2 2 2 3 2" xfId="29008" xr:uid="{522CD9E5-F846-41C0-A1B1-53234F364D7C}"/>
    <cellStyle name="Entrada 7 2 2 2 4" xfId="20177" xr:uid="{6F81D4C3-09A3-4069-B349-C87BE1F38B87}"/>
    <cellStyle name="Entrada 7 2 2 3" xfId="8899" xr:uid="{666F8FAB-4407-45C5-8E33-8F3371323592}"/>
    <cellStyle name="Entrada 7 2 2 3 2" xfId="24007" xr:uid="{27C7C30B-C78F-4405-B918-8584401F7E85}"/>
    <cellStyle name="Entrada 7 2 3" xfId="2662" xr:uid="{99238C85-FF2A-474E-8CE9-7C771077D339}"/>
    <cellStyle name="Entrada 7 2 3 2" xfId="5299" xr:uid="{9CD7C932-FFA7-4721-B16D-EFAD8EE46429}"/>
    <cellStyle name="Entrada 7 2 3 2 2" xfId="13502" xr:uid="{57BC33F1-BD84-4438-B3C9-49BF0F913FC7}"/>
    <cellStyle name="Entrada 7 2 3 2 2 2" xfId="28610" xr:uid="{91EA6248-86D7-495D-9B19-ECEED2A75BA2}"/>
    <cellStyle name="Entrada 7 2 3 2 3" xfId="20407" xr:uid="{A3D0F13C-BB51-4322-A9A2-5FFD14D5500A}"/>
    <cellStyle name="Entrada 7 2 3 3" xfId="14581" xr:uid="{84635FBE-BD05-4C52-9466-06AB3C1B6ABC}"/>
    <cellStyle name="Entrada 7 2 3 3 2" xfId="29689" xr:uid="{7A550446-7923-4A45-BF46-2C3F5E9AA1E5}"/>
    <cellStyle name="Entrada 7 2 3 4" xfId="17770" xr:uid="{27422CBE-C4FA-4604-A86E-650E04E82530}"/>
    <cellStyle name="Entrada 7 2 4" xfId="2966" xr:uid="{9A1A2E68-FDD4-4180-9F1D-318058DC7ABB}"/>
    <cellStyle name="Entrada 7 2 4 2" xfId="5603" xr:uid="{B17FB0EB-CC6D-4477-ABBC-EA0D9DBD114C}"/>
    <cellStyle name="Entrada 7 2 4 2 2" xfId="11914" xr:uid="{C010B79F-1D89-4E7D-9CBA-3BC4694E55DF}"/>
    <cellStyle name="Entrada 7 2 4 2 2 2" xfId="27022" xr:uid="{16D36C1F-60A6-48F2-9836-EEC4A855DCB9}"/>
    <cellStyle name="Entrada 7 2 4 2 3" xfId="14245" xr:uid="{640F3031-7030-4969-96EB-46CD6534FCB4}"/>
    <cellStyle name="Entrada 7 2 4 2 3 2" xfId="29353" xr:uid="{621B1371-EBB6-472A-B53F-F8DC0C6508BB}"/>
    <cellStyle name="Entrada 7 2 4 2 4" xfId="20711" xr:uid="{08D1CEDC-8ABC-4BB8-B4CE-AD4F853DE713}"/>
    <cellStyle name="Entrada 7 2 4 3" xfId="9348" xr:uid="{5250071F-355A-4B93-91F0-3D3275A94857}"/>
    <cellStyle name="Entrada 7 2 4 3 2" xfId="24456" xr:uid="{EC8273AB-C42C-462F-BF2E-9A2E74F81049}"/>
    <cellStyle name="Entrada 7 2 4 4" xfId="13987" xr:uid="{8FD7523D-A4C8-4B2C-9B97-61A10AFFA4F0}"/>
    <cellStyle name="Entrada 7 2 4 4 2" xfId="29095" xr:uid="{88D9A745-F822-4830-AD5C-F8E88A605524}"/>
    <cellStyle name="Entrada 7 2 4 5" xfId="18074" xr:uid="{49047F4C-CF9A-4AD9-AA4B-455D1FA9A954}"/>
    <cellStyle name="Entrada 7 2 5" xfId="3292" xr:uid="{1434B90F-D282-46C7-BA04-9A15EF316D99}"/>
    <cellStyle name="Entrada 7 2 5 2" xfId="5929" xr:uid="{44FA0A32-15D9-4AE3-9117-4E5FA5E9DAD5}"/>
    <cellStyle name="Entrada 7 2 5 2 2" xfId="12240" xr:uid="{79732162-1B3D-4C57-B235-DD36CEDE2377}"/>
    <cellStyle name="Entrada 7 2 5 2 2 2" xfId="27348" xr:uid="{7E4CBD93-F258-4175-918F-04F9A9A180F2}"/>
    <cellStyle name="Entrada 7 2 5 2 3" xfId="15026" xr:uid="{BAB2563F-3017-4FBE-AC42-D06EC215CE4E}"/>
    <cellStyle name="Entrada 7 2 5 2 3 2" xfId="30134" xr:uid="{3B6D06E7-F2D6-44DB-97B5-8CA4448F1321}"/>
    <cellStyle name="Entrada 7 2 5 2 4" xfId="21037" xr:uid="{492DE7B0-C8FF-48F5-8784-172843AAE50A}"/>
    <cellStyle name="Entrada 7 2 5 3" xfId="9674" xr:uid="{BBBFD0AC-F8F9-411C-89D1-53BF08BC784A}"/>
    <cellStyle name="Entrada 7 2 5 3 2" xfId="24782" xr:uid="{2A01D3DD-285D-4745-B680-547C72DB0598}"/>
    <cellStyle name="Entrada 7 2 5 4" xfId="16189" xr:uid="{A19B71C6-3E1F-4DFC-B500-2C3FE73B4AF2}"/>
    <cellStyle name="Entrada 7 2 5 4 2" xfId="31297" xr:uid="{DB9372B7-6B9A-4049-99E0-1AE037D40DF3}"/>
    <cellStyle name="Entrada 7 2 5 5" xfId="18400" xr:uid="{DC551B62-79A6-4358-BB77-6EB286739448}"/>
    <cellStyle name="Entrada 7 2 6" xfId="3598" xr:uid="{03B96667-B2CD-4690-A736-49B2FE1CAB02}"/>
    <cellStyle name="Entrada 7 2 6 2" xfId="6235" xr:uid="{32012A5C-51C3-47F5-8B85-374B3C78207E}"/>
    <cellStyle name="Entrada 7 2 6 2 2" xfId="12546" xr:uid="{4477B1B3-A3FC-479E-8C3B-71DCAA09A09E}"/>
    <cellStyle name="Entrada 7 2 6 2 2 2" xfId="27654" xr:uid="{0398E6E4-65F5-4EB6-856E-FAD496940CAA}"/>
    <cellStyle name="Entrada 7 2 6 2 3" xfId="14328" xr:uid="{E818EFB1-1B7D-4A46-A491-D9F72D4059C9}"/>
    <cellStyle name="Entrada 7 2 6 2 3 2" xfId="29436" xr:uid="{E3F8A06D-7497-4CB6-A166-F2313B0E4F9D}"/>
    <cellStyle name="Entrada 7 2 6 2 4" xfId="21343" xr:uid="{31457555-553E-41A3-B48E-FDA94F737FEE}"/>
    <cellStyle name="Entrada 7 2 6 3" xfId="9980" xr:uid="{CD61167D-684C-4016-A7AB-ECDC0310D128}"/>
    <cellStyle name="Entrada 7 2 6 3 2" xfId="25088" xr:uid="{99A06A3E-12FF-4D47-AEDA-3531D239F4FF}"/>
    <cellStyle name="Entrada 7 2 6 4" xfId="7994" xr:uid="{E9231107-08FF-40A9-9C45-4DF8F8F26E3D}"/>
    <cellStyle name="Entrada 7 2 6 4 2" xfId="23102" xr:uid="{97382E29-647C-4B07-9B09-534881BC2C2E}"/>
    <cellStyle name="Entrada 7 2 6 5" xfId="18706" xr:uid="{CD28D33D-CB8E-450E-9CE8-456799E86C52}"/>
    <cellStyle name="Entrada 7 2 7" xfId="3944" xr:uid="{A1AA6103-9F7D-477C-81C5-E386609C90ED}"/>
    <cellStyle name="Entrada 7 2 7 2" xfId="6581" xr:uid="{8D3AC820-DCD3-41E3-BA80-110271164DD0}"/>
    <cellStyle name="Entrada 7 2 7 2 2" xfId="12892" xr:uid="{206831FA-4930-403F-876B-1D2853667DB5}"/>
    <cellStyle name="Entrada 7 2 7 2 2 2" xfId="28000" xr:uid="{2105EDF0-1FD1-4B46-8399-7AA183E92F16}"/>
    <cellStyle name="Entrada 7 2 7 2 3" xfId="16597" xr:uid="{F0C12810-32CC-4A95-B7EB-F0C3523E0C9F}"/>
    <cellStyle name="Entrada 7 2 7 2 3 2" xfId="31705" xr:uid="{7F9F475F-0893-43AB-A437-1628B8B9FD05}"/>
    <cellStyle name="Entrada 7 2 7 2 4" xfId="21689" xr:uid="{2237138E-F773-41E1-9EC5-02EED91AEDE6}"/>
    <cellStyle name="Entrada 7 2 7 3" xfId="10326" xr:uid="{7E372BBB-61AB-4C32-9CAC-A915C5B7607F}"/>
    <cellStyle name="Entrada 7 2 7 3 2" xfId="25434" xr:uid="{00E2829E-8C63-4728-9980-D0B1E9802196}"/>
    <cellStyle name="Entrada 7 2 7 4" xfId="15099" xr:uid="{F76D84EE-3B1E-4AC2-98B0-D7C9AB887919}"/>
    <cellStyle name="Entrada 7 2 7 4 2" xfId="30207" xr:uid="{C434CBB4-742B-4919-B004-423A24C4CAF9}"/>
    <cellStyle name="Entrada 7 2 7 5" xfId="19052" xr:uid="{1FF3182E-950B-4C57-80C4-342715604205}"/>
    <cellStyle name="Entrada 7 2 8" xfId="4291" xr:uid="{9D2F166D-47FB-4DEB-9381-23B40D870154}"/>
    <cellStyle name="Entrada 7 2 8 2" xfId="6928" xr:uid="{0D8761D2-D70C-4B2F-BC95-3B02FAFD3633}"/>
    <cellStyle name="Entrada 7 2 8 2 2" xfId="13239" xr:uid="{291F9F54-06A6-4144-8F6A-1EB287A16693}"/>
    <cellStyle name="Entrada 7 2 8 2 2 2" xfId="28347" xr:uid="{DD6D9413-5F69-4C7F-A408-D83FAB03FB37}"/>
    <cellStyle name="Entrada 7 2 8 2 3" xfId="16903" xr:uid="{A80A2590-218E-441B-B739-42633ACB9AE7}"/>
    <cellStyle name="Entrada 7 2 8 2 3 2" xfId="32011" xr:uid="{1CC42553-D479-40B2-9809-2A315791659F}"/>
    <cellStyle name="Entrada 7 2 8 2 4" xfId="22036" xr:uid="{951E75C5-A281-4331-9405-957D052E2A5B}"/>
    <cellStyle name="Entrada 7 2 8 3" xfId="10673" xr:uid="{F0646B27-CCBB-41D8-9AFF-BF172C77580D}"/>
    <cellStyle name="Entrada 7 2 8 3 2" xfId="25781" xr:uid="{FF89BB38-37F3-4ED5-99EC-392B99B56219}"/>
    <cellStyle name="Entrada 7 2 8 4" xfId="14914" xr:uid="{EB3F4493-C394-486F-9078-2F7F9385B867}"/>
    <cellStyle name="Entrada 7 2 8 4 2" xfId="30022" xr:uid="{3089E83C-05A8-420C-9C5F-51B8AFF96E79}"/>
    <cellStyle name="Entrada 7 2 8 5" xfId="19399" xr:uid="{65B82F48-0626-4EBD-92F5-D68B0D2A4AD9}"/>
    <cellStyle name="Entrada 7 2 9" xfId="4509" xr:uid="{427A9E1D-1F67-426A-A58A-81B30BF36577}"/>
    <cellStyle name="Entrada 7 2 9 2" xfId="10891" xr:uid="{D389A2AC-587D-47AD-9BAC-5EBCDAD8DE06}"/>
    <cellStyle name="Entrada 7 2 9 2 2" xfId="25999" xr:uid="{6DE3C4D0-C10C-4AA3-9D21-6B118143D62A}"/>
    <cellStyle name="Entrada 7 2 9 3" xfId="16430" xr:uid="{515C2E5C-ECC8-4E62-8C9A-D8D4102041C9}"/>
    <cellStyle name="Entrada 7 2 9 3 2" xfId="31538" xr:uid="{0B9338FB-F08B-4AFA-AEAA-6F10F96B0F64}"/>
    <cellStyle name="Entrada 7 2 9 4" xfId="19617" xr:uid="{3B48437F-555E-4A63-B98B-A6A786F7CFEE}"/>
    <cellStyle name="Entrada 7 3" xfId="1855" xr:uid="{C1665ABA-D3BB-4CAA-BC7B-C3A16C486045}"/>
    <cellStyle name="Entrada 7 3 10" xfId="15354" xr:uid="{AF826F01-D763-4550-9DED-6A0C50CA85B3}"/>
    <cellStyle name="Entrada 7 3 10 2" xfId="30462" xr:uid="{4C1B2F1D-2501-4A1F-98E1-2A4F7B9F77CF}"/>
    <cellStyle name="Entrada 7 3 11" xfId="14311" xr:uid="{91B8D7D2-5155-442A-A383-1EEA0AEEAAB6}"/>
    <cellStyle name="Entrada 7 3 11 2" xfId="29419" xr:uid="{7B1CD66A-34C5-43F4-B08B-B1A958F12EF7}"/>
    <cellStyle name="Entrada 7 3 12" xfId="17080" xr:uid="{526A19CA-858E-44F0-955B-C7F9DF7367E1}"/>
    <cellStyle name="Entrada 7 3 2" xfId="2415" xr:uid="{2AF63604-5700-4060-A85D-3088C3BDDA17}"/>
    <cellStyle name="Entrada 7 3 2 2" xfId="5052" xr:uid="{C76276F9-D8C1-40F7-87D2-B94DCA48B29C}"/>
    <cellStyle name="Entrada 7 3 2 2 2" xfId="11416" xr:uid="{AFFAC3AC-2C74-46BB-BC33-2943C51807B2}"/>
    <cellStyle name="Entrada 7 3 2 2 2 2" xfId="26524" xr:uid="{DF5DA4C1-FA5D-4CE5-8640-B6B5940C5959}"/>
    <cellStyle name="Entrada 7 3 2 2 3" xfId="16006" xr:uid="{74502B6C-9536-4801-A387-F78A815EA026}"/>
    <cellStyle name="Entrada 7 3 2 2 3 2" xfId="31114" xr:uid="{DC05CEC3-A762-4B4E-BB0B-14CE317AFF7B}"/>
    <cellStyle name="Entrada 7 3 2 2 4" xfId="20160" xr:uid="{320CBDCE-D2B6-454D-B452-8ED01EFFC40D}"/>
    <cellStyle name="Entrada 7 3 2 3" xfId="8882" xr:uid="{DA6DC324-A2F1-4888-950C-E6939D661145}"/>
    <cellStyle name="Entrada 7 3 2 3 2" xfId="23990" xr:uid="{AB6E54CA-69C4-4696-87BA-411047EAE129}"/>
    <cellStyle name="Entrada 7 3 2 4" xfId="15895" xr:uid="{B00CDF1A-E752-41D9-83EB-61021F11FCB7}"/>
    <cellStyle name="Entrada 7 3 2 4 2" xfId="31003" xr:uid="{7D197826-BF02-46BB-9926-ABF7D159BB43}"/>
    <cellStyle name="Entrada 7 3 2 5" xfId="7375" xr:uid="{561FE720-ACF9-422B-BB36-44873B7804E3}"/>
    <cellStyle name="Entrada 7 3 2 5 2" xfId="22483" xr:uid="{8CAB5D70-537C-4311-B2AC-C59B5118A64F}"/>
    <cellStyle name="Entrada 7 3 2 6" xfId="17606" xr:uid="{768D0692-5446-4B37-88AD-8EF93F0A9A37}"/>
    <cellStyle name="Entrada 7 3 3" xfId="2205" xr:uid="{378A5282-5CC0-4077-B7B0-0C8692DB57CB}"/>
    <cellStyle name="Entrada 7 3 3 2" xfId="4842" xr:uid="{878A6A27-4134-43FD-9CBD-7CDE70257681}"/>
    <cellStyle name="Entrada 7 3 3 2 2" xfId="13842" xr:uid="{415E2A71-7A7A-4A76-851F-6CE131F6CB64}"/>
    <cellStyle name="Entrada 7 3 3 2 2 2" xfId="28950" xr:uid="{834CACB5-80A4-434F-ACA0-52145A6FE000}"/>
    <cellStyle name="Entrada 7 3 3 2 3" xfId="19950" xr:uid="{17BBBE30-D7FE-430F-976D-25DDE21A7641}"/>
    <cellStyle name="Entrada 7 3 3 3" xfId="16009" xr:uid="{260EFC7B-F9C7-4CA7-8C5A-4407301B2934}"/>
    <cellStyle name="Entrada 7 3 3 3 2" xfId="31117" xr:uid="{86636D8A-1D40-4EC6-A04B-6A15729D8734}"/>
    <cellStyle name="Entrada 7 3 3 4" xfId="17430" xr:uid="{05968A56-4289-4DE5-8DFF-DA030AA99168}"/>
    <cellStyle name="Entrada 7 3 4" xfId="2949" xr:uid="{3E791F1E-5A51-4C83-9C30-06196D8BB600}"/>
    <cellStyle name="Entrada 7 3 4 2" xfId="5586" xr:uid="{8724107F-7D31-4729-BCBC-8E2F5D8CB654}"/>
    <cellStyle name="Entrada 7 3 4 2 2" xfId="11897" xr:uid="{90E2B922-CC0B-4CB9-AB8B-040AADB678A1}"/>
    <cellStyle name="Entrada 7 3 4 2 2 2" xfId="27005" xr:uid="{1FA22679-10EE-4DE3-92BB-1A464CAA6EEC}"/>
    <cellStyle name="Entrada 7 3 4 2 3" xfId="14216" xr:uid="{94E7BB2E-3BAE-4944-AE78-F3BF00430E1D}"/>
    <cellStyle name="Entrada 7 3 4 2 3 2" xfId="29324" xr:uid="{BA47A7B6-24E3-4E19-8361-27EDE8AC7A0C}"/>
    <cellStyle name="Entrada 7 3 4 2 4" xfId="20694" xr:uid="{DCB5E9E3-246C-4236-9823-095B5FD42CD4}"/>
    <cellStyle name="Entrada 7 3 4 3" xfId="9331" xr:uid="{1B8265D5-2762-475B-AC3C-372165555D43}"/>
    <cellStyle name="Entrada 7 3 4 3 2" xfId="24439" xr:uid="{44A84DD1-FD33-459D-B1CA-70DBD3B5B40C}"/>
    <cellStyle name="Entrada 7 3 4 4" xfId="15493" xr:uid="{4D168DEB-5D5D-47B9-8CC4-A16D44D9AA7D}"/>
    <cellStyle name="Entrada 7 3 4 4 2" xfId="30601" xr:uid="{77104FDC-0E04-438B-AF71-A5B0014F6716}"/>
    <cellStyle name="Entrada 7 3 4 5" xfId="18057" xr:uid="{F5731E1B-007A-46D5-B8E8-9CA1535226F1}"/>
    <cellStyle name="Entrada 7 3 5" xfId="3275" xr:uid="{C3FA9D8A-3B28-48E3-800F-14616D5862CA}"/>
    <cellStyle name="Entrada 7 3 5 2" xfId="5912" xr:uid="{BD9BE79B-A281-43C7-81BE-486D6EDF2170}"/>
    <cellStyle name="Entrada 7 3 5 2 2" xfId="12223" xr:uid="{2882B57C-0501-494E-BD33-8BA2706C39A9}"/>
    <cellStyle name="Entrada 7 3 5 2 2 2" xfId="27331" xr:uid="{AEFB2F51-2DC6-416F-ABF4-194418EEEB0F}"/>
    <cellStyle name="Entrada 7 3 5 2 3" xfId="15514" xr:uid="{79D6FE5D-209E-41B3-9CDB-E4940FA11F86}"/>
    <cellStyle name="Entrada 7 3 5 2 3 2" xfId="30622" xr:uid="{17CC5EAD-816A-4C8C-AFE7-DBF8BFE793DC}"/>
    <cellStyle name="Entrada 7 3 5 2 4" xfId="21020" xr:uid="{0DF08EEF-C229-4AAA-9ECA-2751AA30EEBF}"/>
    <cellStyle name="Entrada 7 3 5 3" xfId="9657" xr:uid="{9CEF60F0-1080-405A-BEBA-F3880BE42CBF}"/>
    <cellStyle name="Entrada 7 3 5 3 2" xfId="24765" xr:uid="{B392FE6D-3464-460A-8AE9-A889C65FAC25}"/>
    <cellStyle name="Entrada 7 3 5 4" xfId="14282" xr:uid="{45B24FB0-F209-42CA-862B-D3F6F1B68CA0}"/>
    <cellStyle name="Entrada 7 3 5 4 2" xfId="29390" xr:uid="{EC0FFE79-3459-4A38-8CAD-16F3ECAB1397}"/>
    <cellStyle name="Entrada 7 3 5 5" xfId="18383" xr:uid="{DE2DBA5E-AEAD-406D-AC2F-10C02961856D}"/>
    <cellStyle name="Entrada 7 3 6" xfId="3581" xr:uid="{CE10B874-497F-48C6-8A10-F7E0B1A001B7}"/>
    <cellStyle name="Entrada 7 3 6 2" xfId="6218" xr:uid="{8DA49624-1156-4193-B282-00ED7164D1BA}"/>
    <cellStyle name="Entrada 7 3 6 2 2" xfId="12529" xr:uid="{67D7F51E-D26C-48D1-9C9E-E2954A3E7577}"/>
    <cellStyle name="Entrada 7 3 6 2 2 2" xfId="27637" xr:uid="{8F6BC565-3781-404A-B865-4C9345532A6F}"/>
    <cellStyle name="Entrada 7 3 6 2 3" xfId="15086" xr:uid="{FB3AF36F-9106-480E-8A7C-286B1E6A5670}"/>
    <cellStyle name="Entrada 7 3 6 2 3 2" xfId="30194" xr:uid="{577BA815-3ADF-4850-8B11-08F438E51144}"/>
    <cellStyle name="Entrada 7 3 6 2 4" xfId="21326" xr:uid="{B28F2BFD-DFA4-4C3A-9B9E-55FE78FEDE9C}"/>
    <cellStyle name="Entrada 7 3 6 3" xfId="9963" xr:uid="{E5844FD6-A40E-47DD-94F7-C98DBA2D2B9E}"/>
    <cellStyle name="Entrada 7 3 6 3 2" xfId="25071" xr:uid="{E9E8076B-BDF7-42FC-9BFB-F5AD967CEF46}"/>
    <cellStyle name="Entrada 7 3 6 4" xfId="14568" xr:uid="{7C59EF62-CA17-410A-AED6-8C9052753F05}"/>
    <cellStyle name="Entrada 7 3 6 4 2" xfId="29676" xr:uid="{B0161DF9-FEAF-4D89-BCC2-C3D904AD4E7F}"/>
    <cellStyle name="Entrada 7 3 6 5" xfId="18689" xr:uid="{90F43A63-151B-4362-8BA5-C1C4F98FA03C}"/>
    <cellStyle name="Entrada 7 3 7" xfId="3927" xr:uid="{20EBE902-93BC-4C3C-A7B8-C51BD862AD36}"/>
    <cellStyle name="Entrada 7 3 7 2" xfId="6564" xr:uid="{D347630D-D7E5-4746-A853-68835351A0B0}"/>
    <cellStyle name="Entrada 7 3 7 2 2" xfId="12875" xr:uid="{7A8C5A62-A454-4538-8EB0-551E851DC040}"/>
    <cellStyle name="Entrada 7 3 7 2 2 2" xfId="27983" xr:uid="{5BFABC04-641D-4E5D-AFBC-B3FBF782948A}"/>
    <cellStyle name="Entrada 7 3 7 2 3" xfId="16580" xr:uid="{C6E32663-63A5-426B-9595-93E1BD4E755A}"/>
    <cellStyle name="Entrada 7 3 7 2 3 2" xfId="31688" xr:uid="{4D419460-4683-4FE4-AB20-97A4CC2D4C0E}"/>
    <cellStyle name="Entrada 7 3 7 2 4" xfId="21672" xr:uid="{1FD3B156-159B-43FF-8B6B-E4FA13C6DCB6}"/>
    <cellStyle name="Entrada 7 3 7 3" xfId="10309" xr:uid="{3AF77FB7-1AC2-4FEE-980B-FCB6F0051FAA}"/>
    <cellStyle name="Entrada 7 3 7 3 2" xfId="25417" xr:uid="{1DDDED7C-6F40-428F-9EB6-72AC67E871BE}"/>
    <cellStyle name="Entrada 7 3 7 4" xfId="13990" xr:uid="{7BE8E33A-64E0-4CEB-87CC-C0A0CB53AC0E}"/>
    <cellStyle name="Entrada 7 3 7 4 2" xfId="29098" xr:uid="{EB160ABD-E0AA-4A51-B67D-63843ABE4D10}"/>
    <cellStyle name="Entrada 7 3 7 5" xfId="19035" xr:uid="{4509EC6C-94F3-4DD5-9516-85AEBE8AA4BE}"/>
    <cellStyle name="Entrada 7 3 8" xfId="4492" xr:uid="{D7F89B27-12D9-448D-9EF9-A28ED5D21D60}"/>
    <cellStyle name="Entrada 7 3 8 2" xfId="10874" xr:uid="{D21C9C9A-4A06-4966-810F-E829DDAD0E58}"/>
    <cellStyle name="Entrada 7 3 8 2 2" xfId="25982" xr:uid="{38EBFD6B-02B6-4C9B-B559-69E7EF95B676}"/>
    <cellStyle name="Entrada 7 3 8 3" xfId="14436" xr:uid="{6F5AB355-B7BD-4A3D-80D1-EC36A6C83F2A}"/>
    <cellStyle name="Entrada 7 3 8 3 2" xfId="29544" xr:uid="{65FE9122-1A90-4A8D-A6A0-D1000F7D286C}"/>
    <cellStyle name="Entrada 7 3 8 4" xfId="19600" xr:uid="{DC2F7EA8-13CD-4A29-A695-A2A0DB0A0850}"/>
    <cellStyle name="Entrada 7 3 9" xfId="8356" xr:uid="{AEBBC1F3-1A93-4A2B-B9F7-F3FA2E09A396}"/>
    <cellStyle name="Entrada 7 3 9 2" xfId="23464" xr:uid="{063EB94C-EC9E-4B1B-B816-6F7F2D7DD212}"/>
    <cellStyle name="Entrada 7 4" xfId="2092" xr:uid="{5305364E-53BB-4956-91C0-1EC3C60C0B0F}"/>
    <cellStyle name="Entrada 7 4 10" xfId="13583" xr:uid="{C8415C00-E103-4E3B-A732-F66EA384CCA0}"/>
    <cellStyle name="Entrada 7 4 10 2" xfId="28691" xr:uid="{01449E19-1DBE-4F77-9D16-B273F1E255D3}"/>
    <cellStyle name="Entrada 7 4 11" xfId="15221" xr:uid="{C29C4C77-FF5B-4574-9CD6-BA45E65591BE}"/>
    <cellStyle name="Entrada 7 4 11 2" xfId="30329" xr:uid="{32B3F591-3D44-4964-B191-6C2DE131A119}"/>
    <cellStyle name="Entrada 7 4 12" xfId="17317" xr:uid="{7A44C08A-9994-40F1-9E99-F7F83D07C9DA}"/>
    <cellStyle name="Entrada 7 4 2" xfId="2582" xr:uid="{503A51F6-B3A3-4CEB-8575-899946C4B0C1}"/>
    <cellStyle name="Entrada 7 4 2 2" xfId="5219" xr:uid="{56300609-8F12-471C-B4A5-BAF185221570}"/>
    <cellStyle name="Entrada 7 4 2 2 2" xfId="11583" xr:uid="{B240AD1A-22C1-461B-9C56-448328E3DA97}"/>
    <cellStyle name="Entrada 7 4 2 2 2 2" xfId="26691" xr:uid="{4D00E60C-DFF4-4360-A8F5-46247756CFFF}"/>
    <cellStyle name="Entrada 7 4 2 2 3" xfId="15908" xr:uid="{9D9A6585-D90B-446E-BC2C-13E84CD22120}"/>
    <cellStyle name="Entrada 7 4 2 2 3 2" xfId="31016" xr:uid="{9D04EC11-9997-4188-AC58-BF1BE322F695}"/>
    <cellStyle name="Entrada 7 4 2 2 4" xfId="20327" xr:uid="{36548BA1-01DD-461D-97D0-7D9BE27D43EB}"/>
    <cellStyle name="Entrada 7 4 2 3" xfId="9049" xr:uid="{878387F0-C908-451B-8AB1-F3DF995A703C}"/>
    <cellStyle name="Entrada 7 4 2 3 2" xfId="24157" xr:uid="{155AD243-048C-4EC6-AC34-8FB9854C983F}"/>
    <cellStyle name="Entrada 7 4 2 4" xfId="15001" xr:uid="{7B02D2E2-B5A2-4EE9-9D12-778048E9DC39}"/>
    <cellStyle name="Entrada 7 4 2 4 2" xfId="30109" xr:uid="{A02ACADF-022F-4A0E-B9B3-1A0FCBA38510}"/>
    <cellStyle name="Entrada 7 4 2 5" xfId="14587" xr:uid="{A4A41D47-F99A-408B-9F4E-5E91A0C62DC0}"/>
    <cellStyle name="Entrada 7 4 2 5 2" xfId="29695" xr:uid="{6CDE4CC9-63E8-4E6A-98EB-367C526F4882}"/>
    <cellStyle name="Entrada 7 4 2 6" xfId="17690" xr:uid="{CB5260D4-CEB0-43D3-A4AF-766BE3AABFCD}"/>
    <cellStyle name="Entrada 7 4 3" xfId="2852" xr:uid="{3AB027CF-709C-4686-B8D9-B960C4615723}"/>
    <cellStyle name="Entrada 7 4 3 2" xfId="5489" xr:uid="{D6CF15B7-0C6E-4DB8-AF80-F3CBB507509F}"/>
    <cellStyle name="Entrada 7 4 3 2 2" xfId="13617" xr:uid="{881814B3-13F7-4A38-962C-857551D19037}"/>
    <cellStyle name="Entrada 7 4 3 2 2 2" xfId="28725" xr:uid="{5C97BA5D-D6CF-41D8-B910-2D69565422F9}"/>
    <cellStyle name="Entrada 7 4 3 2 3" xfId="20597" xr:uid="{59D7769F-E603-45A1-A012-C02DAFAAFE57}"/>
    <cellStyle name="Entrada 7 4 3 3" xfId="14490" xr:uid="{67F0BA5F-2913-4B2B-A87B-866224823BA2}"/>
    <cellStyle name="Entrada 7 4 3 3 2" xfId="29598" xr:uid="{8337D96B-D91E-43DE-80D4-FC98234D7D18}"/>
    <cellStyle name="Entrada 7 4 3 4" xfId="17960" xr:uid="{D252F9C8-1EE4-4987-AABC-D72353D10A53}"/>
    <cellStyle name="Entrada 7 4 4" xfId="3155" xr:uid="{A0510D25-0306-4EF3-925E-1872ACD1D6FD}"/>
    <cellStyle name="Entrada 7 4 4 2" xfId="5792" xr:uid="{ABF9F601-C992-4746-8879-0583A06EECA6}"/>
    <cellStyle name="Entrada 7 4 4 2 2" xfId="12103" xr:uid="{98D859CA-A2EF-4B96-9D03-0675CF859092}"/>
    <cellStyle name="Entrada 7 4 4 2 2 2" xfId="27211" xr:uid="{E6768DBC-7FA6-407B-9BBA-117C08D85048}"/>
    <cellStyle name="Entrada 7 4 4 2 3" xfId="15584" xr:uid="{4252F8BE-32DA-46DA-B8BF-315222384485}"/>
    <cellStyle name="Entrada 7 4 4 2 3 2" xfId="30692" xr:uid="{B4CFA499-7D1F-4D42-B652-0DBF9381D24F}"/>
    <cellStyle name="Entrada 7 4 4 2 4" xfId="20900" xr:uid="{4C2074CC-26E4-4073-802F-C4C3271AC9B7}"/>
    <cellStyle name="Entrada 7 4 4 3" xfId="9537" xr:uid="{933E66EB-B9D3-4E26-A124-1E3AA81D6940}"/>
    <cellStyle name="Entrada 7 4 4 3 2" xfId="24645" xr:uid="{65E0F471-4F73-4DCF-8FF8-1D7B2BE79CA4}"/>
    <cellStyle name="Entrada 7 4 4 4" xfId="13974" xr:uid="{9269C3FB-F887-4B84-8938-C50AAF5F308A}"/>
    <cellStyle name="Entrada 7 4 4 4 2" xfId="29082" xr:uid="{577B89DD-5D26-42D5-A2FC-1DC90D89C451}"/>
    <cellStyle name="Entrada 7 4 4 5" xfId="18263" xr:uid="{DDB6FBDB-907E-40AC-88EA-7BE7454D1DD7}"/>
    <cellStyle name="Entrada 7 4 5" xfId="3481" xr:uid="{A7AC2B75-5EC9-4668-B300-C69427A9FB08}"/>
    <cellStyle name="Entrada 7 4 5 2" xfId="6118" xr:uid="{EC90AC1F-819C-4AA1-A865-C789CDC264CB}"/>
    <cellStyle name="Entrada 7 4 5 2 2" xfId="12429" xr:uid="{8504095C-9699-43AC-8678-EFD0BF18D3EA}"/>
    <cellStyle name="Entrada 7 4 5 2 2 2" xfId="27537" xr:uid="{A8BB662C-0626-4528-86E5-1518DD5E2C8B}"/>
    <cellStyle name="Entrada 7 4 5 2 3" xfId="15810" xr:uid="{797003E7-D8FE-4606-BE5C-DF4C3DCCD51D}"/>
    <cellStyle name="Entrada 7 4 5 2 3 2" xfId="30918" xr:uid="{4876BFF7-EE39-42C9-94F5-1193EAF9DBC3}"/>
    <cellStyle name="Entrada 7 4 5 2 4" xfId="21226" xr:uid="{1AB6DA84-D12F-44CD-B821-B46B80C86C62}"/>
    <cellStyle name="Entrada 7 4 5 3" xfId="9863" xr:uid="{480EB4FC-86FB-4FB2-986F-C0A3229712AC}"/>
    <cellStyle name="Entrada 7 4 5 3 2" xfId="24971" xr:uid="{191CE86B-2494-4CAA-BB87-5C8DA8BC6737}"/>
    <cellStyle name="Entrada 7 4 5 4" xfId="14808" xr:uid="{0D59B696-686B-4140-9F54-C1C6347D23ED}"/>
    <cellStyle name="Entrada 7 4 5 4 2" xfId="29916" xr:uid="{6D98199D-3510-4E8C-8284-A2698486C338}"/>
    <cellStyle name="Entrada 7 4 5 5" xfId="18589" xr:uid="{B1A9C06D-BA00-4B85-848B-FC1AF24D4185}"/>
    <cellStyle name="Entrada 7 4 6" xfId="3787" xr:uid="{50B513C7-6FD1-47F4-8026-489824942CAE}"/>
    <cellStyle name="Entrada 7 4 6 2" xfId="6424" xr:uid="{30BAFE79-278F-417D-9662-C9B81658637F}"/>
    <cellStyle name="Entrada 7 4 6 2 2" xfId="12735" xr:uid="{A8B9E2E8-9F79-455B-95DE-0F0D66E79CE9}"/>
    <cellStyle name="Entrada 7 4 6 2 2 2" xfId="27843" xr:uid="{FE2378CB-1A07-44EA-834B-F9E00ABC94DA}"/>
    <cellStyle name="Entrada 7 4 6 2 3" xfId="16216" xr:uid="{952EE650-8FD4-4D65-975C-94199E8B891C}"/>
    <cellStyle name="Entrada 7 4 6 2 3 2" xfId="31324" xr:uid="{CAF889B5-5892-4AF1-A7BE-57C916BE55E1}"/>
    <cellStyle name="Entrada 7 4 6 2 4" xfId="21532" xr:uid="{B8C3ABE7-BBB9-4E90-8CD6-33EF7CDE70C5}"/>
    <cellStyle name="Entrada 7 4 6 3" xfId="10169" xr:uid="{70982349-7D27-43D1-96D2-6918AC4C34B4}"/>
    <cellStyle name="Entrada 7 4 6 3 2" xfId="25277" xr:uid="{BC8FD55D-E1E4-4907-AD0F-3E81F8EE13E4}"/>
    <cellStyle name="Entrada 7 4 6 4" xfId="9133" xr:uid="{4297C8EB-4FAF-4593-A645-F85FA09DE7C1}"/>
    <cellStyle name="Entrada 7 4 6 4 2" xfId="24241" xr:uid="{44A20BC2-336C-497C-82D0-5BEEA320C30A}"/>
    <cellStyle name="Entrada 7 4 6 5" xfId="18895" xr:uid="{57E1294E-4768-48EF-B9AA-9A37C3E9A0FD}"/>
    <cellStyle name="Entrada 7 4 7" xfId="4164" xr:uid="{0DFABC72-DA7B-4E67-9F12-1873ABA4E89E}"/>
    <cellStyle name="Entrada 7 4 7 2" xfId="6801" xr:uid="{663B9859-D9BE-41A5-8DC5-23C0951BBE4D}"/>
    <cellStyle name="Entrada 7 4 7 2 2" xfId="13112" xr:uid="{2201043A-31B2-4101-863E-6BCD4D21C315}"/>
    <cellStyle name="Entrada 7 4 7 2 2 2" xfId="28220" xr:uid="{562F19F4-0392-4F38-9551-160D1BC65BDE}"/>
    <cellStyle name="Entrada 7 4 7 2 3" xfId="16786" xr:uid="{60AB7A60-194F-423E-9F15-DCD0AD2C4EA0}"/>
    <cellStyle name="Entrada 7 4 7 2 3 2" xfId="31894" xr:uid="{0A60DF56-3875-403D-9462-04E97616E7FC}"/>
    <cellStyle name="Entrada 7 4 7 2 4" xfId="21909" xr:uid="{A267DD2C-469F-409A-B85E-62939D87E3C5}"/>
    <cellStyle name="Entrada 7 4 7 3" xfId="10546" xr:uid="{F53F9C6B-86A3-4AA5-8DDE-1E22212C5DD5}"/>
    <cellStyle name="Entrada 7 4 7 3 2" xfId="25654" xr:uid="{2C425F07-1407-4110-949C-A87E984E3B55}"/>
    <cellStyle name="Entrada 7 4 7 4" xfId="7670" xr:uid="{06EE52BF-4B7D-4310-9398-C9BE2BEB9E5D}"/>
    <cellStyle name="Entrada 7 4 7 4 2" xfId="22778" xr:uid="{E707CA34-BA8F-455A-B593-E43B8B032164}"/>
    <cellStyle name="Entrada 7 4 7 5" xfId="19272" xr:uid="{A8B2C6FB-3FD2-4B48-838F-B7B07AF79BC6}"/>
    <cellStyle name="Entrada 7 4 8" xfId="4729" xr:uid="{DCFF8C6C-2F99-4496-81F5-465B6357165F}"/>
    <cellStyle name="Entrada 7 4 8 2" xfId="11111" xr:uid="{6C139191-17AD-472D-BD78-F3E24A2A105F}"/>
    <cellStyle name="Entrada 7 4 8 2 2" xfId="26219" xr:uid="{E4C3CD91-B58C-4482-B633-DAFFFC123BD0}"/>
    <cellStyle name="Entrada 7 4 8 3" xfId="7977" xr:uid="{3C7A2932-9376-49E0-B15B-29B4679B5F97}"/>
    <cellStyle name="Entrada 7 4 8 3 2" xfId="23085" xr:uid="{66EC0DB5-A767-4587-8F8F-9FD19FE190B4}"/>
    <cellStyle name="Entrada 7 4 8 4" xfId="19837" xr:uid="{6191BF7B-D436-4574-A51B-EC763500CC5C}"/>
    <cellStyle name="Entrada 7 4 9" xfId="8590" xr:uid="{9562E575-B7AE-4748-9F62-2B16CCAAEAD7}"/>
    <cellStyle name="Entrada 7 4 9 2" xfId="23698" xr:uid="{98297153-7B08-4179-BE84-CF5F30D44C9C}"/>
    <cellStyle name="Entrada 7 5" xfId="2029" xr:uid="{AF371DC9-EEBB-4EAE-A893-D65D0F7DB149}"/>
    <cellStyle name="Entrada 7 5 10" xfId="15432" xr:uid="{309834C4-F8FC-4C48-9855-6B1A087BC52E}"/>
    <cellStyle name="Entrada 7 5 10 2" xfId="30540" xr:uid="{461C15CE-1334-43C3-A742-A9BAC76FFBA4}"/>
    <cellStyle name="Entrada 7 5 11" xfId="17254" xr:uid="{E79B6146-E5F1-4D9B-8F68-75F242057DD6}"/>
    <cellStyle name="Entrada 7 5 2" xfId="2789" xr:uid="{33768ED3-6806-4193-8C0C-9C384618054F}"/>
    <cellStyle name="Entrada 7 5 2 2" xfId="5426" xr:uid="{73E19E6D-96AD-41D3-9F1E-8B36BE17E49B}"/>
    <cellStyle name="Entrada 7 5 2 2 2" xfId="16256" xr:uid="{4A07B6E8-5F4E-4734-9A68-7D9F52ECD0EE}"/>
    <cellStyle name="Entrada 7 5 2 2 2 2" xfId="31364" xr:uid="{F5EE5C8F-D45D-45AF-BBAE-D16EF48E33E2}"/>
    <cellStyle name="Entrada 7 5 2 2 3" xfId="20534" xr:uid="{189B675D-4324-42D6-A2E1-54C7BB4ABDAD}"/>
    <cellStyle name="Entrada 7 5 2 3" xfId="15352" xr:uid="{36BAEE46-358E-46AE-A37B-5C23C5ABB3E9}"/>
    <cellStyle name="Entrada 7 5 2 3 2" xfId="30460" xr:uid="{E95EFE6D-EBDD-455C-982D-C9DA9948A962}"/>
    <cellStyle name="Entrada 7 5 2 4" xfId="17897" xr:uid="{8A6DA398-6220-4A7D-B756-694C1DF37782}"/>
    <cellStyle name="Entrada 7 5 3" xfId="3092" xr:uid="{88B6D4EE-9447-49E8-8243-C0943BC8CA33}"/>
    <cellStyle name="Entrada 7 5 3 2" xfId="5729" xr:uid="{30D9E21A-6BFF-42DD-A7E6-510FC1BFF804}"/>
    <cellStyle name="Entrada 7 5 3 2 2" xfId="12040" xr:uid="{86320B3C-5D1C-4305-AC9C-3041544D3158}"/>
    <cellStyle name="Entrada 7 5 3 2 2 2" xfId="27148" xr:uid="{DE26A0CE-4DB7-4A40-91D8-2B7996D7BAC1}"/>
    <cellStyle name="Entrada 7 5 3 2 3" xfId="7180" xr:uid="{4E37E72B-8C2C-45D7-9322-06F1E3E9F8EA}"/>
    <cellStyle name="Entrada 7 5 3 2 3 2" xfId="22288" xr:uid="{B7F5D7F2-2C45-437F-B162-49680E92A62D}"/>
    <cellStyle name="Entrada 7 5 3 2 4" xfId="20837" xr:uid="{CBE7A4C4-3FDA-4194-BE91-8A459CB4CC77}"/>
    <cellStyle name="Entrada 7 5 3 3" xfId="9474" xr:uid="{CB35AA1E-BC6A-46E5-A5FC-9C12A267BFE4}"/>
    <cellStyle name="Entrada 7 5 3 3 2" xfId="24582" xr:uid="{20DD4B9A-B307-44E0-ACF2-8A0DFAF5EE6E}"/>
    <cellStyle name="Entrada 7 5 3 4" xfId="7278" xr:uid="{F4F5AD81-05F8-47E9-81D6-40745CE42FFA}"/>
    <cellStyle name="Entrada 7 5 3 4 2" xfId="22386" xr:uid="{93255FBB-0182-4A70-BB86-51579244F922}"/>
    <cellStyle name="Entrada 7 5 3 5" xfId="18200" xr:uid="{A1F7E680-DCA9-4324-AFF2-24D386698720}"/>
    <cellStyle name="Entrada 7 5 4" xfId="3418" xr:uid="{C195015E-3AA7-4DCD-9D9C-587B9282AEDA}"/>
    <cellStyle name="Entrada 7 5 4 2" xfId="6055" xr:uid="{467E808A-0D23-4CAD-BBBE-5734ECC95E4F}"/>
    <cellStyle name="Entrada 7 5 4 2 2" xfId="12366" xr:uid="{E89E6D05-D4DE-4EC4-8923-5BB85D034827}"/>
    <cellStyle name="Entrada 7 5 4 2 2 2" xfId="27474" xr:uid="{DE371AD8-379F-4A51-843D-960994B68FD4}"/>
    <cellStyle name="Entrada 7 5 4 2 3" xfId="8238" xr:uid="{7A02D86C-B20A-48AB-AE4A-AF0474CD9DC5}"/>
    <cellStyle name="Entrada 7 5 4 2 3 2" xfId="23346" xr:uid="{E758B62E-4EBA-4302-B4FA-7E9EA04B92AA}"/>
    <cellStyle name="Entrada 7 5 4 2 4" xfId="21163" xr:uid="{B819C1CE-EB08-4B17-9A6F-557D7A34F8D6}"/>
    <cellStyle name="Entrada 7 5 4 3" xfId="9800" xr:uid="{60D3EB3A-82E1-4AB2-9766-CF72938589C0}"/>
    <cellStyle name="Entrada 7 5 4 3 2" xfId="24908" xr:uid="{2A8D83A8-7254-473F-98AA-A37E97532471}"/>
    <cellStyle name="Entrada 7 5 4 4" xfId="14135" xr:uid="{3234D9AF-771B-4EC7-AB31-B541F88AF996}"/>
    <cellStyle name="Entrada 7 5 4 4 2" xfId="29243" xr:uid="{53901A73-CFC1-4B92-AAEA-A0349F6FDCE2}"/>
    <cellStyle name="Entrada 7 5 4 5" xfId="18526" xr:uid="{FFB00F13-C90B-41B9-9086-BD54BD26C7EB}"/>
    <cellStyle name="Entrada 7 5 5" xfId="3724" xr:uid="{E7E8E0DF-C43A-447C-A4EA-2FA50A58FA77}"/>
    <cellStyle name="Entrada 7 5 5 2" xfId="6361" xr:uid="{9094C49A-5440-4D93-AE80-8EE1BFD38A3A}"/>
    <cellStyle name="Entrada 7 5 5 2 2" xfId="12672" xr:uid="{91BA4754-8B25-4615-BFFF-D86825A2ACAD}"/>
    <cellStyle name="Entrada 7 5 5 2 2 2" xfId="27780" xr:uid="{FCF5DA46-8A26-4FDB-BC99-BC13ABA0BE86}"/>
    <cellStyle name="Entrada 7 5 5 2 3" xfId="15275" xr:uid="{7039AA17-1827-40B0-B4B8-ED3ABF6F5790}"/>
    <cellStyle name="Entrada 7 5 5 2 3 2" xfId="30383" xr:uid="{90DAC31B-B071-41B9-A1DE-08C3A9367D56}"/>
    <cellStyle name="Entrada 7 5 5 2 4" xfId="21469" xr:uid="{29D4DC2C-04A2-4850-9CD1-AEBF8F9B42E9}"/>
    <cellStyle name="Entrada 7 5 5 3" xfId="10106" xr:uid="{43BE7506-6596-427E-B717-7ACBECEB9CA7}"/>
    <cellStyle name="Entrada 7 5 5 3 2" xfId="25214" xr:uid="{7F2DFE3F-5A5B-4CA1-B708-77C66041B12F}"/>
    <cellStyle name="Entrada 7 5 5 4" xfId="7132" xr:uid="{33ED9710-1962-424D-950A-BF2A744CE3B4}"/>
    <cellStyle name="Entrada 7 5 5 4 2" xfId="22240" xr:uid="{53C50D39-F016-4CA9-83E1-EAD307ACE808}"/>
    <cellStyle name="Entrada 7 5 5 5" xfId="18832" xr:uid="{FC3C3C64-B856-4FF0-BECA-58309880CF4F}"/>
    <cellStyle name="Entrada 7 5 6" xfId="4101" xr:uid="{213F4F39-8B63-41BD-8979-4BBF5E053C5A}"/>
    <cellStyle name="Entrada 7 5 6 2" xfId="6738" xr:uid="{4D0A74E2-8FDD-4B03-85C9-8D0B732869A8}"/>
    <cellStyle name="Entrada 7 5 6 2 2" xfId="13049" xr:uid="{F168399A-70D6-4E25-8BC1-1EA4C9BC1C9F}"/>
    <cellStyle name="Entrada 7 5 6 2 2 2" xfId="28157" xr:uid="{2CC9D2A8-E821-4A32-AFE7-5FA5A22F5EBF}"/>
    <cellStyle name="Entrada 7 5 6 2 3" xfId="16723" xr:uid="{A92AC80F-2E55-453E-B2FF-BD415D724C95}"/>
    <cellStyle name="Entrada 7 5 6 2 3 2" xfId="31831" xr:uid="{A07C11E5-5A85-4D0A-AECF-6470519463E6}"/>
    <cellStyle name="Entrada 7 5 6 2 4" xfId="21846" xr:uid="{DB49E598-A5B7-4E4F-88B6-99F9D4EB2C8F}"/>
    <cellStyle name="Entrada 7 5 6 3" xfId="10483" xr:uid="{133AFD0A-4280-482A-82DB-DFD6C104B58D}"/>
    <cellStyle name="Entrada 7 5 6 3 2" xfId="25591" xr:uid="{8C5D9311-37AE-4D2A-8F6C-D53D80C2316C}"/>
    <cellStyle name="Entrada 7 5 6 4" xfId="15526" xr:uid="{90B900F7-24A4-4241-988B-D656EC84648C}"/>
    <cellStyle name="Entrada 7 5 6 4 2" xfId="30634" xr:uid="{8C0DFFFA-418F-4CF8-A2F2-5AE3D47DD8BC}"/>
    <cellStyle name="Entrada 7 5 6 5" xfId="19209" xr:uid="{5EB472E6-F74B-4C00-BDC0-181F073B8BAA}"/>
    <cellStyle name="Entrada 7 5 7" xfId="4666" xr:uid="{3D3BD934-3B52-42FC-BB10-B8C498682542}"/>
    <cellStyle name="Entrada 7 5 7 2" xfId="11048" xr:uid="{BF772401-56F2-4BF9-9A57-A5B0B6DFED33}"/>
    <cellStyle name="Entrada 7 5 7 2 2" xfId="26156" xr:uid="{F8C899F8-D17B-491B-9C95-D21C7F0165D5}"/>
    <cellStyle name="Entrada 7 5 7 3" xfId="15337" xr:uid="{9AC70316-6DD5-466D-BFEC-69ACD38C0F59}"/>
    <cellStyle name="Entrada 7 5 7 3 2" xfId="30445" xr:uid="{6B8D4795-D896-4888-9459-8F765823CBCC}"/>
    <cellStyle name="Entrada 7 5 7 4" xfId="19774" xr:uid="{695937A0-7072-4F96-AB3F-30FC7090D406}"/>
    <cellStyle name="Entrada 7 5 8" xfId="8527" xr:uid="{2715EEB5-C106-4258-8F7A-42A1535E9B14}"/>
    <cellStyle name="Entrada 7 5 8 2" xfId="23635" xr:uid="{4450B8AB-3649-4D61-9507-695642A3CCB3}"/>
    <cellStyle name="Entrada 7 5 9" xfId="13638" xr:uid="{BBBA4B1F-7F71-421A-A52F-9C3EAAF9CCC6}"/>
    <cellStyle name="Entrada 7 5 9 2" xfId="28746" xr:uid="{D5F7607B-0627-4F1E-9754-439E0574907D}"/>
    <cellStyle name="Entrada 8" xfId="1157" xr:uid="{00000000-0005-0000-0000-000087040000}"/>
    <cellStyle name="Entrada 8 2" xfId="1873" xr:uid="{5D654CC9-3541-4D13-B756-66E7527E73BF}"/>
    <cellStyle name="Entrada 8 2 10" xfId="8374" xr:uid="{206ECA69-AF5E-4ADE-AFD2-D7DBDB189879}"/>
    <cellStyle name="Entrada 8 2 10 2" xfId="23482" xr:uid="{E7660BC5-FE01-4066-8CF3-68308139C3AE}"/>
    <cellStyle name="Entrada 8 2 11" xfId="14928" xr:uid="{7F7B9EF1-1806-4B0A-BCF3-24A5CEBE5F78}"/>
    <cellStyle name="Entrada 8 2 11 2" xfId="30036" xr:uid="{288ED7F9-12A4-4D65-8C50-C6218512E506}"/>
    <cellStyle name="Entrada 8 2 12" xfId="15763" xr:uid="{178EFE6A-9927-43A3-A476-D7B021D7B5FC}"/>
    <cellStyle name="Entrada 8 2 12 2" xfId="30871" xr:uid="{EE47C189-4E53-4787-8556-5B5BACAC327C}"/>
    <cellStyle name="Entrada 8 2 13" xfId="17098" xr:uid="{4AED919E-3ADB-44BE-BFF3-5471F1F997E4}"/>
    <cellStyle name="Entrada 8 2 2" xfId="2433" xr:uid="{DE8651C1-150F-478F-9BF5-2447097AADD9}"/>
    <cellStyle name="Entrada 8 2 2 2" xfId="5070" xr:uid="{E9CED60E-D427-4246-B596-AAD5509FF5FC}"/>
    <cellStyle name="Entrada 8 2 2 2 2" xfId="11434" xr:uid="{3EEB4B3F-87CC-4DE8-960F-DE514A724D26}"/>
    <cellStyle name="Entrada 8 2 2 2 2 2" xfId="26542" xr:uid="{5E4D370B-0A48-4D6C-B4EF-0F74049C827C}"/>
    <cellStyle name="Entrada 8 2 2 2 3" xfId="11767" xr:uid="{03FE530A-8CF6-483B-BC7F-27B7EDE3783E}"/>
    <cellStyle name="Entrada 8 2 2 2 3 2" xfId="26875" xr:uid="{FB44D1C5-68FE-4DBE-9167-2816C27FF762}"/>
    <cellStyle name="Entrada 8 2 2 2 4" xfId="20178" xr:uid="{7AA12068-F470-4C10-8297-A3922EF4A25E}"/>
    <cellStyle name="Entrada 8 2 2 3" xfId="8900" xr:uid="{D7744347-E4E6-4FEC-A163-92888A566F01}"/>
    <cellStyle name="Entrada 8 2 2 3 2" xfId="24008" xr:uid="{41CD2095-8C1C-4880-AF36-854FD63D1A4E}"/>
    <cellStyle name="Entrada 8 2 3" xfId="2663" xr:uid="{7D1643A3-9A9B-48C7-B140-67428298906A}"/>
    <cellStyle name="Entrada 8 2 3 2" xfId="5300" xr:uid="{137D82BE-4AED-4D96-B746-BCD6BEFD1A1B}"/>
    <cellStyle name="Entrada 8 2 3 2 2" xfId="8062" xr:uid="{8779E205-E81C-4666-9790-B9EC1D93380B}"/>
    <cellStyle name="Entrada 8 2 3 2 2 2" xfId="23170" xr:uid="{280E724A-8453-4DA9-928E-B29ACD35289B}"/>
    <cellStyle name="Entrada 8 2 3 2 3" xfId="20408" xr:uid="{7E175BC6-940F-48CE-967A-28C79E55D54A}"/>
    <cellStyle name="Entrada 8 2 3 3" xfId="11797" xr:uid="{D040AC56-DFF3-4ABE-A70D-FF7AE684341D}"/>
    <cellStyle name="Entrada 8 2 3 3 2" xfId="26905" xr:uid="{2E2CFEAF-F5D0-4B8B-AC32-6799DD235899}"/>
    <cellStyle name="Entrada 8 2 3 4" xfId="17771" xr:uid="{B221C741-9773-4E80-8428-CEBD23CFD667}"/>
    <cellStyle name="Entrada 8 2 4" xfId="2967" xr:uid="{0BC6F242-7067-4D77-9E6A-EBB46300F641}"/>
    <cellStyle name="Entrada 8 2 4 2" xfId="5604" xr:uid="{5E15FE98-46BA-4C92-8812-A6ED840E8B1B}"/>
    <cellStyle name="Entrada 8 2 4 2 2" xfId="11915" xr:uid="{F25D2210-33E8-4DFC-BEDF-61BB13D45E22}"/>
    <cellStyle name="Entrada 8 2 4 2 2 2" xfId="27023" xr:uid="{46EBC3C7-B552-46BC-88D1-F54F8BE11C0E}"/>
    <cellStyle name="Entrada 8 2 4 2 3" xfId="13688" xr:uid="{9F309644-D51A-4852-BA03-49C8862D71AC}"/>
    <cellStyle name="Entrada 8 2 4 2 3 2" xfId="28796" xr:uid="{DD58C821-3E85-444A-AA1D-C71BD5CFC5B5}"/>
    <cellStyle name="Entrada 8 2 4 2 4" xfId="20712" xr:uid="{379EC44D-4EAA-4BA9-BC4D-793E02D4094B}"/>
    <cellStyle name="Entrada 8 2 4 3" xfId="9349" xr:uid="{BB8D733B-E550-4FDF-AE90-C242A54672AB}"/>
    <cellStyle name="Entrada 8 2 4 3 2" xfId="24457" xr:uid="{FD24C31D-6120-41B2-8EFB-D2A0EBB5A517}"/>
    <cellStyle name="Entrada 8 2 4 4" xfId="8165" xr:uid="{BD4EC892-CE64-40FC-A340-BF0C21F0530C}"/>
    <cellStyle name="Entrada 8 2 4 4 2" xfId="23273" xr:uid="{D92C0EA2-350E-4B9E-9559-98CB27685CE4}"/>
    <cellStyle name="Entrada 8 2 4 5" xfId="18075" xr:uid="{20F20A64-14A0-4C53-9B22-5B9BC6B54E19}"/>
    <cellStyle name="Entrada 8 2 5" xfId="3293" xr:uid="{341592B9-37AB-4769-AB6F-8C7D3BD5F073}"/>
    <cellStyle name="Entrada 8 2 5 2" xfId="5930" xr:uid="{47CE1A50-B7A3-4655-8A86-04034AAD6B80}"/>
    <cellStyle name="Entrada 8 2 5 2 2" xfId="12241" xr:uid="{E767895B-CDC8-4FC6-AE0D-EA3471C4646D}"/>
    <cellStyle name="Entrada 8 2 5 2 2 2" xfId="27349" xr:uid="{1556DDAC-5EFC-4797-8331-847C8F0F6815}"/>
    <cellStyle name="Entrada 8 2 5 2 3" xfId="14637" xr:uid="{11073665-BC63-4FAB-A460-B253036CC918}"/>
    <cellStyle name="Entrada 8 2 5 2 3 2" xfId="29745" xr:uid="{C30C949F-2F48-4185-B8B9-3285676FD1BE}"/>
    <cellStyle name="Entrada 8 2 5 2 4" xfId="21038" xr:uid="{EE8EA6CC-2DC6-48D3-AFDA-8B88C408A561}"/>
    <cellStyle name="Entrada 8 2 5 3" xfId="9675" xr:uid="{07B94388-6F06-4C5B-8B55-114F59EBB5C4}"/>
    <cellStyle name="Entrada 8 2 5 3 2" xfId="24783" xr:uid="{D4CE9FDB-5B1B-4748-8C10-46272CE3A940}"/>
    <cellStyle name="Entrada 8 2 5 4" xfId="14863" xr:uid="{D6EE560B-3C15-419F-A62D-3C6B0393860D}"/>
    <cellStyle name="Entrada 8 2 5 4 2" xfId="29971" xr:uid="{F25B4541-1E25-4AEF-8743-064804315F02}"/>
    <cellStyle name="Entrada 8 2 5 5" xfId="18401" xr:uid="{340A8DAB-187F-4C99-9CCE-855900550395}"/>
    <cellStyle name="Entrada 8 2 6" xfId="3599" xr:uid="{7D563A67-882B-4BE9-A332-2EACC028A359}"/>
    <cellStyle name="Entrada 8 2 6 2" xfId="6236" xr:uid="{E44D4C95-93D6-4370-BAED-752832A1E31A}"/>
    <cellStyle name="Entrada 8 2 6 2 2" xfId="12547" xr:uid="{39C1564A-916F-46B9-8C43-97F83E1F77E4}"/>
    <cellStyle name="Entrada 8 2 6 2 2 2" xfId="27655" xr:uid="{2BC2B66E-A7BD-484B-A435-52CC671FA626}"/>
    <cellStyle name="Entrada 8 2 6 2 3" xfId="16405" xr:uid="{9EADEE3B-B6C4-4727-9B4F-89AACACE103E}"/>
    <cellStyle name="Entrada 8 2 6 2 3 2" xfId="31513" xr:uid="{068EBAF0-4EF4-4ED0-A0F2-8BB5F9399732}"/>
    <cellStyle name="Entrada 8 2 6 2 4" xfId="21344" xr:uid="{C34FB597-D65D-4EA1-8224-78D57CF58455}"/>
    <cellStyle name="Entrada 8 2 6 3" xfId="9981" xr:uid="{3E0E0CD3-C50E-4D14-B8A9-040B8B21524C}"/>
    <cellStyle name="Entrada 8 2 6 3 2" xfId="25089" xr:uid="{12961495-63B4-4BE5-813E-03256C1C7C5F}"/>
    <cellStyle name="Entrada 8 2 6 4" xfId="15164" xr:uid="{8166A561-CAEB-4DC5-8257-43A5C169277F}"/>
    <cellStyle name="Entrada 8 2 6 4 2" xfId="30272" xr:uid="{3FCB0AAF-89ED-46D9-8784-44440640EC44}"/>
    <cellStyle name="Entrada 8 2 6 5" xfId="18707" xr:uid="{1E0CF969-51E8-4F3B-A1FF-AC8B7AE65D21}"/>
    <cellStyle name="Entrada 8 2 7" xfId="3945" xr:uid="{3F0E1C70-748D-4F96-AD03-DCB712A70FB3}"/>
    <cellStyle name="Entrada 8 2 7 2" xfId="6582" xr:uid="{F14D1C37-B9DF-4241-BC45-6765EDC6595B}"/>
    <cellStyle name="Entrada 8 2 7 2 2" xfId="12893" xr:uid="{7A756188-3DF8-4602-9594-B605C3FC87B0}"/>
    <cellStyle name="Entrada 8 2 7 2 2 2" xfId="28001" xr:uid="{69F39518-A66B-41E0-BA8A-B7BA0D8BEE6B}"/>
    <cellStyle name="Entrada 8 2 7 2 3" xfId="16598" xr:uid="{164F1141-B772-443E-B09B-D4753BCFCD62}"/>
    <cellStyle name="Entrada 8 2 7 2 3 2" xfId="31706" xr:uid="{6A3D98EB-CAE1-4AA2-A42E-054F493A38A8}"/>
    <cellStyle name="Entrada 8 2 7 2 4" xfId="21690" xr:uid="{B56DF1E4-74F3-4B3A-9CB6-5B325FA6044B}"/>
    <cellStyle name="Entrada 8 2 7 3" xfId="10327" xr:uid="{F25F81EB-7078-4861-B4DC-9328A0B75104}"/>
    <cellStyle name="Entrada 8 2 7 3 2" xfId="25435" xr:uid="{5ABB3862-0613-46D2-9B07-C7DC4F024AD6}"/>
    <cellStyle name="Entrada 8 2 7 4" xfId="14699" xr:uid="{9BA0B1FE-8900-4620-953C-01BDEB654E88}"/>
    <cellStyle name="Entrada 8 2 7 4 2" xfId="29807" xr:uid="{5D28668E-315B-4C2F-B7BE-3BBFA8B7E11A}"/>
    <cellStyle name="Entrada 8 2 7 5" xfId="19053" xr:uid="{8A52F20D-6FBA-4AF1-A7EA-DBE46662AE7E}"/>
    <cellStyle name="Entrada 8 2 8" xfId="4292" xr:uid="{A0E9E40E-F254-46C0-9DA9-4B3C6DEAB78E}"/>
    <cellStyle name="Entrada 8 2 8 2" xfId="6929" xr:uid="{E534B5AA-50B3-4D1E-A41E-E9418B8FFFA5}"/>
    <cellStyle name="Entrada 8 2 8 2 2" xfId="13240" xr:uid="{71C49261-1D35-4126-82CE-FB17BF412DE4}"/>
    <cellStyle name="Entrada 8 2 8 2 2 2" xfId="28348" xr:uid="{CEA387DC-E4D0-4DD9-B8DA-CF569536D46E}"/>
    <cellStyle name="Entrada 8 2 8 2 3" xfId="16904" xr:uid="{0107EBCB-4FB5-4975-897D-A9E940146349}"/>
    <cellStyle name="Entrada 8 2 8 2 3 2" xfId="32012" xr:uid="{87ABE200-627B-4712-A672-EC891924426E}"/>
    <cellStyle name="Entrada 8 2 8 2 4" xfId="22037" xr:uid="{ACF8BC5E-42BC-45A9-B928-D2B321E1F7DF}"/>
    <cellStyle name="Entrada 8 2 8 3" xfId="10674" xr:uid="{A70C411A-A306-4E91-8761-50F1124CCD4F}"/>
    <cellStyle name="Entrada 8 2 8 3 2" xfId="25782" xr:uid="{9280A800-D5B3-4AA2-8CEA-D21E0E7418CA}"/>
    <cellStyle name="Entrada 8 2 8 4" xfId="14512" xr:uid="{AD471B06-BF55-4F84-9609-D718F5CC43B7}"/>
    <cellStyle name="Entrada 8 2 8 4 2" xfId="29620" xr:uid="{FA20EB80-9BC5-444D-850C-484DFB4CB217}"/>
    <cellStyle name="Entrada 8 2 8 5" xfId="19400" xr:uid="{E03B5CAE-D5FF-4A44-BE2E-1014420CEF15}"/>
    <cellStyle name="Entrada 8 2 9" xfId="4510" xr:uid="{240E5D36-7CBC-48DC-B80B-E68911575D50}"/>
    <cellStyle name="Entrada 8 2 9 2" xfId="10892" xr:uid="{45145767-1CC9-4636-958E-FE0FFAB4C432}"/>
    <cellStyle name="Entrada 8 2 9 2 2" xfId="26000" xr:uid="{95F1FCA2-91B7-4028-9BD7-D92462D103F4}"/>
    <cellStyle name="Entrada 8 2 9 3" xfId="15827" xr:uid="{B3384828-FD9B-4F5A-A088-48E10AFCCCAB}"/>
    <cellStyle name="Entrada 8 2 9 3 2" xfId="30935" xr:uid="{E09DA403-79F2-4AAA-9296-5800DA292546}"/>
    <cellStyle name="Entrada 8 2 9 4" xfId="19618" xr:uid="{4F8D180C-0376-43D2-B403-A8BE9D8788A2}"/>
    <cellStyle name="Entrada 8 3" xfId="1856" xr:uid="{7F31658D-FAAE-4673-993F-63C45921B29B}"/>
    <cellStyle name="Entrada 8 3 10" xfId="15503" xr:uid="{0A3B4FB0-5F9A-4A35-8FCA-32193347432F}"/>
    <cellStyle name="Entrada 8 3 10 2" xfId="30611" xr:uid="{07AB4206-319B-47AC-A4B7-6B08BF475B91}"/>
    <cellStyle name="Entrada 8 3 11" xfId="13532" xr:uid="{50B887CB-0BCD-4EB8-9E88-117B398A54EA}"/>
    <cellStyle name="Entrada 8 3 11 2" xfId="28640" xr:uid="{6850C82B-D12C-4B4E-8C9F-0ABE61A15F43}"/>
    <cellStyle name="Entrada 8 3 12" xfId="17081" xr:uid="{B77531ED-2D29-4B90-865A-9E5F32E2644C}"/>
    <cellStyle name="Entrada 8 3 2" xfId="2416" xr:uid="{203C5462-2CAF-466B-818E-B8B9EB91E0CA}"/>
    <cellStyle name="Entrada 8 3 2 2" xfId="5053" xr:uid="{65885E5D-AEA9-404E-9583-8BE434540413}"/>
    <cellStyle name="Entrada 8 3 2 2 2" xfId="11417" xr:uid="{297C465F-2E30-42EF-91E6-D114C12047F1}"/>
    <cellStyle name="Entrada 8 3 2 2 2 2" xfId="26525" xr:uid="{D9E0A05F-0D73-4188-9E16-5E1F23564838}"/>
    <cellStyle name="Entrada 8 3 2 2 3" xfId="14856" xr:uid="{91D3948D-3423-4969-A960-979588CFC685}"/>
    <cellStyle name="Entrada 8 3 2 2 3 2" xfId="29964" xr:uid="{83AB9AF9-601E-423D-833C-DBC1670D62E4}"/>
    <cellStyle name="Entrada 8 3 2 2 4" xfId="20161" xr:uid="{83BD1BF7-9E3C-47D6-AB7A-33BB9FBB45A2}"/>
    <cellStyle name="Entrada 8 3 2 3" xfId="8883" xr:uid="{142B0748-5ADB-422E-9C80-EADFE04EB16C}"/>
    <cellStyle name="Entrada 8 3 2 3 2" xfId="23991" xr:uid="{DE2344B1-577A-4F17-8380-02F990AAA62E}"/>
    <cellStyle name="Entrada 8 3 2 4" xfId="13614" xr:uid="{FAABD1AF-0615-4A82-9865-FBEB7801B68A}"/>
    <cellStyle name="Entrada 8 3 2 4 2" xfId="28722" xr:uid="{E394F143-FBCF-4AEB-BE02-975CDB544DAB}"/>
    <cellStyle name="Entrada 8 3 2 5" xfId="15541" xr:uid="{AC9E87FD-9B86-4A6A-91E0-EF3C2BEF7C1C}"/>
    <cellStyle name="Entrada 8 3 2 5 2" xfId="30649" xr:uid="{AC5D4ACF-AA89-4E91-918D-B3A5E29A59B4}"/>
    <cellStyle name="Entrada 8 3 2 6" xfId="17607" xr:uid="{AC3EED93-4B9D-4E05-842D-80B9D993EA2A}"/>
    <cellStyle name="Entrada 8 3 3" xfId="2204" xr:uid="{0696174E-F5FD-43BF-8C37-3E4F31DB1195}"/>
    <cellStyle name="Entrada 8 3 3 2" xfId="4841" xr:uid="{6FFE647B-1A9C-4414-AB2A-F4C4A5AC2C9D}"/>
    <cellStyle name="Entrada 8 3 3 2 2" xfId="14032" xr:uid="{0C327427-A9E0-4BCD-8CD6-AC7C427A51F5}"/>
    <cellStyle name="Entrada 8 3 3 2 2 2" xfId="29140" xr:uid="{368E4116-FACD-4829-8918-8FB76D1FC833}"/>
    <cellStyle name="Entrada 8 3 3 2 3" xfId="19949" xr:uid="{85CFF137-1AAE-4838-87D2-3B3C712A36EA}"/>
    <cellStyle name="Entrada 8 3 3 3" xfId="14943" xr:uid="{13121DE5-2C87-4A53-86CA-ABD0613F243E}"/>
    <cellStyle name="Entrada 8 3 3 3 2" xfId="30051" xr:uid="{D25EBD46-EAE3-4AA7-88BF-0387CFA46B4A}"/>
    <cellStyle name="Entrada 8 3 3 4" xfId="17429" xr:uid="{26CAAD4F-B982-46B4-B58A-462DE71E672D}"/>
    <cellStyle name="Entrada 8 3 4" xfId="2950" xr:uid="{47239F01-8E85-4A89-9374-0A092DA43679}"/>
    <cellStyle name="Entrada 8 3 4 2" xfId="5587" xr:uid="{97CD5D1C-2DC4-4926-BC78-97F24E5F96A1}"/>
    <cellStyle name="Entrada 8 3 4 2 2" xfId="11898" xr:uid="{54E0033D-429A-4DF5-A873-FF6BA83AF187}"/>
    <cellStyle name="Entrada 8 3 4 2 2 2" xfId="27006" xr:uid="{4C9A17FD-5908-4BB2-AB55-8B92B4EFC494}"/>
    <cellStyle name="Entrada 8 3 4 2 3" xfId="14721" xr:uid="{65C2E144-4DCD-479F-9F11-90E2280BDEB6}"/>
    <cellStyle name="Entrada 8 3 4 2 3 2" xfId="29829" xr:uid="{149D157E-67D4-426E-9449-B1A592C988DF}"/>
    <cellStyle name="Entrada 8 3 4 2 4" xfId="20695" xr:uid="{8272A2B6-BA0B-4464-B783-63BC8BBE01F7}"/>
    <cellStyle name="Entrada 8 3 4 3" xfId="9332" xr:uid="{F51A704D-8E42-464D-BD7A-78B543830E7A}"/>
    <cellStyle name="Entrada 8 3 4 3 2" xfId="24440" xr:uid="{6F117744-D183-4D6A-843B-23EEAAC996B2}"/>
    <cellStyle name="Entrada 8 3 4 4" xfId="13657" xr:uid="{77511D6D-70F8-4B8C-BCFA-DD50F7400B2C}"/>
    <cellStyle name="Entrada 8 3 4 4 2" xfId="28765" xr:uid="{4D274C78-574F-4D1D-A23D-E64F11ED550B}"/>
    <cellStyle name="Entrada 8 3 4 5" xfId="18058" xr:uid="{BDD34B80-02D1-4753-A950-52BB7E75F138}"/>
    <cellStyle name="Entrada 8 3 5" xfId="3276" xr:uid="{6461E7DF-5870-46BE-808A-29D0573CA392}"/>
    <cellStyle name="Entrada 8 3 5 2" xfId="5913" xr:uid="{F98EF5AE-E3FF-406F-804F-6DE02D376C53}"/>
    <cellStyle name="Entrada 8 3 5 2 2" xfId="12224" xr:uid="{57DB95AC-FA34-468F-8FA4-C6F8C49F4655}"/>
    <cellStyle name="Entrada 8 3 5 2 2 2" xfId="27332" xr:uid="{7CDE7615-84E9-4C08-A979-265F18318E6C}"/>
    <cellStyle name="Entrada 8 3 5 2 3" xfId="14386" xr:uid="{570CC720-3FBB-4947-B8E1-55B65BDBEBAF}"/>
    <cellStyle name="Entrada 8 3 5 2 3 2" xfId="29494" xr:uid="{E5773FAF-2321-481E-89A3-1B1910050066}"/>
    <cellStyle name="Entrada 8 3 5 2 4" xfId="21021" xr:uid="{F3591366-935B-4773-9BD7-9C24FA650D4A}"/>
    <cellStyle name="Entrada 8 3 5 3" xfId="9658" xr:uid="{155DE8AE-8DC5-436C-B299-1C308A15DABC}"/>
    <cellStyle name="Entrada 8 3 5 3 2" xfId="24766" xr:uid="{56098350-894A-4459-989E-01917FE23B23}"/>
    <cellStyle name="Entrada 8 3 5 4" xfId="14485" xr:uid="{848DFFF0-AC2F-449C-8C04-C067B8CD1817}"/>
    <cellStyle name="Entrada 8 3 5 4 2" xfId="29593" xr:uid="{7F7C32FE-46B5-43F2-91E2-231A2E525A9D}"/>
    <cellStyle name="Entrada 8 3 5 5" xfId="18384" xr:uid="{C3968F1C-96D5-45CC-BEE4-7BAE39CB57B1}"/>
    <cellStyle name="Entrada 8 3 6" xfId="3582" xr:uid="{F50A7C41-AF0C-4D3A-B5E7-B297501DFED9}"/>
    <cellStyle name="Entrada 8 3 6 2" xfId="6219" xr:uid="{0F7EC968-D17C-4FBD-9779-8278349D84F4}"/>
    <cellStyle name="Entrada 8 3 6 2 2" xfId="12530" xr:uid="{8D02D363-C8F5-4BC8-8C76-722B10663174}"/>
    <cellStyle name="Entrada 8 3 6 2 2 2" xfId="27638" xr:uid="{58C1859C-ED20-46AD-BDB1-EBD2DFC814C9}"/>
    <cellStyle name="Entrada 8 3 6 2 3" xfId="15688" xr:uid="{A2F27B00-9BDC-498B-86BD-1DF66567C572}"/>
    <cellStyle name="Entrada 8 3 6 2 3 2" xfId="30796" xr:uid="{68964023-7F18-4709-9215-BD1F03F0E7CE}"/>
    <cellStyle name="Entrada 8 3 6 2 4" xfId="21327" xr:uid="{04F8CC62-C8FE-456C-BA55-65F9979ECBF2}"/>
    <cellStyle name="Entrada 8 3 6 3" xfId="9964" xr:uid="{0ABC0D94-A422-4137-A323-3EA00868F7CA}"/>
    <cellStyle name="Entrada 8 3 6 3 2" xfId="25072" xr:uid="{F7D64242-8340-4D04-8867-53449244352D}"/>
    <cellStyle name="Entrada 8 3 6 4" xfId="13963" xr:uid="{935E876E-CCBA-42D5-9FA7-3773887984CB}"/>
    <cellStyle name="Entrada 8 3 6 4 2" xfId="29071" xr:uid="{67C6E34D-4E9B-4C9B-BCBC-CB2E6BB147C8}"/>
    <cellStyle name="Entrada 8 3 6 5" xfId="18690" xr:uid="{B9B768C6-E809-40CD-BC4D-A8331824AA2A}"/>
    <cellStyle name="Entrada 8 3 7" xfId="3928" xr:uid="{ECFF5D90-578C-4E62-8C11-446D428668FF}"/>
    <cellStyle name="Entrada 8 3 7 2" xfId="6565" xr:uid="{4942F8B0-A92C-4524-94BE-DB549AAA2FFF}"/>
    <cellStyle name="Entrada 8 3 7 2 2" xfId="12876" xr:uid="{65FAD9A4-9C49-41D3-80DA-63E05A8F2BC8}"/>
    <cellStyle name="Entrada 8 3 7 2 2 2" xfId="27984" xr:uid="{AE22CC6D-3012-4CAB-89E8-59EB7ACF0BAC}"/>
    <cellStyle name="Entrada 8 3 7 2 3" xfId="16581" xr:uid="{C40D3329-1B10-4608-9C91-687728A354B9}"/>
    <cellStyle name="Entrada 8 3 7 2 3 2" xfId="31689" xr:uid="{31222FA6-D4EF-4E33-A3C5-BF9317FC27AF}"/>
    <cellStyle name="Entrada 8 3 7 2 4" xfId="21673" xr:uid="{E8F4D9C4-63EE-43F6-A5F3-3191B9A75C51}"/>
    <cellStyle name="Entrada 8 3 7 3" xfId="10310" xr:uid="{56868DA7-DE55-46F8-A170-BE1D45F38F1C}"/>
    <cellStyle name="Entrada 8 3 7 3 2" xfId="25418" xr:uid="{C56D2989-3BD4-4A8E-8991-675EC8223CCC}"/>
    <cellStyle name="Entrada 8 3 7 4" xfId="7089" xr:uid="{1A25C5F9-B6B8-4CA2-8224-0FB777D2C7AD}"/>
    <cellStyle name="Entrada 8 3 7 4 2" xfId="22197" xr:uid="{A4104F26-4020-43A3-99EE-F3985378772D}"/>
    <cellStyle name="Entrada 8 3 7 5" xfId="19036" xr:uid="{E02FD9CE-23E2-40BE-BF6D-F8B069D4D6AE}"/>
    <cellStyle name="Entrada 8 3 8" xfId="4493" xr:uid="{8BDAA5D2-1129-46E5-9F89-2F907C001DB7}"/>
    <cellStyle name="Entrada 8 3 8 2" xfId="10875" xr:uid="{1023AFF4-350B-4AB2-B585-1188FC52B05E}"/>
    <cellStyle name="Entrada 8 3 8 2 2" xfId="25983" xr:uid="{01EB18C4-5621-41BF-901C-321DAE7E76F9}"/>
    <cellStyle name="Entrada 8 3 8 3" xfId="16521" xr:uid="{76DC0859-10AF-40A0-A6B3-825EEE36DED8}"/>
    <cellStyle name="Entrada 8 3 8 3 2" xfId="31629" xr:uid="{D3F5D557-84FF-44E5-8B6B-2F26AD14F515}"/>
    <cellStyle name="Entrada 8 3 8 4" xfId="19601" xr:uid="{960E4DC8-3821-41A2-A2C4-FB1ACFEC6227}"/>
    <cellStyle name="Entrada 8 3 9" xfId="8357" xr:uid="{1D3D7C3A-7DD1-4879-BC4E-32D72F8928FA}"/>
    <cellStyle name="Entrada 8 3 9 2" xfId="23465" xr:uid="{1E92D661-78A9-4022-9905-2E04157870AD}"/>
    <cellStyle name="Entrada 8 4" xfId="2093" xr:uid="{9A5537A9-26B5-491B-99A9-E1BA89C25F31}"/>
    <cellStyle name="Entrada 8 4 10" xfId="15716" xr:uid="{C9DB0864-94EF-46C3-8189-5EC5861895AF}"/>
    <cellStyle name="Entrada 8 4 10 2" xfId="30824" xr:uid="{305CAA9A-A1D7-4220-8F4E-B327D6FA0F0F}"/>
    <cellStyle name="Entrada 8 4 11" xfId="14947" xr:uid="{4942C5C4-E89B-4293-B0A6-A998A68EBE0D}"/>
    <cellStyle name="Entrada 8 4 11 2" xfId="30055" xr:uid="{EA474BF5-9835-46CD-9D54-D469F99637AD}"/>
    <cellStyle name="Entrada 8 4 12" xfId="17318" xr:uid="{BAEE7946-A05E-4AFF-8250-9511D28C5588}"/>
    <cellStyle name="Entrada 8 4 2" xfId="2583" xr:uid="{005F95AD-67C9-4F44-993B-04DCA1205163}"/>
    <cellStyle name="Entrada 8 4 2 2" xfId="5220" xr:uid="{3AD857BD-C870-4577-949A-188E1B4143EB}"/>
    <cellStyle name="Entrada 8 4 2 2 2" xfId="11584" xr:uid="{B1498E36-D99D-4F53-A6CC-3F1521FE1BE8}"/>
    <cellStyle name="Entrada 8 4 2 2 2 2" xfId="26692" xr:uid="{1DBE28B2-CD38-4683-A12A-9EAADC55F435}"/>
    <cellStyle name="Entrada 8 4 2 2 3" xfId="7737" xr:uid="{39C5C6CD-EC67-4C03-AB58-E7EE346F22BA}"/>
    <cellStyle name="Entrada 8 4 2 2 3 2" xfId="22845" xr:uid="{FD327A6F-731D-4A3F-A0A1-52CFE34C5754}"/>
    <cellStyle name="Entrada 8 4 2 2 4" xfId="20328" xr:uid="{B7E5B105-6E53-4853-B7C4-D630F7F2FCF8}"/>
    <cellStyle name="Entrada 8 4 2 3" xfId="9050" xr:uid="{DA83C0D0-1687-463E-92DF-AB501BC2B86E}"/>
    <cellStyle name="Entrada 8 4 2 3 2" xfId="24158" xr:uid="{28759D9F-5ECE-48D0-A8D9-E8318A0AF0B2}"/>
    <cellStyle name="Entrada 8 4 2 4" xfId="15557" xr:uid="{6C2432F0-705A-4E07-945E-2C0F65BF6274}"/>
    <cellStyle name="Entrada 8 4 2 4 2" xfId="30665" xr:uid="{4423380B-D1E7-4593-9711-98589659D9FC}"/>
    <cellStyle name="Entrada 8 4 2 5" xfId="13996" xr:uid="{01063E86-B949-4155-BBD5-245AE7348624}"/>
    <cellStyle name="Entrada 8 4 2 5 2" xfId="29104" xr:uid="{00124CBC-C247-43DF-A9C5-F8F946371588}"/>
    <cellStyle name="Entrada 8 4 2 6" xfId="17691" xr:uid="{DC0E91D9-A3F0-4B61-BB57-BB80818889FF}"/>
    <cellStyle name="Entrada 8 4 3" xfId="2853" xr:uid="{CAEA0261-1785-4E09-AEFD-BD94F6372B08}"/>
    <cellStyle name="Entrada 8 4 3 2" xfId="5490" xr:uid="{2C8EF7CC-D33B-4537-8810-8E4990F7262B}"/>
    <cellStyle name="Entrada 8 4 3 2 2" xfId="15141" xr:uid="{6DABEEB8-12A0-4C93-8357-10B8376BCE34}"/>
    <cellStyle name="Entrada 8 4 3 2 2 2" xfId="30249" xr:uid="{A3DCA87F-F996-479F-ACED-410D66CAD36F}"/>
    <cellStyle name="Entrada 8 4 3 2 3" xfId="20598" xr:uid="{1B02BBBB-6DA7-402B-832B-EFC871444BC8}"/>
    <cellStyle name="Entrada 8 4 3 3" xfId="14539" xr:uid="{22A6DF73-1FA1-4407-B0BB-B9F16B5D7325}"/>
    <cellStyle name="Entrada 8 4 3 3 2" xfId="29647" xr:uid="{EEEB1BFC-3F0B-47E9-AB47-A16A1C552D77}"/>
    <cellStyle name="Entrada 8 4 3 4" xfId="17961" xr:uid="{381F8A32-2C24-4839-8EC6-A9BAE99D7680}"/>
    <cellStyle name="Entrada 8 4 4" xfId="3156" xr:uid="{38E4A3C2-1A4D-4ED0-8DAF-1FB0EABD1AE0}"/>
    <cellStyle name="Entrada 8 4 4 2" xfId="5793" xr:uid="{27A80829-95AA-49C6-8352-7DBD23A98056}"/>
    <cellStyle name="Entrada 8 4 4 2 2" xfId="12104" xr:uid="{73B80936-317A-4AF8-B477-B5709D3DD5FF}"/>
    <cellStyle name="Entrada 8 4 4 2 2 2" xfId="27212" xr:uid="{C58F6BDA-81D8-4034-BD8D-89F1D6CA243F}"/>
    <cellStyle name="Entrada 8 4 4 2 3" xfId="15361" xr:uid="{B299E156-5C1C-4D01-B195-979EA68FF96B}"/>
    <cellStyle name="Entrada 8 4 4 2 3 2" xfId="30469" xr:uid="{B91F6024-A2BE-48CE-ACEF-314B9DFD0104}"/>
    <cellStyle name="Entrada 8 4 4 2 4" xfId="20901" xr:uid="{5474187A-052E-4A53-8036-55F5C684B74A}"/>
    <cellStyle name="Entrada 8 4 4 3" xfId="9538" xr:uid="{DE38258B-EA90-457B-8C3A-780C79BAA889}"/>
    <cellStyle name="Entrada 8 4 4 3 2" xfId="24646" xr:uid="{CE060E98-EA7E-43BE-8D55-6F6DD8D0229C}"/>
    <cellStyle name="Entrada 8 4 4 4" xfId="14677" xr:uid="{BCD6AE20-4D4E-4B91-A657-CF2463CF96B5}"/>
    <cellStyle name="Entrada 8 4 4 4 2" xfId="29785" xr:uid="{A5C0C5A8-EDBF-4741-B767-31E1DC299C8B}"/>
    <cellStyle name="Entrada 8 4 4 5" xfId="18264" xr:uid="{746B3E8C-B8E2-42F8-BEA9-74CA0A186788}"/>
    <cellStyle name="Entrada 8 4 5" xfId="3482" xr:uid="{C4775022-C456-45F7-B4C4-EB755A8197F3}"/>
    <cellStyle name="Entrada 8 4 5 2" xfId="6119" xr:uid="{ADB026E2-43EE-481C-B4CB-2E4FB9C5C566}"/>
    <cellStyle name="Entrada 8 4 5 2 2" xfId="12430" xr:uid="{C7ED2899-7D6B-4404-BF2A-25853857C8BE}"/>
    <cellStyle name="Entrada 8 4 5 2 2 2" xfId="27538" xr:uid="{74FC3618-30AD-44BB-B38E-00FB18410BE6}"/>
    <cellStyle name="Entrada 8 4 5 2 3" xfId="15537" xr:uid="{E00263D9-F707-463A-A51D-06BC9EF080F8}"/>
    <cellStyle name="Entrada 8 4 5 2 3 2" xfId="30645" xr:uid="{BAC396E0-04FB-4452-987F-24018C2DDE65}"/>
    <cellStyle name="Entrada 8 4 5 2 4" xfId="21227" xr:uid="{40ABB63B-9054-46B1-9F78-ACADAB21335E}"/>
    <cellStyle name="Entrada 8 4 5 3" xfId="9864" xr:uid="{34EE28BD-46FF-46AA-AA5B-7D21BD9C7B36}"/>
    <cellStyle name="Entrada 8 4 5 3 2" xfId="24972" xr:uid="{E1B42D52-2F26-49C8-BE40-342B7EA8A38F}"/>
    <cellStyle name="Entrada 8 4 5 4" xfId="14916" xr:uid="{C1F11DCF-8A12-43ED-B9F0-B9B869CA0DB0}"/>
    <cellStyle name="Entrada 8 4 5 4 2" xfId="30024" xr:uid="{25A3AFDB-8417-4145-9022-6BF5D97486C6}"/>
    <cellStyle name="Entrada 8 4 5 5" xfId="18590" xr:uid="{775E79E7-0957-4907-91BF-428C9178D435}"/>
    <cellStyle name="Entrada 8 4 6" xfId="3788" xr:uid="{DBA44B83-A257-41CE-BB85-D329255EF1BC}"/>
    <cellStyle name="Entrada 8 4 6 2" xfId="6425" xr:uid="{7A28BB7E-A267-4AE2-9CDD-78DF62855B52}"/>
    <cellStyle name="Entrada 8 4 6 2 2" xfId="12736" xr:uid="{06F6DAD7-7E6B-4C21-913D-F546A3DB2D6E}"/>
    <cellStyle name="Entrada 8 4 6 2 2 2" xfId="27844" xr:uid="{289015E0-E4B3-4CCD-9344-D28FDCBEE7F3}"/>
    <cellStyle name="Entrada 8 4 6 2 3" xfId="16380" xr:uid="{BDE4565E-EE00-416B-95CE-8B64EC15F0DA}"/>
    <cellStyle name="Entrada 8 4 6 2 3 2" xfId="31488" xr:uid="{6953CE58-05CE-4C4B-B370-6C8B89276EC2}"/>
    <cellStyle name="Entrada 8 4 6 2 4" xfId="21533" xr:uid="{CD29268F-8E1F-4599-BD66-0F07D073A592}"/>
    <cellStyle name="Entrada 8 4 6 3" xfId="10170" xr:uid="{EBA206B6-9A72-49D4-B5C1-AF39741769E1}"/>
    <cellStyle name="Entrada 8 4 6 3 2" xfId="25278" xr:uid="{9E4560A7-3836-47A3-B78B-0A75B9DE6118}"/>
    <cellStyle name="Entrada 8 4 6 4" xfId="14580" xr:uid="{37C977FC-5CAC-4DE2-A93E-F068C59999B0}"/>
    <cellStyle name="Entrada 8 4 6 4 2" xfId="29688" xr:uid="{4236D328-7CA0-4603-8FCC-FB822BC18C26}"/>
    <cellStyle name="Entrada 8 4 6 5" xfId="18896" xr:uid="{D2CB300F-BF87-4151-90EE-A2297B2A0740}"/>
    <cellStyle name="Entrada 8 4 7" xfId="4165" xr:uid="{F9379EBB-E34C-4A28-ACC6-ADC63DFC0C6B}"/>
    <cellStyle name="Entrada 8 4 7 2" xfId="6802" xr:uid="{6AE2DB9E-CEEB-4981-BB70-435CEE70CBC3}"/>
    <cellStyle name="Entrada 8 4 7 2 2" xfId="13113" xr:uid="{FE97B988-7314-43E8-9FE6-ECF0F21B3B08}"/>
    <cellStyle name="Entrada 8 4 7 2 2 2" xfId="28221" xr:uid="{F040C140-8028-4514-A460-8A47A4FC8C46}"/>
    <cellStyle name="Entrada 8 4 7 2 3" xfId="16787" xr:uid="{42B01FC6-777D-42CB-B7F2-23D054D20738}"/>
    <cellStyle name="Entrada 8 4 7 2 3 2" xfId="31895" xr:uid="{8CA5F533-0B3F-4C66-8E79-6846F8C0FD40}"/>
    <cellStyle name="Entrada 8 4 7 2 4" xfId="21910" xr:uid="{497D0ED1-5B33-48D9-99CD-E6A9B685FF98}"/>
    <cellStyle name="Entrada 8 4 7 3" xfId="10547" xr:uid="{2A950F23-1404-4069-9819-4AB68B832D87}"/>
    <cellStyle name="Entrada 8 4 7 3 2" xfId="25655" xr:uid="{3BA66BB2-D38B-419B-97A0-E079F08A4B62}"/>
    <cellStyle name="Entrada 8 4 7 4" xfId="14054" xr:uid="{71472055-9563-4004-AB85-61608C9327FA}"/>
    <cellStyle name="Entrada 8 4 7 4 2" xfId="29162" xr:uid="{5DFC7D16-B10F-4F44-8D61-981EE28850A4}"/>
    <cellStyle name="Entrada 8 4 7 5" xfId="19273" xr:uid="{273B096A-6677-4523-BFE2-514A2E05620E}"/>
    <cellStyle name="Entrada 8 4 8" xfId="4730" xr:uid="{14F01D3C-D91B-4E21-8550-50C4F9BCB28C}"/>
    <cellStyle name="Entrada 8 4 8 2" xfId="11112" xr:uid="{61226589-9859-49C7-8F77-CF7C8CFB5DAD}"/>
    <cellStyle name="Entrada 8 4 8 2 2" xfId="26220" xr:uid="{C438B720-93E3-4DBA-BFED-25E21CDA2BA1}"/>
    <cellStyle name="Entrada 8 4 8 3" xfId="15216" xr:uid="{47A220A6-32B5-4162-A859-E39803B49F68}"/>
    <cellStyle name="Entrada 8 4 8 3 2" xfId="30324" xr:uid="{3DA2D699-9494-4C5C-86DB-184DC031C795}"/>
    <cellStyle name="Entrada 8 4 8 4" xfId="19838" xr:uid="{51B360E3-3A0E-44C5-85B0-05AFF5D2D0FA}"/>
    <cellStyle name="Entrada 8 4 9" xfId="8591" xr:uid="{B4046A29-4F99-4A86-A439-935FDC89E5AB}"/>
    <cellStyle name="Entrada 8 4 9 2" xfId="23699" xr:uid="{EA08ACBF-0420-4DE4-BD7D-F9169A56AA50}"/>
    <cellStyle name="Entrada 8 5" xfId="2028" xr:uid="{4F06BAAE-2885-41C9-8333-42D6E6E8DE42}"/>
    <cellStyle name="Entrada 8 5 10" xfId="15830" xr:uid="{97263F64-2712-463F-A09B-F06F92C73422}"/>
    <cellStyle name="Entrada 8 5 10 2" xfId="30938" xr:uid="{53D6A6B1-D9F0-4BA9-9A05-3404C770DC69}"/>
    <cellStyle name="Entrada 8 5 11" xfId="17253" xr:uid="{1D4BCA0D-D411-41AE-B990-B4B60AE537B7}"/>
    <cellStyle name="Entrada 8 5 2" xfId="2788" xr:uid="{69FAB71A-559B-489E-A2BB-4FE893DD75C3}"/>
    <cellStyle name="Entrada 8 5 2 2" xfId="5425" xr:uid="{027179D0-C5AF-4DEF-988B-47E1349C4C15}"/>
    <cellStyle name="Entrada 8 5 2 2 2" xfId="16434" xr:uid="{FCA03DB9-CBD7-4985-81E3-4D0F121ACD9E}"/>
    <cellStyle name="Entrada 8 5 2 2 2 2" xfId="31542" xr:uid="{19989CCC-1006-4DC0-B540-D6AE74F7F97C}"/>
    <cellStyle name="Entrada 8 5 2 2 3" xfId="20533" xr:uid="{30F99EB0-6037-40C2-A76A-135F27118714}"/>
    <cellStyle name="Entrada 8 5 2 3" xfId="16180" xr:uid="{42F0F5F1-A09A-4350-8A3B-75B18BF6C625}"/>
    <cellStyle name="Entrada 8 5 2 3 2" xfId="31288" xr:uid="{DFD1B02A-80B9-434E-B7CD-E215EAA1928F}"/>
    <cellStyle name="Entrada 8 5 2 4" xfId="17896" xr:uid="{26F97E16-2DAE-4968-BF3F-435DFE8AF46D}"/>
    <cellStyle name="Entrada 8 5 3" xfId="3091" xr:uid="{548E5132-D9C2-41F1-A633-33F8BDB7E286}"/>
    <cellStyle name="Entrada 8 5 3 2" xfId="5728" xr:uid="{849C5293-F841-41C1-AE29-A6711DEFB9C9}"/>
    <cellStyle name="Entrada 8 5 3 2 2" xfId="12039" xr:uid="{8B046941-2066-4304-A942-EF93354DF83E}"/>
    <cellStyle name="Entrada 8 5 3 2 2 2" xfId="27147" xr:uid="{30EB8CA0-0ABF-47FD-8F36-F9A15CD791E7}"/>
    <cellStyle name="Entrada 8 5 3 2 3" xfId="7568" xr:uid="{107051D5-9473-4376-AAA2-2BA94D9E508C}"/>
    <cellStyle name="Entrada 8 5 3 2 3 2" xfId="22676" xr:uid="{0ED0877B-A53C-4AB3-86C4-B10DA5861EE8}"/>
    <cellStyle name="Entrada 8 5 3 2 4" xfId="20836" xr:uid="{9C7E1DB3-7AA0-4CC5-9BBD-C940C2E134D2}"/>
    <cellStyle name="Entrada 8 5 3 3" xfId="9473" xr:uid="{CB328380-0553-4E03-A043-26E2A0B77E91}"/>
    <cellStyle name="Entrada 8 5 3 3 2" xfId="24581" xr:uid="{75AA1576-D35F-43E1-9A8A-69D034B72271}"/>
    <cellStyle name="Entrada 8 5 3 4" xfId="15945" xr:uid="{E1B37D88-AB86-4F07-A673-C5E4218DF106}"/>
    <cellStyle name="Entrada 8 5 3 4 2" xfId="31053" xr:uid="{6C2DF5C4-8829-41B7-A145-8DD52BA972FC}"/>
    <cellStyle name="Entrada 8 5 3 5" xfId="18199" xr:uid="{8523E730-3276-4CE5-8ABC-7856A30F12A4}"/>
    <cellStyle name="Entrada 8 5 4" xfId="3417" xr:uid="{D4E36561-D3DB-49C6-90AD-06E1EA9DD021}"/>
    <cellStyle name="Entrada 8 5 4 2" xfId="6054" xr:uid="{F0A9C9F4-3258-4A80-AF30-FA6917673DF3}"/>
    <cellStyle name="Entrada 8 5 4 2 2" xfId="12365" xr:uid="{76154D00-FAE6-46C2-9220-11FB8E9076C0}"/>
    <cellStyle name="Entrada 8 5 4 2 2 2" xfId="27473" xr:uid="{11AF926F-2231-4695-891A-E85305A666BD}"/>
    <cellStyle name="Entrada 8 5 4 2 3" xfId="15364" xr:uid="{FCFBC826-4293-488A-AE0A-E9B6DC1AA9A5}"/>
    <cellStyle name="Entrada 8 5 4 2 3 2" xfId="30472" xr:uid="{BEB1FE7D-5D03-4004-8DFA-2FBB52E53C77}"/>
    <cellStyle name="Entrada 8 5 4 2 4" xfId="21162" xr:uid="{C86CB85D-80FC-456A-B2F7-1E703BCB9CD2}"/>
    <cellStyle name="Entrada 8 5 4 3" xfId="9799" xr:uid="{4AB07F44-98CA-4F3A-BC26-A068331A0434}"/>
    <cellStyle name="Entrada 8 5 4 3 2" xfId="24907" xr:uid="{A7C81ACA-191F-4D51-94E7-55E9D70A21D3}"/>
    <cellStyle name="Entrada 8 5 4 4" xfId="9131" xr:uid="{40FA38F2-41E7-4701-B051-AECE52FAF8EE}"/>
    <cellStyle name="Entrada 8 5 4 4 2" xfId="24239" xr:uid="{CA0D349A-161C-4B96-A7E0-7660E1B27313}"/>
    <cellStyle name="Entrada 8 5 4 5" xfId="18525" xr:uid="{F2354596-D796-4095-92F0-29FC94AA4C82}"/>
    <cellStyle name="Entrada 8 5 5" xfId="3723" xr:uid="{77207EA6-64AF-47E5-8097-0638E39FDF53}"/>
    <cellStyle name="Entrada 8 5 5 2" xfId="6360" xr:uid="{08089BC2-9239-45B8-827E-D6C81754D511}"/>
    <cellStyle name="Entrada 8 5 5 2 2" xfId="12671" xr:uid="{9CF283D1-1F4A-41AF-8612-F613DD1CEADA}"/>
    <cellStyle name="Entrada 8 5 5 2 2 2" xfId="27779" xr:uid="{37B8AF45-8FE2-43F6-B26D-B788B5D1C74C}"/>
    <cellStyle name="Entrada 8 5 5 2 3" xfId="14573" xr:uid="{C3C6A98E-8D66-4977-8AF7-9DFB381B1F95}"/>
    <cellStyle name="Entrada 8 5 5 2 3 2" xfId="29681" xr:uid="{7BAF354E-52A0-4ADF-851F-9BBCDD9B3047}"/>
    <cellStyle name="Entrada 8 5 5 2 4" xfId="21468" xr:uid="{F454157B-C6C9-4AEE-89B5-DB758EC2B720}"/>
    <cellStyle name="Entrada 8 5 5 3" xfId="10105" xr:uid="{30AC02CB-C22F-4669-8257-23AE94B6EFC8}"/>
    <cellStyle name="Entrada 8 5 5 3 2" xfId="25213" xr:uid="{E5A5CDCC-E664-4E75-9682-1480CB9FF5C6}"/>
    <cellStyle name="Entrada 8 5 5 4" xfId="15898" xr:uid="{CE4EA703-5601-4FD6-A5BC-081598C28A56}"/>
    <cellStyle name="Entrada 8 5 5 4 2" xfId="31006" xr:uid="{C79284CC-8777-43A9-94E4-66A3A8FE6F14}"/>
    <cellStyle name="Entrada 8 5 5 5" xfId="18831" xr:uid="{612582CA-EC26-4FAF-A7BD-028514FD352B}"/>
    <cellStyle name="Entrada 8 5 6" xfId="4100" xr:uid="{524F65B3-4B65-4956-9799-45AB0896B452}"/>
    <cellStyle name="Entrada 8 5 6 2" xfId="6737" xr:uid="{70FA122E-D201-4189-9C5E-924BB7C97802}"/>
    <cellStyle name="Entrada 8 5 6 2 2" xfId="13048" xr:uid="{6DB4A5B3-896F-4AE6-8394-4D8CABC0F5C2}"/>
    <cellStyle name="Entrada 8 5 6 2 2 2" xfId="28156" xr:uid="{1CA87B0A-A28B-49E9-A3C2-E539285123AA}"/>
    <cellStyle name="Entrada 8 5 6 2 3" xfId="16722" xr:uid="{142128D2-6F22-4571-AF4F-3C8AA935B995}"/>
    <cellStyle name="Entrada 8 5 6 2 3 2" xfId="31830" xr:uid="{37A44EC2-5DEE-47CF-ADDF-6A39BC5C14BD}"/>
    <cellStyle name="Entrada 8 5 6 2 4" xfId="21845" xr:uid="{4318D6CC-6442-4F04-9080-F60CBE6A7E28}"/>
    <cellStyle name="Entrada 8 5 6 3" xfId="10482" xr:uid="{2AB38547-0335-4500-8768-238EC12913E5}"/>
    <cellStyle name="Entrada 8 5 6 3 2" xfId="25590" xr:uid="{2BA8CDB7-5D2D-469F-AF97-92FA875A213B}"/>
    <cellStyle name="Entrada 8 5 6 4" xfId="7504" xr:uid="{C1982BE3-CFC7-4B5E-9EFE-60F0137A2689}"/>
    <cellStyle name="Entrada 8 5 6 4 2" xfId="22612" xr:uid="{66B00CC1-C012-4632-9B0E-5BE7E10F5C3A}"/>
    <cellStyle name="Entrada 8 5 6 5" xfId="19208" xr:uid="{CC9E83A5-31FE-4E4D-81C7-F3B137D4C226}"/>
    <cellStyle name="Entrada 8 5 7" xfId="4665" xr:uid="{5AA2C974-313A-47AC-AD63-DAF0FB8CABDA}"/>
    <cellStyle name="Entrada 8 5 7 2" xfId="11047" xr:uid="{D8BFE71F-6483-466D-AA31-195BF6D2B499}"/>
    <cellStyle name="Entrada 8 5 7 2 2" xfId="26155" xr:uid="{DAE940D3-9FB3-4CE6-A09E-67DBEA25DB45}"/>
    <cellStyle name="Entrada 8 5 7 3" xfId="13608" xr:uid="{2233C751-EC14-4469-956F-CCDFE1EF9133}"/>
    <cellStyle name="Entrada 8 5 7 3 2" xfId="28716" xr:uid="{628D0E32-10D8-4FD3-9519-75C68DF67024}"/>
    <cellStyle name="Entrada 8 5 7 4" xfId="19773" xr:uid="{AC3074FD-C0B9-4D5A-91A6-7775DB75EC90}"/>
    <cellStyle name="Entrada 8 5 8" xfId="8526" xr:uid="{E7409FBA-5AB8-4AE5-B28C-2C637711B92C}"/>
    <cellStyle name="Entrada 8 5 8 2" xfId="23634" xr:uid="{A1FECC64-2F05-4CBD-A2AA-9630ED5BB5BB}"/>
    <cellStyle name="Entrada 8 5 9" xfId="14336" xr:uid="{519F850F-D5EE-42BA-BC82-388579977C6E}"/>
    <cellStyle name="Entrada 8 5 9 2" xfId="29444" xr:uid="{7AB311C3-8ABF-4F2E-83E9-ABB1CB688C97}"/>
    <cellStyle name="Entrada 9" xfId="1158" xr:uid="{00000000-0005-0000-0000-000088040000}"/>
    <cellStyle name="Entrada 9 10" xfId="1159" xr:uid="{00000000-0005-0000-0000-000089040000}"/>
    <cellStyle name="Entrada 9 11" xfId="1160" xr:uid="{00000000-0005-0000-0000-00008A040000}"/>
    <cellStyle name="Entrada 9 12" xfId="1161" xr:uid="{00000000-0005-0000-0000-00008B040000}"/>
    <cellStyle name="Entrada 9 13" xfId="1162" xr:uid="{00000000-0005-0000-0000-00008C040000}"/>
    <cellStyle name="Entrada 9 14" xfId="1163" xr:uid="{00000000-0005-0000-0000-00008D040000}"/>
    <cellStyle name="Entrada 9 15" xfId="1164" xr:uid="{00000000-0005-0000-0000-00008E040000}"/>
    <cellStyle name="Entrada 9 16" xfId="1165" xr:uid="{00000000-0005-0000-0000-00008F040000}"/>
    <cellStyle name="Entrada 9 17" xfId="1166" xr:uid="{00000000-0005-0000-0000-000090040000}"/>
    <cellStyle name="Entrada 9 18" xfId="1167" xr:uid="{00000000-0005-0000-0000-000091040000}"/>
    <cellStyle name="Entrada 9 19" xfId="1168" xr:uid="{00000000-0005-0000-0000-000092040000}"/>
    <cellStyle name="Entrada 9 2" xfId="1169" xr:uid="{00000000-0005-0000-0000-000093040000}"/>
    <cellStyle name="Entrada 9 20" xfId="1170" xr:uid="{00000000-0005-0000-0000-000094040000}"/>
    <cellStyle name="Entrada 9 21" xfId="1171" xr:uid="{00000000-0005-0000-0000-000095040000}"/>
    <cellStyle name="Entrada 9 22" xfId="1172" xr:uid="{00000000-0005-0000-0000-000096040000}"/>
    <cellStyle name="Entrada 9 23" xfId="1874" xr:uid="{5BAAD37A-8AEE-4A12-B4C0-253F2CDBE1B8}"/>
    <cellStyle name="Entrada 9 23 10" xfId="8375" xr:uid="{39570A95-1F38-4AEC-AC25-5D48F8D964CF}"/>
    <cellStyle name="Entrada 9 23 10 2" xfId="23483" xr:uid="{29B8DE64-B484-4A9E-8CE5-450E7F28C2F0}"/>
    <cellStyle name="Entrada 9 23 11" xfId="14504" xr:uid="{13D5AE14-AFFD-498F-9105-928863B7A13F}"/>
    <cellStyle name="Entrada 9 23 11 2" xfId="29612" xr:uid="{89C13ACA-24D7-442F-93A7-7D66FE9209E4}"/>
    <cellStyle name="Entrada 9 23 12" xfId="7790" xr:uid="{E2F74F04-6BBD-4B51-BB28-F7B3824E8947}"/>
    <cellStyle name="Entrada 9 23 12 2" xfId="22898" xr:uid="{92B00949-8553-4DF0-BA9A-FA31EBF3CE10}"/>
    <cellStyle name="Entrada 9 23 13" xfId="17099" xr:uid="{708E39A9-8587-4539-8CF3-281F588A4A4C}"/>
    <cellStyle name="Entrada 9 23 2" xfId="2434" xr:uid="{B5383839-E6A5-4D60-87EE-3CDD451E4692}"/>
    <cellStyle name="Entrada 9 23 2 2" xfId="5071" xr:uid="{1FA63654-DE23-4E24-8AFE-57AEBEAE3FCD}"/>
    <cellStyle name="Entrada 9 23 2 2 2" xfId="11435" xr:uid="{09B52CA5-6AAD-4383-82E3-3AF6DE3AB384}"/>
    <cellStyle name="Entrada 9 23 2 2 2 2" xfId="26543" xr:uid="{77DEA36E-9837-4A3B-9656-BDB89DD7C727}"/>
    <cellStyle name="Entrada 9 23 2 2 3" xfId="13523" xr:uid="{53BC079A-CD86-4C10-9AF7-A21DC3EB8264}"/>
    <cellStyle name="Entrada 9 23 2 2 3 2" xfId="28631" xr:uid="{D4A04B99-7EBD-417A-AB77-7C4D04D46F7B}"/>
    <cellStyle name="Entrada 9 23 2 2 4" xfId="20179" xr:uid="{88C451AD-B319-4259-B5DA-BF5A28E3C930}"/>
    <cellStyle name="Entrada 9 23 2 3" xfId="8901" xr:uid="{8CB249ED-C40B-4760-8C15-705A5FFB3545}"/>
    <cellStyle name="Entrada 9 23 2 3 2" xfId="24009" xr:uid="{23B75184-3A32-48B8-8B43-F1DE69372847}"/>
    <cellStyle name="Entrada 9 23 3" xfId="2664" xr:uid="{B2DAC50E-FB69-499E-8FB6-F2D9209280F2}"/>
    <cellStyle name="Entrada 9 23 3 2" xfId="5301" xr:uid="{16F41028-3B1F-40D0-941A-1661CF56A0A2}"/>
    <cellStyle name="Entrada 9 23 3 2 2" xfId="8079" xr:uid="{EB32A4A1-AC44-4F45-B8FD-128098DE1F00}"/>
    <cellStyle name="Entrada 9 23 3 2 2 2" xfId="23187" xr:uid="{39722913-24A7-4EFC-82FA-738AEC543869}"/>
    <cellStyle name="Entrada 9 23 3 2 3" xfId="20409" xr:uid="{12D65C08-5EDE-437D-A74E-20D5BE3B53D0}"/>
    <cellStyle name="Entrada 9 23 3 3" xfId="8145" xr:uid="{5B96A6AF-E65A-42D7-8CFE-B67074FD4156}"/>
    <cellStyle name="Entrada 9 23 3 3 2" xfId="23253" xr:uid="{172F9477-11EA-4005-9ED2-03B76BE4EBF1}"/>
    <cellStyle name="Entrada 9 23 3 4" xfId="17772" xr:uid="{53442CA4-85BF-4DA2-9D40-B691288B9908}"/>
    <cellStyle name="Entrada 9 23 4" xfId="2968" xr:uid="{1EDF60FC-2768-4569-9F2D-B9B269A06FD8}"/>
    <cellStyle name="Entrada 9 23 4 2" xfId="5605" xr:uid="{96EEC8F3-2BB8-4CF3-930A-661F05AA1C77}"/>
    <cellStyle name="Entrada 9 23 4 2 2" xfId="11916" xr:uid="{CEB0ECA5-B13A-4308-9CBA-DDE42BEF3951}"/>
    <cellStyle name="Entrada 9 23 4 2 2 2" xfId="27024" xr:uid="{0B8B584A-5DFE-488C-9ACC-C6F479E8E533}"/>
    <cellStyle name="Entrada 9 23 4 2 3" xfId="8090" xr:uid="{3CEE00AD-8C66-43C2-9AF1-3B7E57A9F789}"/>
    <cellStyle name="Entrada 9 23 4 2 3 2" xfId="23198" xr:uid="{4A8B2B7A-9EB8-46F0-A21C-0A001BA05B1A}"/>
    <cellStyle name="Entrada 9 23 4 2 4" xfId="20713" xr:uid="{292878FE-CE90-4D6A-B065-D1FF8D160B75}"/>
    <cellStyle name="Entrada 9 23 4 3" xfId="9350" xr:uid="{509B4BA0-4328-4A97-87B6-002D99666780}"/>
    <cellStyle name="Entrada 9 23 4 3 2" xfId="24458" xr:uid="{8C07D286-47D8-41E3-8402-7ADB6A07FB60}"/>
    <cellStyle name="Entrada 9 23 4 4" xfId="13393" xr:uid="{0015B178-E596-427D-839E-D88F6BCE83FB}"/>
    <cellStyle name="Entrada 9 23 4 4 2" xfId="28501" xr:uid="{8408B4B2-7352-414D-A5B4-BE7206BCD841}"/>
    <cellStyle name="Entrada 9 23 4 5" xfId="18076" xr:uid="{9781120D-36A8-4ECA-90C9-D88C999EE18C}"/>
    <cellStyle name="Entrada 9 23 5" xfId="3294" xr:uid="{99DB87DD-4736-4F1E-9853-49EBAC18BB23}"/>
    <cellStyle name="Entrada 9 23 5 2" xfId="5931" xr:uid="{2793078F-27A2-410D-91C1-CB37A4E45948}"/>
    <cellStyle name="Entrada 9 23 5 2 2" xfId="12242" xr:uid="{09BC4D22-D79C-453A-8395-BF2B967F9D5B}"/>
    <cellStyle name="Entrada 9 23 5 2 2 2" xfId="27350" xr:uid="{99155453-5755-4030-A984-C9ECC2D42909}"/>
    <cellStyle name="Entrada 9 23 5 2 3" xfId="15709" xr:uid="{81FFE256-E7A4-4DF7-9FFC-12E0B7FB20CE}"/>
    <cellStyle name="Entrada 9 23 5 2 3 2" xfId="30817" xr:uid="{AFCF0520-7F35-4344-8F10-A8BF047070F8}"/>
    <cellStyle name="Entrada 9 23 5 2 4" xfId="21039" xr:uid="{7D9443E7-E9ED-4161-A67E-C7AA47786ECC}"/>
    <cellStyle name="Entrada 9 23 5 3" xfId="9676" xr:uid="{568CD94E-C7AD-4D18-838A-344C9839B944}"/>
    <cellStyle name="Entrada 9 23 5 3 2" xfId="24784" xr:uid="{A899A601-C94E-4BBD-BF26-C5786FF6AD6B}"/>
    <cellStyle name="Entrada 9 23 5 4" xfId="14181" xr:uid="{8D5BD28C-DF8E-444C-B331-B9618D59B80D}"/>
    <cellStyle name="Entrada 9 23 5 4 2" xfId="29289" xr:uid="{154818B6-C9B1-497D-BA2F-DEA7F4369E39}"/>
    <cellStyle name="Entrada 9 23 5 5" xfId="18402" xr:uid="{FB90ACFB-31C5-4421-B4A9-ABD727064A5B}"/>
    <cellStyle name="Entrada 9 23 6" xfId="3600" xr:uid="{2EACB054-6056-4F89-8BAB-CBFC7A0133CD}"/>
    <cellStyle name="Entrada 9 23 6 2" xfId="6237" xr:uid="{E2D8360A-4299-4159-8E17-4E9BE6ED6EB2}"/>
    <cellStyle name="Entrada 9 23 6 2 2" xfId="12548" xr:uid="{79A9660F-2063-4C89-9084-D707A3D71FBA}"/>
    <cellStyle name="Entrada 9 23 6 2 2 2" xfId="27656" xr:uid="{FEE6D778-3E5E-49D8-A3BB-D2F49E028E03}"/>
    <cellStyle name="Entrada 9 23 6 2 3" xfId="15741" xr:uid="{C5C21AEA-460B-4D5D-8B2A-1A434DEEDC71}"/>
    <cellStyle name="Entrada 9 23 6 2 3 2" xfId="30849" xr:uid="{FD79C5ED-FE46-426C-855D-152DD22FC1FE}"/>
    <cellStyle name="Entrada 9 23 6 2 4" xfId="21345" xr:uid="{F2CD346C-FA68-4249-9D04-048598417BCD}"/>
    <cellStyle name="Entrada 9 23 6 3" xfId="9982" xr:uid="{2BD3ECDC-F4A6-4610-9832-BD3571C15C6F}"/>
    <cellStyle name="Entrada 9 23 6 3 2" xfId="25090" xr:uid="{78D8C128-3C7E-4874-932B-78EFC890EBC7}"/>
    <cellStyle name="Entrada 9 23 6 4" xfId="8054" xr:uid="{5DBD35E0-257B-4B89-9824-9C21905FDF20}"/>
    <cellStyle name="Entrada 9 23 6 4 2" xfId="23162" xr:uid="{D158A182-2573-4E50-8F87-D4AC5BB8895A}"/>
    <cellStyle name="Entrada 9 23 6 5" xfId="18708" xr:uid="{CB67A515-F2F8-4DAC-BD4C-89104C5B02ED}"/>
    <cellStyle name="Entrada 9 23 7" xfId="3946" xr:uid="{B8A3B952-5562-4E4B-9CDA-00A3333CA582}"/>
    <cellStyle name="Entrada 9 23 7 2" xfId="6583" xr:uid="{02298B8A-E556-4888-BB21-A69199F34971}"/>
    <cellStyle name="Entrada 9 23 7 2 2" xfId="12894" xr:uid="{66ABDF79-A568-4856-85C7-4C58D27AD767}"/>
    <cellStyle name="Entrada 9 23 7 2 2 2" xfId="28002" xr:uid="{AC5FDA1E-B241-4516-9384-2C05ED27C978}"/>
    <cellStyle name="Entrada 9 23 7 2 3" xfId="16599" xr:uid="{A94EE557-FC33-447D-A063-31AF14DD53DE}"/>
    <cellStyle name="Entrada 9 23 7 2 3 2" xfId="31707" xr:uid="{4FF486CA-57C8-43C0-A70F-2CF2C9685131}"/>
    <cellStyle name="Entrada 9 23 7 2 4" xfId="21691" xr:uid="{CFB538AC-27FD-4317-BCB5-FD91C30D1E3A}"/>
    <cellStyle name="Entrada 9 23 7 3" xfId="10328" xr:uid="{48DC13FD-3A2D-4168-A09E-814B8A0B7726}"/>
    <cellStyle name="Entrada 9 23 7 3 2" xfId="25436" xr:uid="{B8D79AF2-831F-4E57-BC4F-CE14C5B4EA6B}"/>
    <cellStyle name="Entrada 9 23 7 4" xfId="7961" xr:uid="{78437FA5-AE1E-45CA-92A6-B848C310022D}"/>
    <cellStyle name="Entrada 9 23 7 4 2" xfId="23069" xr:uid="{6F90674C-C7E3-4F0D-B4DE-45C2EE6C5CAF}"/>
    <cellStyle name="Entrada 9 23 7 5" xfId="19054" xr:uid="{78904F5C-F631-4523-8FD8-0E28282F2910}"/>
    <cellStyle name="Entrada 9 23 8" xfId="4293" xr:uid="{EBB83868-1934-4DB8-9A99-7B2F8AA578D0}"/>
    <cellStyle name="Entrada 9 23 8 2" xfId="6930" xr:uid="{ACB3262B-CC98-4498-B5F9-C2E50FB27ECC}"/>
    <cellStyle name="Entrada 9 23 8 2 2" xfId="13241" xr:uid="{4FAD6278-6CC3-44EA-BE76-5FB84E28BCC4}"/>
    <cellStyle name="Entrada 9 23 8 2 2 2" xfId="28349" xr:uid="{6E16A0A5-93E7-4F3A-9588-9687FCECB0FC}"/>
    <cellStyle name="Entrada 9 23 8 2 3" xfId="16905" xr:uid="{8E76D069-BFBD-463D-A207-25A4D3DAC147}"/>
    <cellStyle name="Entrada 9 23 8 2 3 2" xfId="32013" xr:uid="{0D751057-5B67-439E-943C-2C8803EB7CAA}"/>
    <cellStyle name="Entrada 9 23 8 2 4" xfId="22038" xr:uid="{9D7619DD-6E29-4A5B-B3CA-F9429B1E5B8F}"/>
    <cellStyle name="Entrada 9 23 8 3" xfId="10675" xr:uid="{9EC43953-3EC6-4403-A323-96DA26C0B436}"/>
    <cellStyle name="Entrada 9 23 8 3 2" xfId="25783" xr:uid="{1F581F16-6356-48FB-9DB8-2DB1916C8A1B}"/>
    <cellStyle name="Entrada 9 23 8 4" xfId="14688" xr:uid="{BA75E2F1-7053-45AB-8673-4BF2AB61C340}"/>
    <cellStyle name="Entrada 9 23 8 4 2" xfId="29796" xr:uid="{66176E89-885A-4CF1-9621-708F5F480726}"/>
    <cellStyle name="Entrada 9 23 8 5" xfId="19401" xr:uid="{E86C677E-CBC6-4859-AEFD-14892D88D4B5}"/>
    <cellStyle name="Entrada 9 23 9" xfId="4511" xr:uid="{9F75B85F-E134-444D-953F-5679561F4A7C}"/>
    <cellStyle name="Entrada 9 23 9 2" xfId="10893" xr:uid="{983852CD-1765-4DAF-9A83-49A935F4CD4E}"/>
    <cellStyle name="Entrada 9 23 9 2 2" xfId="26001" xr:uid="{2F72E83D-8F5A-49EA-976E-97883C7F244B}"/>
    <cellStyle name="Entrada 9 23 9 3" xfId="14105" xr:uid="{4A38FA83-6E78-409D-A75C-B5A9C0402AA7}"/>
    <cellStyle name="Entrada 9 23 9 3 2" xfId="29213" xr:uid="{260BE4A5-3E99-4BC8-AC04-2B40EABA9541}"/>
    <cellStyle name="Entrada 9 23 9 4" xfId="19619" xr:uid="{7D547C8F-9FEF-47E6-8D9A-5B7A2AC8CB39}"/>
    <cellStyle name="Entrada 9 24" xfId="1857" xr:uid="{C7010FC3-97FC-4329-94A4-287F3DF9CC4F}"/>
    <cellStyle name="Entrada 9 24 10" xfId="15393" xr:uid="{9BFB1B4A-3C99-4696-87A1-995E0CB9E549}"/>
    <cellStyle name="Entrada 9 24 10 2" xfId="30501" xr:uid="{39BF8303-76B3-4610-AAF6-14E7F5EE5BC7}"/>
    <cellStyle name="Entrada 9 24 11" xfId="13587" xr:uid="{96BAE587-A2D7-4B34-B3C4-98D71049F549}"/>
    <cellStyle name="Entrada 9 24 11 2" xfId="28695" xr:uid="{3F121208-CED8-4F86-A540-7C612C811CC7}"/>
    <cellStyle name="Entrada 9 24 12" xfId="17082" xr:uid="{25A6B92D-42CB-4BC2-A3EB-7044B97C253F}"/>
    <cellStyle name="Entrada 9 24 2" xfId="2417" xr:uid="{603B67D3-6D95-4CDF-9818-6A7D5D864EBF}"/>
    <cellStyle name="Entrada 9 24 2 2" xfId="5054" xr:uid="{6EE14F5B-E9CE-49C6-9F47-BF1F4BEDDFB5}"/>
    <cellStyle name="Entrada 9 24 2 2 2" xfId="11418" xr:uid="{4BEA69AD-BCD2-4074-AA78-7FA42FE5E35D}"/>
    <cellStyle name="Entrada 9 24 2 2 2 2" xfId="26526" xr:uid="{C92510E0-9DCF-45D0-A23C-653003D0E862}"/>
    <cellStyle name="Entrada 9 24 2 2 3" xfId="15942" xr:uid="{81771181-F60E-4D17-BDFB-5C7C6894E1E6}"/>
    <cellStyle name="Entrada 9 24 2 2 3 2" xfId="31050" xr:uid="{0A9B59DC-F6D9-4D65-9957-260236E85CAA}"/>
    <cellStyle name="Entrada 9 24 2 2 4" xfId="20162" xr:uid="{F7C71A7F-F3D2-47EA-A8C9-D48DA60C60AC}"/>
    <cellStyle name="Entrada 9 24 2 3" xfId="8884" xr:uid="{0874CA87-190F-446A-B4B9-CD94FB45C183}"/>
    <cellStyle name="Entrada 9 24 2 3 2" xfId="23992" xr:uid="{BE81C008-03C2-4FA7-9181-6FAFA018FE9D}"/>
    <cellStyle name="Entrada 9 24 2 4" xfId="13581" xr:uid="{2360528A-3A9D-445D-9E9E-31FC8D583C27}"/>
    <cellStyle name="Entrada 9 24 2 4 2" xfId="28689" xr:uid="{666E0D23-B05E-4778-A578-E6D6E2C9338C}"/>
    <cellStyle name="Entrada 9 24 2 5" xfId="8017" xr:uid="{8CD94FA8-30E0-48CC-A12B-61B0510C29A0}"/>
    <cellStyle name="Entrada 9 24 2 5 2" xfId="23125" xr:uid="{0A43D879-F28F-44D0-AF88-5F9BBB4102DA}"/>
    <cellStyle name="Entrada 9 24 2 6" xfId="17608" xr:uid="{5B6CB7A4-F3E9-41A5-9BE9-A3DAA72FE54C}"/>
    <cellStyle name="Entrada 9 24 3" xfId="2203" xr:uid="{B4B8437E-4F8D-4352-9A8B-B7C085B87D9B}"/>
    <cellStyle name="Entrada 9 24 3 2" xfId="4840" xr:uid="{79270AD1-04F6-4177-98B0-0DD914D9B493}"/>
    <cellStyle name="Entrada 9 24 3 2 2" xfId="16520" xr:uid="{1FFEC1BD-512D-450D-8FFB-AAFA3EA64F75}"/>
    <cellStyle name="Entrada 9 24 3 2 2 2" xfId="31628" xr:uid="{D2089F81-188B-45F8-B7A9-D842637B1A27}"/>
    <cellStyle name="Entrada 9 24 3 2 3" xfId="19948" xr:uid="{2A1F3B75-0E31-4C38-8F20-2B3398CF4F96}"/>
    <cellStyle name="Entrada 9 24 3 3" xfId="14156" xr:uid="{02A7AF92-842C-45FB-B6E7-854F65D7107A}"/>
    <cellStyle name="Entrada 9 24 3 3 2" xfId="29264" xr:uid="{F490EE5D-5020-4B27-A1C4-36DC2CD94D7D}"/>
    <cellStyle name="Entrada 9 24 3 4" xfId="17428" xr:uid="{ED555E39-6583-407C-A6DA-DCB0A64CB2B8}"/>
    <cellStyle name="Entrada 9 24 4" xfId="2951" xr:uid="{8D8C1D3A-2335-437C-A7C6-946B7F881C1D}"/>
    <cellStyle name="Entrada 9 24 4 2" xfId="5588" xr:uid="{A4268FF5-AB64-4C9D-8615-30FEE5DC1CE2}"/>
    <cellStyle name="Entrada 9 24 4 2 2" xfId="11899" xr:uid="{3599D29C-6F59-48AC-898E-B0BA1AE14E97}"/>
    <cellStyle name="Entrada 9 24 4 2 2 2" xfId="27007" xr:uid="{43AE45B1-3839-4E34-9191-C902BEEB5185}"/>
    <cellStyle name="Entrada 9 24 4 2 3" xfId="15373" xr:uid="{E8A2A359-D5E8-494B-B2F4-1FD156E40A0A}"/>
    <cellStyle name="Entrada 9 24 4 2 3 2" xfId="30481" xr:uid="{AC196AF8-AED2-4F19-A7A4-3E373675E28A}"/>
    <cellStyle name="Entrada 9 24 4 2 4" xfId="20696" xr:uid="{E51BBA65-EBC5-48BE-AF55-F8B8D4075438}"/>
    <cellStyle name="Entrada 9 24 4 3" xfId="9333" xr:uid="{0AB9CDB7-4144-4735-8BDC-A3F7A69E22E5}"/>
    <cellStyle name="Entrada 9 24 4 3 2" xfId="24441" xr:uid="{825ACB96-961F-46E8-AE9F-8D53D62FDC57}"/>
    <cellStyle name="Entrada 9 24 4 4" xfId="7539" xr:uid="{A749A60C-9A99-410A-8ED0-2E99F03491A0}"/>
    <cellStyle name="Entrada 9 24 4 4 2" xfId="22647" xr:uid="{9B472B3C-B805-4924-B821-46BEB963DCE3}"/>
    <cellStyle name="Entrada 9 24 4 5" xfId="18059" xr:uid="{F95E0B86-B349-49CB-8BDE-F2BB6E81F091}"/>
    <cellStyle name="Entrada 9 24 5" xfId="3277" xr:uid="{B7DFA8EA-00D9-457D-8046-BEED2C0E4B5F}"/>
    <cellStyle name="Entrada 9 24 5 2" xfId="5914" xr:uid="{6863253B-E5B6-4406-AB58-FB0AA75E3A37}"/>
    <cellStyle name="Entrada 9 24 5 2 2" xfId="12225" xr:uid="{46EF5DB6-5908-4406-BC69-750DCD5200CF}"/>
    <cellStyle name="Entrada 9 24 5 2 2 2" xfId="27333" xr:uid="{7EDD00DA-26CA-4A57-A8EE-5D75F45CFC1D}"/>
    <cellStyle name="Entrada 9 24 5 2 3" xfId="7100" xr:uid="{6DFD39F4-B883-48F3-B896-5344A47DFE2F}"/>
    <cellStyle name="Entrada 9 24 5 2 3 2" xfId="22208" xr:uid="{D1AEB50A-C866-4E81-8E5C-1394CB729881}"/>
    <cellStyle name="Entrada 9 24 5 2 4" xfId="21022" xr:uid="{53ACBA48-F625-4EAF-BAED-EE75AC647E9D}"/>
    <cellStyle name="Entrada 9 24 5 3" xfId="9659" xr:uid="{F0EE3A07-8F27-4443-980A-0BB4B27EFAA7}"/>
    <cellStyle name="Entrada 9 24 5 3 2" xfId="24767" xr:uid="{8FC12784-2B91-4024-B1D7-76CDA7A79875}"/>
    <cellStyle name="Entrada 9 24 5 4" xfId="8170" xr:uid="{89D56EFE-C262-448F-9F26-8E3C80805A5C}"/>
    <cellStyle name="Entrada 9 24 5 4 2" xfId="23278" xr:uid="{0D1C899E-0639-4F55-92FF-6349C9577E2B}"/>
    <cellStyle name="Entrada 9 24 5 5" xfId="18385" xr:uid="{09371B62-8E38-49F5-84DF-FB8DF69CE921}"/>
    <cellStyle name="Entrada 9 24 6" xfId="3583" xr:uid="{41B28D64-AED2-4A7A-A186-BC8562E9BC3F}"/>
    <cellStyle name="Entrada 9 24 6 2" xfId="6220" xr:uid="{73E9AC4E-A722-4429-AD49-E9836153BB17}"/>
    <cellStyle name="Entrada 9 24 6 2 2" xfId="12531" xr:uid="{9EAA80DE-85C5-42F3-A638-02423BCD97BC}"/>
    <cellStyle name="Entrada 9 24 6 2 2 2" xfId="27639" xr:uid="{37860DDA-D308-44D2-B1A8-8CFA17C352AA}"/>
    <cellStyle name="Entrada 9 24 6 2 3" xfId="8149" xr:uid="{CFFDA0F2-74AC-4761-A696-6F791C7FCC3E}"/>
    <cellStyle name="Entrada 9 24 6 2 3 2" xfId="23257" xr:uid="{AE15E440-F395-4BC0-9B8D-208606609B33}"/>
    <cellStyle name="Entrada 9 24 6 2 4" xfId="21328" xr:uid="{F6C55FBA-808D-45C5-A87C-F2D252E5261C}"/>
    <cellStyle name="Entrada 9 24 6 3" xfId="9965" xr:uid="{9A364586-1202-4420-9A98-4005091CD289}"/>
    <cellStyle name="Entrada 9 24 6 3 2" xfId="25073" xr:uid="{EC1A4A6F-8A0C-4C51-9DCD-370A3E9F1CA0}"/>
    <cellStyle name="Entrada 9 24 6 4" xfId="9191" xr:uid="{B1E0375A-1AE6-4D2B-8463-63E15A8AA6B5}"/>
    <cellStyle name="Entrada 9 24 6 4 2" xfId="24299" xr:uid="{4ACDE905-5DC8-4CAC-BE10-8EE1E219C87E}"/>
    <cellStyle name="Entrada 9 24 6 5" xfId="18691" xr:uid="{47D31CEB-4D3E-4F8E-9CC9-C4BC9971CBD4}"/>
    <cellStyle name="Entrada 9 24 7" xfId="3929" xr:uid="{E8F900DD-F74E-4DA1-BE40-7647C02C8D1C}"/>
    <cellStyle name="Entrada 9 24 7 2" xfId="6566" xr:uid="{B08A62B8-17BA-4887-A754-40E9E6F84CC5}"/>
    <cellStyle name="Entrada 9 24 7 2 2" xfId="12877" xr:uid="{E29E19B2-AF85-46E9-BE8A-0CC9E4F47A46}"/>
    <cellStyle name="Entrada 9 24 7 2 2 2" xfId="27985" xr:uid="{A977134E-7752-4520-9CF7-D64F986F555C}"/>
    <cellStyle name="Entrada 9 24 7 2 3" xfId="16582" xr:uid="{66855C05-6B3B-47BA-98FD-44DBEF4FA4C9}"/>
    <cellStyle name="Entrada 9 24 7 2 3 2" xfId="31690" xr:uid="{1F15DB4C-6767-4FE4-89E6-D9F961A27BB3}"/>
    <cellStyle name="Entrada 9 24 7 2 4" xfId="21674" xr:uid="{DB7AD394-A45E-4C8D-83F5-FC35A49570F5}"/>
    <cellStyle name="Entrada 9 24 7 3" xfId="10311" xr:uid="{920196B4-7CB9-498B-8445-966F48B72D5F}"/>
    <cellStyle name="Entrada 9 24 7 3 2" xfId="25419" xr:uid="{7A3EED38-63BD-496D-9672-D0604AAFDBAD}"/>
    <cellStyle name="Entrada 9 24 7 4" xfId="13609" xr:uid="{9A8E791E-EEFB-4CB2-B7B4-731E393A6C6E}"/>
    <cellStyle name="Entrada 9 24 7 4 2" xfId="28717" xr:uid="{E5BFC453-56D6-42AF-AC48-117A9FCE740A}"/>
    <cellStyle name="Entrada 9 24 7 5" xfId="19037" xr:uid="{E9520C45-AAD5-433D-8A31-7BA419A6BE29}"/>
    <cellStyle name="Entrada 9 24 8" xfId="4494" xr:uid="{37090819-3E65-484F-BB39-7CEDD22D6A52}"/>
    <cellStyle name="Entrada 9 24 8 2" xfId="10876" xr:uid="{07E5DC01-4D46-4672-B868-92688D890091}"/>
    <cellStyle name="Entrada 9 24 8 2 2" xfId="25984" xr:uid="{B64386E7-D977-4F67-BB8F-9FF076B586C3}"/>
    <cellStyle name="Entrada 9 24 8 3" xfId="15191" xr:uid="{50E99530-869E-488C-AB82-A571C657DA73}"/>
    <cellStyle name="Entrada 9 24 8 3 2" xfId="30299" xr:uid="{10525810-9C8E-46A1-94B0-EC7C2091EA54}"/>
    <cellStyle name="Entrada 9 24 8 4" xfId="19602" xr:uid="{D4178BE0-AB8E-40BD-AFFA-C24E65BDC23F}"/>
    <cellStyle name="Entrada 9 24 9" xfId="8358" xr:uid="{6B4118CA-34D3-408E-B2A1-8D730A1CD0D3}"/>
    <cellStyle name="Entrada 9 24 9 2" xfId="23466" xr:uid="{4E255337-8C45-4DC1-966C-14141E13BB91}"/>
    <cellStyle name="Entrada 9 25" xfId="2094" xr:uid="{8E7E21C6-1CC7-46D5-B375-3AABF3AA2251}"/>
    <cellStyle name="Entrada 9 25 10" xfId="15241" xr:uid="{87296AF6-BB61-48B8-BE23-899482DA7161}"/>
    <cellStyle name="Entrada 9 25 10 2" xfId="30349" xr:uid="{6FE7C804-1EAC-499E-B8C0-5FFBB4C45D6E}"/>
    <cellStyle name="Entrada 9 25 11" xfId="16398" xr:uid="{587B4472-9FCC-46D5-99FB-101AA64B0A30}"/>
    <cellStyle name="Entrada 9 25 11 2" xfId="31506" xr:uid="{82751160-5614-4EFF-98A3-75724DCC8B74}"/>
    <cellStyle name="Entrada 9 25 12" xfId="17319" xr:uid="{AA931BDF-35CB-4784-AFC1-E42B10B585FD}"/>
    <cellStyle name="Entrada 9 25 2" xfId="2584" xr:uid="{4618EE90-B122-4352-8AC0-42C7AE87DCBC}"/>
    <cellStyle name="Entrada 9 25 2 2" xfId="5221" xr:uid="{0C451716-3D77-4C34-B161-EEA4C10AC7F6}"/>
    <cellStyle name="Entrada 9 25 2 2 2" xfId="11585" xr:uid="{DA87FFD6-1884-450C-8D5F-9C558BBAC242}"/>
    <cellStyle name="Entrada 9 25 2 2 2 2" xfId="26693" xr:uid="{95CC07D7-1441-4163-889F-D69FC6121B3F}"/>
    <cellStyle name="Entrada 9 25 2 2 3" xfId="11236" xr:uid="{6C8C2F83-B4E9-4A07-BAF5-2A797A5F4A46}"/>
    <cellStyle name="Entrada 9 25 2 2 3 2" xfId="26344" xr:uid="{E905FEFE-896B-4481-A6CD-AF9496CE2514}"/>
    <cellStyle name="Entrada 9 25 2 2 4" xfId="20329" xr:uid="{ECF863D2-FDB2-4EED-A910-AFE36E7B3C22}"/>
    <cellStyle name="Entrada 9 25 2 3" xfId="9051" xr:uid="{3CD173CD-6241-42B0-95EB-D2B801CB00FA}"/>
    <cellStyle name="Entrada 9 25 2 3 2" xfId="24159" xr:uid="{7C596530-0298-498E-A245-7FA30A74D168}"/>
    <cellStyle name="Entrada 9 25 2 4" xfId="14102" xr:uid="{0107EB92-B5D2-4105-AECB-CE9E2D3E1A2A}"/>
    <cellStyle name="Entrada 9 25 2 4 2" xfId="29210" xr:uid="{7050D1A2-5870-4157-B074-01498DF1F441}"/>
    <cellStyle name="Entrada 9 25 2 5" xfId="14624" xr:uid="{D1B17370-A099-4CBF-B36E-8FF0ACD3408F}"/>
    <cellStyle name="Entrada 9 25 2 5 2" xfId="29732" xr:uid="{0B37B141-DF69-4A12-A70B-D00C7BAC3818}"/>
    <cellStyle name="Entrada 9 25 2 6" xfId="17692" xr:uid="{F7CDF22F-C1A5-4ED1-A37E-D3317D44CAED}"/>
    <cellStyle name="Entrada 9 25 3" xfId="2854" xr:uid="{07CA613C-0E62-42BF-92CC-9528A7DB1D7F}"/>
    <cellStyle name="Entrada 9 25 3 2" xfId="5491" xr:uid="{E94B05A2-D009-455E-BB33-03E74CDDCBB8}"/>
    <cellStyle name="Entrada 9 25 3 2 2" xfId="7576" xr:uid="{1117C3FC-A4B4-4016-A914-46F69069999C}"/>
    <cellStyle name="Entrada 9 25 3 2 2 2" xfId="22684" xr:uid="{3D7BAACB-A729-4F8F-A7C5-ADD55C076067}"/>
    <cellStyle name="Entrada 9 25 3 2 3" xfId="20599" xr:uid="{06E77C7B-F06E-4CA2-B2A2-F4EA5CB6EF33}"/>
    <cellStyle name="Entrada 9 25 3 3" xfId="8013" xr:uid="{9761AD08-192A-42CF-A69B-853EA0CCBB0D}"/>
    <cellStyle name="Entrada 9 25 3 3 2" xfId="23121" xr:uid="{FBE1CD82-647A-4566-802E-B33BF09E3118}"/>
    <cellStyle name="Entrada 9 25 3 4" xfId="17962" xr:uid="{E018E75E-1BAD-4102-9633-317B6871552D}"/>
    <cellStyle name="Entrada 9 25 4" xfId="3157" xr:uid="{C3536923-1F5A-4FDB-A7D2-70DE1AE7BC0C}"/>
    <cellStyle name="Entrada 9 25 4 2" xfId="5794" xr:uid="{B69484F2-49A3-4B02-A4CC-A08F6FF3D321}"/>
    <cellStyle name="Entrada 9 25 4 2 2" xfId="12105" xr:uid="{B7F00603-B50B-4988-AA07-60D68E52453A}"/>
    <cellStyle name="Entrada 9 25 4 2 2 2" xfId="27213" xr:uid="{B3C4D4EE-06B6-4656-AAFE-D6BE02A50814}"/>
    <cellStyle name="Entrada 9 25 4 2 3" xfId="14506" xr:uid="{6387F064-799E-41B3-8B5F-9E9170AEA8C3}"/>
    <cellStyle name="Entrada 9 25 4 2 3 2" xfId="29614" xr:uid="{3F0C2A43-EC16-4029-BD9C-2ECDCE235E16}"/>
    <cellStyle name="Entrada 9 25 4 2 4" xfId="20902" xr:uid="{0FD50EB5-A045-4C45-A5C9-30C4970B85BC}"/>
    <cellStyle name="Entrada 9 25 4 3" xfId="9539" xr:uid="{E40B91BB-CEFB-489D-800F-D7F724464946}"/>
    <cellStyle name="Entrada 9 25 4 3 2" xfId="24647" xr:uid="{C91D84C6-D5AA-49DD-BE51-A5AA8865C181}"/>
    <cellStyle name="Entrada 9 25 4 4" xfId="8713" xr:uid="{4E3AA82A-DE6D-4409-8290-9403E3384C56}"/>
    <cellStyle name="Entrada 9 25 4 4 2" xfId="23821" xr:uid="{78C97608-2F3D-4AEA-B617-522E6A1F3977}"/>
    <cellStyle name="Entrada 9 25 4 5" xfId="18265" xr:uid="{24D59EFC-86ED-41A1-A062-9C0C5589D380}"/>
    <cellStyle name="Entrada 9 25 5" xfId="3483" xr:uid="{EF4088DB-72A4-4C07-8873-53F963A484E8}"/>
    <cellStyle name="Entrada 9 25 5 2" xfId="6120" xr:uid="{07300058-3C8E-40D7-8676-FB2E53FF4254}"/>
    <cellStyle name="Entrada 9 25 5 2 2" xfId="12431" xr:uid="{C1B42E8F-70C7-49F0-BE71-81E10DEFCFFB}"/>
    <cellStyle name="Entrada 9 25 5 2 2 2" xfId="27539" xr:uid="{24CE0B46-3E56-4086-A9F5-B1BDCB5C24C1}"/>
    <cellStyle name="Entrada 9 25 5 2 3" xfId="13703" xr:uid="{0B8B580C-EBFA-44CE-BB83-C2191AE9DD0C}"/>
    <cellStyle name="Entrada 9 25 5 2 3 2" xfId="28811" xr:uid="{68070AB2-1CE0-4FD8-9F92-8EBFBE9DA6BC}"/>
    <cellStyle name="Entrada 9 25 5 2 4" xfId="21228" xr:uid="{2501DC42-F79A-4E15-AF30-DAC4DAB2ED2C}"/>
    <cellStyle name="Entrada 9 25 5 3" xfId="9865" xr:uid="{8A6D88AE-7D59-4405-8136-657F66D4DE11}"/>
    <cellStyle name="Entrada 9 25 5 3 2" xfId="24973" xr:uid="{99FD04AC-4FD7-4380-A035-4A5B8778443E}"/>
    <cellStyle name="Entrada 9 25 5 4" xfId="7717" xr:uid="{DD58273D-F3B5-46DE-9405-CB4777ABC5FF}"/>
    <cellStyle name="Entrada 9 25 5 4 2" xfId="22825" xr:uid="{A8C350FF-9539-437A-BBCC-CA31E42E9B44}"/>
    <cellStyle name="Entrada 9 25 5 5" xfId="18591" xr:uid="{B5B1A104-6729-46DA-BCCB-625210B08556}"/>
    <cellStyle name="Entrada 9 25 6" xfId="3789" xr:uid="{16562661-9381-488F-A4B0-23F5E7D48ABB}"/>
    <cellStyle name="Entrada 9 25 6 2" xfId="6426" xr:uid="{488F66B7-1687-4A1D-8DE3-A84DC11821D9}"/>
    <cellStyle name="Entrada 9 25 6 2 2" xfId="12737" xr:uid="{AD9706D2-0985-403A-91AA-B5A8A930E8C5}"/>
    <cellStyle name="Entrada 9 25 6 2 2 2" xfId="27845" xr:uid="{DEE81031-70A3-46B9-806A-1A069E5E8AC2}"/>
    <cellStyle name="Entrada 9 25 6 2 3" xfId="16099" xr:uid="{1E202988-51C6-4333-ADE8-7217DA17CB04}"/>
    <cellStyle name="Entrada 9 25 6 2 3 2" xfId="31207" xr:uid="{AC610EF2-A3AF-4B2F-B4A5-CC74096BA04A}"/>
    <cellStyle name="Entrada 9 25 6 2 4" xfId="21534" xr:uid="{DA00E65F-E833-46F4-9367-48C6DD67AEF2}"/>
    <cellStyle name="Entrada 9 25 6 3" xfId="10171" xr:uid="{D49EC1E7-E3A0-4602-93FA-2649DB06395F}"/>
    <cellStyle name="Entrada 9 25 6 3 2" xfId="25279" xr:uid="{FD8DCF63-39C0-440A-9E94-530DD2C084F9}"/>
    <cellStyle name="Entrada 9 25 6 4" xfId="9248" xr:uid="{5E8FA076-0404-420D-9E99-0603851B59BD}"/>
    <cellStyle name="Entrada 9 25 6 4 2" xfId="24356" xr:uid="{877587D3-662A-4F2B-BF64-6E15DF484C14}"/>
    <cellStyle name="Entrada 9 25 6 5" xfId="18897" xr:uid="{5F5EFBAE-BBB2-4074-87E3-F64938EEBB0E}"/>
    <cellStyle name="Entrada 9 25 7" xfId="4166" xr:uid="{519F47B2-B1FE-4865-9644-DEA2CF13EEA8}"/>
    <cellStyle name="Entrada 9 25 7 2" xfId="6803" xr:uid="{1732383E-6054-4A08-8093-E5A2341781F4}"/>
    <cellStyle name="Entrada 9 25 7 2 2" xfId="13114" xr:uid="{4B574DF7-FE47-4240-9B3C-A44020B1561A}"/>
    <cellStyle name="Entrada 9 25 7 2 2 2" xfId="28222" xr:uid="{0FFA9E97-11AD-4C25-9CE7-87BC30F0B4D7}"/>
    <cellStyle name="Entrada 9 25 7 2 3" xfId="16788" xr:uid="{C6002AD4-819E-41F4-9606-8CEC423E3D5E}"/>
    <cellStyle name="Entrada 9 25 7 2 3 2" xfId="31896" xr:uid="{39A44646-A2EB-4BD8-B0B9-864633576CB1}"/>
    <cellStyle name="Entrada 9 25 7 2 4" xfId="21911" xr:uid="{0408E45F-699F-4DA2-A5F1-8F597E4B210E}"/>
    <cellStyle name="Entrada 9 25 7 3" xfId="10548" xr:uid="{8F47F761-CF2C-4381-943A-FF9B2BC4D889}"/>
    <cellStyle name="Entrada 9 25 7 3 2" xfId="25656" xr:uid="{F977FFE7-A4CC-4E1B-9E01-E78167A1696C}"/>
    <cellStyle name="Entrada 9 25 7 4" xfId="7545" xr:uid="{1346158A-EBA3-4164-A12A-F7B0AD86622E}"/>
    <cellStyle name="Entrada 9 25 7 4 2" xfId="22653" xr:uid="{96861523-1143-49FC-B3D9-EA0E9BB567E8}"/>
    <cellStyle name="Entrada 9 25 7 5" xfId="19274" xr:uid="{49A44475-1C35-4A83-A949-FA6A53CFC2B8}"/>
    <cellStyle name="Entrada 9 25 8" xfId="4731" xr:uid="{E50A84BE-25C0-4C45-86F3-9CFB8DFCC950}"/>
    <cellStyle name="Entrada 9 25 8 2" xfId="11113" xr:uid="{C2A12E20-B7FE-41AF-9B57-4ED96E27497C}"/>
    <cellStyle name="Entrada 9 25 8 2 2" xfId="26221" xr:uid="{31E22BD7-51C2-4E99-9F28-D628202591DF}"/>
    <cellStyle name="Entrada 9 25 8 3" xfId="15123" xr:uid="{E4A218F6-AD48-4820-A7CA-92A50C577510}"/>
    <cellStyle name="Entrada 9 25 8 3 2" xfId="30231" xr:uid="{0EAF643C-05CC-46D6-AC13-6536AA13F5B8}"/>
    <cellStyle name="Entrada 9 25 8 4" xfId="19839" xr:uid="{737C0D0C-03D2-4012-9FF1-86FED38C9222}"/>
    <cellStyle name="Entrada 9 25 9" xfId="8592" xr:uid="{562214CD-6586-4269-8857-79D01B04C82B}"/>
    <cellStyle name="Entrada 9 25 9 2" xfId="23700" xr:uid="{CC70E4F5-291C-4638-B5DF-872E02C5DEA6}"/>
    <cellStyle name="Entrada 9 26" xfId="2027" xr:uid="{78D0BF08-5EA0-43E9-9CC3-53F4E40E07F5}"/>
    <cellStyle name="Entrada 9 26 10" xfId="14053" xr:uid="{CD481E49-0E2A-4BA4-B510-89A4180D54D2}"/>
    <cellStyle name="Entrada 9 26 10 2" xfId="29161" xr:uid="{66C20080-62CF-4376-958C-811BE8AD9583}"/>
    <cellStyle name="Entrada 9 26 11" xfId="17252" xr:uid="{EF077806-3231-4592-9B54-6E860078F8B9}"/>
    <cellStyle name="Entrada 9 26 2" xfId="2787" xr:uid="{42C53400-27FD-431D-AD33-03064CAF3CA9}"/>
    <cellStyle name="Entrada 9 26 2 2" xfId="5424" xr:uid="{597829D4-28DE-4104-90F1-53240517F62C}"/>
    <cellStyle name="Entrada 9 26 2 2 2" xfId="15695" xr:uid="{C9E814EC-C012-454A-BF2C-26FA8CD9FE5A}"/>
    <cellStyle name="Entrada 9 26 2 2 2 2" xfId="30803" xr:uid="{88994962-D5FF-4072-9964-BCF5B792732E}"/>
    <cellStyle name="Entrada 9 26 2 2 3" xfId="20532" xr:uid="{819C3295-8ACD-4B21-85B1-4A936ECCA11F}"/>
    <cellStyle name="Entrada 9 26 2 3" xfId="13701" xr:uid="{A745D207-55A0-470D-A914-EF842D8DCC1C}"/>
    <cellStyle name="Entrada 9 26 2 3 2" xfId="28809" xr:uid="{BCD705AD-C33B-41C6-AC9A-7D3410B0481B}"/>
    <cellStyle name="Entrada 9 26 2 4" xfId="17895" xr:uid="{8C1BB8B2-55CE-4FFB-BD0D-DCB35DB48135}"/>
    <cellStyle name="Entrada 9 26 3" xfId="3090" xr:uid="{B7F5C839-03D2-4853-BD92-7E900F3481CE}"/>
    <cellStyle name="Entrada 9 26 3 2" xfId="5727" xr:uid="{55B4B8A0-977D-47DD-98AF-1C3C5E7FB86F}"/>
    <cellStyle name="Entrada 9 26 3 2 2" xfId="12038" xr:uid="{3B44426D-44CC-4FE9-915C-84EABD4FA8A0}"/>
    <cellStyle name="Entrada 9 26 3 2 2 2" xfId="27146" xr:uid="{6E1AF048-F99B-4541-A655-8A3E384D1446}"/>
    <cellStyle name="Entrada 9 26 3 2 3" xfId="13460" xr:uid="{3DFB5940-4A20-4816-BA85-74C28BE313E5}"/>
    <cellStyle name="Entrada 9 26 3 2 3 2" xfId="28568" xr:uid="{EFEEC2C7-3DDF-4269-82DE-116854B3EC0E}"/>
    <cellStyle name="Entrada 9 26 3 2 4" xfId="20835" xr:uid="{63ED17D4-7F91-4DE4-8219-03F0E38F222B}"/>
    <cellStyle name="Entrada 9 26 3 3" xfId="9472" xr:uid="{B8ADD585-83B2-4D08-BD6B-B1A7389888D8}"/>
    <cellStyle name="Entrada 9 26 3 3 2" xfId="24580" xr:uid="{7173C28F-E8B5-43BE-84EA-B4529E9B212D}"/>
    <cellStyle name="Entrada 9 26 3 4" xfId="14255" xr:uid="{81C43C29-058E-4234-9B9F-81A9D18BD53E}"/>
    <cellStyle name="Entrada 9 26 3 4 2" xfId="29363" xr:uid="{5A26B1C1-64F8-41D5-8BED-61FD1863FD08}"/>
    <cellStyle name="Entrada 9 26 3 5" xfId="18198" xr:uid="{CA818402-48A1-4810-A8D3-131F7B3B5251}"/>
    <cellStyle name="Entrada 9 26 4" xfId="3416" xr:uid="{A516FD75-ADC7-4C2E-A8AA-7F81758D5823}"/>
    <cellStyle name="Entrada 9 26 4 2" xfId="6053" xr:uid="{BCE0D96B-D3DF-4055-A1CF-28C811752FE8}"/>
    <cellStyle name="Entrada 9 26 4 2 2" xfId="12364" xr:uid="{9CFEE740-1669-4369-AABC-1EE543FA560E}"/>
    <cellStyle name="Entrada 9 26 4 2 2 2" xfId="27472" xr:uid="{D3A6BD14-A3FC-4863-8DFF-C4F2C925EB3C}"/>
    <cellStyle name="Entrada 9 26 4 2 3" xfId="13671" xr:uid="{CA4DC615-1F36-4AF7-BF72-C7526380827C}"/>
    <cellStyle name="Entrada 9 26 4 2 3 2" xfId="28779" xr:uid="{51957278-D803-489E-B647-97A590AAB515}"/>
    <cellStyle name="Entrada 9 26 4 2 4" xfId="21161" xr:uid="{34E03DC5-368D-4025-916D-301200A0043B}"/>
    <cellStyle name="Entrada 9 26 4 3" xfId="9798" xr:uid="{D7F07B6E-A09F-4AA8-A5EB-1B880FF76AD2}"/>
    <cellStyle name="Entrada 9 26 4 3 2" xfId="24906" xr:uid="{972D4A75-6048-4FBC-8EB1-3335F17A0339}"/>
    <cellStyle name="Entrada 9 26 4 4" xfId="8102" xr:uid="{DC9B88C8-9F8B-45B8-8A9B-68B7964163FF}"/>
    <cellStyle name="Entrada 9 26 4 4 2" xfId="23210" xr:uid="{242936C6-86D1-43D8-A331-7220D10E7159}"/>
    <cellStyle name="Entrada 9 26 4 5" xfId="18524" xr:uid="{F138F312-D385-4FB3-A57B-05C84B1B4CAB}"/>
    <cellStyle name="Entrada 9 26 5" xfId="3722" xr:uid="{6459B944-9790-402B-BD4B-C7D01D162987}"/>
    <cellStyle name="Entrada 9 26 5 2" xfId="6359" xr:uid="{EA195C46-BE24-47B7-A8AE-DCA84C4CB099}"/>
    <cellStyle name="Entrada 9 26 5 2 2" xfId="12670" xr:uid="{6F59EC81-6090-49D9-8A90-E774658258DD}"/>
    <cellStyle name="Entrada 9 26 5 2 2 2" xfId="27778" xr:uid="{97022B56-2D3B-4903-B70A-16AC83697A3D}"/>
    <cellStyle name="Entrada 9 26 5 2 3" xfId="15634" xr:uid="{049FAD88-1E27-4E04-8539-3362FDB8567F}"/>
    <cellStyle name="Entrada 9 26 5 2 3 2" xfId="30742" xr:uid="{B89CADBF-67A2-42F5-8FAE-A4D657C2535F}"/>
    <cellStyle name="Entrada 9 26 5 2 4" xfId="21467" xr:uid="{3F94A9AF-1E28-418C-8642-808AA6690102}"/>
    <cellStyle name="Entrada 9 26 5 3" xfId="10104" xr:uid="{A07D3BB4-EE8E-4ECA-AE0C-4BA9DD379BF2}"/>
    <cellStyle name="Entrada 9 26 5 3 2" xfId="25212" xr:uid="{CBF49C1B-E9FC-4B24-8A0F-92E0219B0CB5}"/>
    <cellStyle name="Entrada 9 26 5 4" xfId="11253" xr:uid="{1737B98D-15FC-481E-A3B1-EA5246399DFA}"/>
    <cellStyle name="Entrada 9 26 5 4 2" xfId="26361" xr:uid="{4B83CAEE-1BC0-40A3-8663-A3CF5D0FDBBB}"/>
    <cellStyle name="Entrada 9 26 5 5" xfId="18830" xr:uid="{AE410B43-B286-4328-982E-8E5AE4645E0C}"/>
    <cellStyle name="Entrada 9 26 6" xfId="4099" xr:uid="{BB9A5F86-5262-49E7-A17E-91B95D9FC5C9}"/>
    <cellStyle name="Entrada 9 26 6 2" xfId="6736" xr:uid="{EC331033-249D-45CC-BFF2-4FF7A2769C8B}"/>
    <cellStyle name="Entrada 9 26 6 2 2" xfId="13047" xr:uid="{B77F6CB4-2536-4795-9D2C-D7806028B8D5}"/>
    <cellStyle name="Entrada 9 26 6 2 2 2" xfId="28155" xr:uid="{72E65555-6376-44E6-8F80-9BB8568011FF}"/>
    <cellStyle name="Entrada 9 26 6 2 3" xfId="16721" xr:uid="{E6301EB4-C0B2-476F-AC75-FCF170E0C816}"/>
    <cellStyle name="Entrada 9 26 6 2 3 2" xfId="31829" xr:uid="{CDF5036B-2C26-43AE-9F48-F17B1BD39C53}"/>
    <cellStyle name="Entrada 9 26 6 2 4" xfId="21844" xr:uid="{5C85F3F0-EEA8-4705-AA11-A03543F2FD46}"/>
    <cellStyle name="Entrada 9 26 6 3" xfId="10481" xr:uid="{00D70977-AAC5-4F6B-A1FD-74AB1EC32DEA}"/>
    <cellStyle name="Entrada 9 26 6 3 2" xfId="25589" xr:uid="{417EF373-230F-4129-B58C-7DC385EFC186}"/>
    <cellStyle name="Entrada 9 26 6 4" xfId="9202" xr:uid="{FC489BB0-B652-461C-8544-2B686453DEE3}"/>
    <cellStyle name="Entrada 9 26 6 4 2" xfId="24310" xr:uid="{75300B7E-6147-4653-B5C8-B49B1166E0A4}"/>
    <cellStyle name="Entrada 9 26 6 5" xfId="19207" xr:uid="{1DDBC73A-336F-46BC-9B25-40A12C1CD000}"/>
    <cellStyle name="Entrada 9 26 7" xfId="4664" xr:uid="{102A47BA-0652-4F77-8BC8-C58D3A5811A8}"/>
    <cellStyle name="Entrada 9 26 7 2" xfId="11046" xr:uid="{9588C85A-1D68-4957-AC64-89E57EA2420C}"/>
    <cellStyle name="Entrada 9 26 7 2 2" xfId="26154" xr:uid="{AB00769B-C081-4D3E-8A39-D6A69E62F230}"/>
    <cellStyle name="Entrada 9 26 7 3" xfId="15237" xr:uid="{2D80893A-FE1F-4D96-8EAB-F11D968584D0}"/>
    <cellStyle name="Entrada 9 26 7 3 2" xfId="30345" xr:uid="{410CF497-3A71-4C90-9755-1B2377F1A725}"/>
    <cellStyle name="Entrada 9 26 7 4" xfId="19772" xr:uid="{74E751E7-E694-411F-97E6-E008AB2D0CEB}"/>
    <cellStyle name="Entrada 9 26 8" xfId="8525" xr:uid="{3F69DFA7-1DD4-408C-BAA5-A0838B3C63A2}"/>
    <cellStyle name="Entrada 9 26 8 2" xfId="23633" xr:uid="{0A755D3E-E5C1-41FE-B4C2-A5EF19CC69C5}"/>
    <cellStyle name="Entrada 9 26 9" xfId="14232" xr:uid="{52B8012C-896B-427C-9184-4CEF2A0D18E2}"/>
    <cellStyle name="Entrada 9 26 9 2" xfId="29340" xr:uid="{8D3FAF67-A12B-4494-8324-7061CC67F914}"/>
    <cellStyle name="Entrada 9 3" xfId="1173" xr:uid="{00000000-0005-0000-0000-000097040000}"/>
    <cellStyle name="Entrada 9 4" xfId="1174" xr:uid="{00000000-0005-0000-0000-000098040000}"/>
    <cellStyle name="Entrada 9 5" xfId="1175" xr:uid="{00000000-0005-0000-0000-000099040000}"/>
    <cellStyle name="Entrada 9 6" xfId="1176" xr:uid="{00000000-0005-0000-0000-00009A040000}"/>
    <cellStyle name="Entrada 9 7" xfId="1177" xr:uid="{00000000-0005-0000-0000-00009B040000}"/>
    <cellStyle name="Entrada 9 8" xfId="1178" xr:uid="{00000000-0005-0000-0000-00009C040000}"/>
    <cellStyle name="Entrada 9 9" xfId="1179" xr:uid="{00000000-0005-0000-0000-00009D040000}"/>
    <cellStyle name="Euro" xfId="1180" xr:uid="{00000000-0005-0000-0000-00009E040000}"/>
    <cellStyle name="Euro 10" xfId="1181" xr:uid="{00000000-0005-0000-0000-00009F040000}"/>
    <cellStyle name="Euro 11" xfId="1182" xr:uid="{00000000-0005-0000-0000-0000A0040000}"/>
    <cellStyle name="Euro 12" xfId="1183" xr:uid="{00000000-0005-0000-0000-0000A1040000}"/>
    <cellStyle name="Euro 13" xfId="1184" xr:uid="{00000000-0005-0000-0000-0000A2040000}"/>
    <cellStyle name="Euro 14" xfId="1185" xr:uid="{00000000-0005-0000-0000-0000A3040000}"/>
    <cellStyle name="Euro 15" xfId="1186" xr:uid="{00000000-0005-0000-0000-0000A4040000}"/>
    <cellStyle name="Euro 16" xfId="1187" xr:uid="{00000000-0005-0000-0000-0000A5040000}"/>
    <cellStyle name="Euro 17" xfId="1188" xr:uid="{00000000-0005-0000-0000-0000A6040000}"/>
    <cellStyle name="Euro 18" xfId="1189" xr:uid="{00000000-0005-0000-0000-0000A7040000}"/>
    <cellStyle name="Euro 19" xfId="1190" xr:uid="{00000000-0005-0000-0000-0000A8040000}"/>
    <cellStyle name="Euro 2" xfId="1191" xr:uid="{00000000-0005-0000-0000-0000A9040000}"/>
    <cellStyle name="Euro 20" xfId="1192" xr:uid="{00000000-0005-0000-0000-0000AA040000}"/>
    <cellStyle name="Euro 21" xfId="1193" xr:uid="{00000000-0005-0000-0000-0000AB040000}"/>
    <cellStyle name="Euro 22" xfId="1194" xr:uid="{00000000-0005-0000-0000-0000AC040000}"/>
    <cellStyle name="Euro 23" xfId="1195" xr:uid="{00000000-0005-0000-0000-0000AD040000}"/>
    <cellStyle name="Euro 24" xfId="1196" xr:uid="{00000000-0005-0000-0000-0000AE040000}"/>
    <cellStyle name="Euro 25" xfId="1197" xr:uid="{00000000-0005-0000-0000-0000AF040000}"/>
    <cellStyle name="Euro 26" xfId="1198" xr:uid="{00000000-0005-0000-0000-0000B0040000}"/>
    <cellStyle name="Euro 27" xfId="1199" xr:uid="{00000000-0005-0000-0000-0000B1040000}"/>
    <cellStyle name="Euro 28" xfId="1200" xr:uid="{00000000-0005-0000-0000-0000B2040000}"/>
    <cellStyle name="Euro 29" xfId="1201" xr:uid="{00000000-0005-0000-0000-0000B3040000}"/>
    <cellStyle name="Euro 3" xfId="1202" xr:uid="{00000000-0005-0000-0000-0000B4040000}"/>
    <cellStyle name="Euro 4" xfId="1203" xr:uid="{00000000-0005-0000-0000-0000B5040000}"/>
    <cellStyle name="Euro 5" xfId="1204" xr:uid="{00000000-0005-0000-0000-0000B6040000}"/>
    <cellStyle name="Euro 6" xfId="1205" xr:uid="{00000000-0005-0000-0000-0000B7040000}"/>
    <cellStyle name="Euro 7" xfId="1206" xr:uid="{00000000-0005-0000-0000-0000B8040000}"/>
    <cellStyle name="Euro 8" xfId="1207" xr:uid="{00000000-0005-0000-0000-0000B9040000}"/>
    <cellStyle name="Euro 9" xfId="1208" xr:uid="{00000000-0005-0000-0000-0000BA040000}"/>
    <cellStyle name="Hipervínculo 2" xfId="1209" xr:uid="{00000000-0005-0000-0000-0000BC040000}"/>
    <cellStyle name="Hipervínculo 31" xfId="1210" xr:uid="{00000000-0005-0000-0000-0000BD040000}"/>
    <cellStyle name="Incorrecto" xfId="1211" builtinId="27" customBuiltin="1"/>
    <cellStyle name="Incorrecto 10" xfId="1212" xr:uid="{00000000-0005-0000-0000-0000BF040000}"/>
    <cellStyle name="Incorrecto 11" xfId="1213" xr:uid="{00000000-0005-0000-0000-0000C0040000}"/>
    <cellStyle name="Incorrecto 12" xfId="1214" xr:uid="{00000000-0005-0000-0000-0000C1040000}"/>
    <cellStyle name="Incorrecto 13" xfId="1215" xr:uid="{00000000-0005-0000-0000-0000C2040000}"/>
    <cellStyle name="Incorrecto 14" xfId="1216" xr:uid="{00000000-0005-0000-0000-0000C3040000}"/>
    <cellStyle name="Incorrecto 15" xfId="1217" xr:uid="{00000000-0005-0000-0000-0000C4040000}"/>
    <cellStyle name="Incorrecto 16" xfId="1218" xr:uid="{00000000-0005-0000-0000-0000C5040000}"/>
    <cellStyle name="Incorrecto 17" xfId="1219" xr:uid="{00000000-0005-0000-0000-0000C6040000}"/>
    <cellStyle name="Incorrecto 18" xfId="1220" xr:uid="{00000000-0005-0000-0000-0000C7040000}"/>
    <cellStyle name="Incorrecto 2" xfId="1221" xr:uid="{00000000-0005-0000-0000-0000C8040000}"/>
    <cellStyle name="Incorrecto 3" xfId="1222" xr:uid="{00000000-0005-0000-0000-0000C9040000}"/>
    <cellStyle name="Incorrecto 4" xfId="1223" xr:uid="{00000000-0005-0000-0000-0000CA040000}"/>
    <cellStyle name="Incorrecto 5" xfId="1224" xr:uid="{00000000-0005-0000-0000-0000CB040000}"/>
    <cellStyle name="Incorrecto 6" xfId="1225" xr:uid="{00000000-0005-0000-0000-0000CC040000}"/>
    <cellStyle name="Incorrecto 7" xfId="1226" xr:uid="{00000000-0005-0000-0000-0000CD040000}"/>
    <cellStyle name="Incorrecto 8" xfId="1227" xr:uid="{00000000-0005-0000-0000-0000CE040000}"/>
    <cellStyle name="Incorrecto 9" xfId="1228" xr:uid="{00000000-0005-0000-0000-0000CF040000}"/>
    <cellStyle name="Incorrecto 9 10" xfId="1229" xr:uid="{00000000-0005-0000-0000-0000D0040000}"/>
    <cellStyle name="Incorrecto 9 11" xfId="1230" xr:uid="{00000000-0005-0000-0000-0000D1040000}"/>
    <cellStyle name="Incorrecto 9 12" xfId="1231" xr:uid="{00000000-0005-0000-0000-0000D2040000}"/>
    <cellStyle name="Incorrecto 9 13" xfId="1232" xr:uid="{00000000-0005-0000-0000-0000D3040000}"/>
    <cellStyle name="Incorrecto 9 14" xfId="1233" xr:uid="{00000000-0005-0000-0000-0000D4040000}"/>
    <cellStyle name="Incorrecto 9 15" xfId="1234" xr:uid="{00000000-0005-0000-0000-0000D5040000}"/>
    <cellStyle name="Incorrecto 9 16" xfId="1235" xr:uid="{00000000-0005-0000-0000-0000D6040000}"/>
    <cellStyle name="Incorrecto 9 17" xfId="1236" xr:uid="{00000000-0005-0000-0000-0000D7040000}"/>
    <cellStyle name="Incorrecto 9 18" xfId="1237" xr:uid="{00000000-0005-0000-0000-0000D8040000}"/>
    <cellStyle name="Incorrecto 9 19" xfId="1238" xr:uid="{00000000-0005-0000-0000-0000D9040000}"/>
    <cellStyle name="Incorrecto 9 2" xfId="1239" xr:uid="{00000000-0005-0000-0000-0000DA040000}"/>
    <cellStyle name="Incorrecto 9 20" xfId="1240" xr:uid="{00000000-0005-0000-0000-0000DB040000}"/>
    <cellStyle name="Incorrecto 9 21" xfId="1241" xr:uid="{00000000-0005-0000-0000-0000DC040000}"/>
    <cellStyle name="Incorrecto 9 22" xfId="1242" xr:uid="{00000000-0005-0000-0000-0000DD040000}"/>
    <cellStyle name="Incorrecto 9 3" xfId="1243" xr:uid="{00000000-0005-0000-0000-0000DE040000}"/>
    <cellStyle name="Incorrecto 9 4" xfId="1244" xr:uid="{00000000-0005-0000-0000-0000DF040000}"/>
    <cellStyle name="Incorrecto 9 5" xfId="1245" xr:uid="{00000000-0005-0000-0000-0000E0040000}"/>
    <cellStyle name="Incorrecto 9 6" xfId="1246" xr:uid="{00000000-0005-0000-0000-0000E1040000}"/>
    <cellStyle name="Incorrecto 9 7" xfId="1247" xr:uid="{00000000-0005-0000-0000-0000E2040000}"/>
    <cellStyle name="Incorrecto 9 8" xfId="1248" xr:uid="{00000000-0005-0000-0000-0000E3040000}"/>
    <cellStyle name="Incorrecto 9 9" xfId="1249" xr:uid="{00000000-0005-0000-0000-0000E4040000}"/>
    <cellStyle name="Millares" xfId="1250" builtinId="3"/>
    <cellStyle name="Millares [0]" xfId="1251" builtinId="6"/>
    <cellStyle name="Millares [0] 2" xfId="1252" xr:uid="{00000000-0005-0000-0000-0000E7040000}"/>
    <cellStyle name="Millares [0] 2 10" xfId="4405" xr:uid="{4792B06B-C341-4D2E-95D5-1A4784EF7D87}"/>
    <cellStyle name="Millares [0] 2 10 2" xfId="10787" xr:uid="{158D408F-92DD-4564-A952-7AA424FD6359}"/>
    <cellStyle name="Millares [0] 2 10 2 2" xfId="25895" xr:uid="{28C2266D-561A-4136-8328-1493D6FB863F}"/>
    <cellStyle name="Millares [0] 2 10 3" xfId="19513" xr:uid="{26E1D88D-EEE2-4F6F-826B-85FC9BEC25AE}"/>
    <cellStyle name="Millares [0] 2 11" xfId="4423" xr:uid="{F6CBDE32-6A0A-4E30-93BC-91A801C872FE}"/>
    <cellStyle name="Millares [0] 2 11 2" xfId="10805" xr:uid="{5A5C4020-F987-4D16-BAB1-966F18882482}"/>
    <cellStyle name="Millares [0] 2 11 2 2" xfId="25913" xr:uid="{2D0CA61A-3A99-4757-AA15-6A05F0D94BE0}"/>
    <cellStyle name="Millares [0] 2 11 3" xfId="19531" xr:uid="{445F54D2-E6F3-4FEF-889F-8C9029D1DFB5}"/>
    <cellStyle name="Millares [0] 2 12" xfId="7915" xr:uid="{8DB6EBBD-F90E-44AC-87F2-AF9709FBD119}"/>
    <cellStyle name="Millares [0] 2 12 2" xfId="23023" xr:uid="{4209DAD4-4B6D-4377-B960-61E2A22F8EAB}"/>
    <cellStyle name="Millares [0] 2 13" xfId="17011" xr:uid="{0C2E32AE-A28D-4215-A8E2-1B7412D40E95}"/>
    <cellStyle name="Millares [0] 2 2" xfId="1961" xr:uid="{B47853F5-7A7D-43BF-8D99-157B951EBAD7}"/>
    <cellStyle name="Millares [0] 2 2 2" xfId="2178" xr:uid="{73B66F1A-2E9C-4584-943F-E14691840725}"/>
    <cellStyle name="Millares [0] 2 2 2 2" xfId="4815" xr:uid="{53F3114E-B7EA-4DC6-A801-AB35DA58D0CB}"/>
    <cellStyle name="Millares [0] 2 2 2 2 2" xfId="11197" xr:uid="{CF201C6C-E32E-4322-A226-A34A8BC9FE96}"/>
    <cellStyle name="Millares [0] 2 2 2 2 2 2" xfId="26305" xr:uid="{B9016C03-8B68-4C7E-8A9D-91AA48917FDB}"/>
    <cellStyle name="Millares [0] 2 2 2 2 3" xfId="19923" xr:uid="{0EB82B9D-0C5F-4634-A592-2AC427FDB0DF}"/>
    <cellStyle name="Millares [0] 2 2 2 3" xfId="8676" xr:uid="{46B07900-6A1E-4C35-9213-394332FFF070}"/>
    <cellStyle name="Millares [0] 2 2 2 3 2" xfId="23784" xr:uid="{B23EF953-3771-47D6-A13C-19E682A775A9}"/>
    <cellStyle name="Millares [0] 2 2 2 4" xfId="17403" xr:uid="{3611CD39-BA43-4095-BD2F-AAD1998E4F4B}"/>
    <cellStyle name="Millares [0] 2 2 3" xfId="2521" xr:uid="{21F494D9-D535-420C-9888-EA0D7CCC233F}"/>
    <cellStyle name="Millares [0] 2 2 3 2" xfId="5158" xr:uid="{164E4245-DBFA-4DA1-9356-2A6A9E1063B7}"/>
    <cellStyle name="Millares [0] 2 2 3 2 2" xfId="11522" xr:uid="{67CB4173-A4B0-458A-83F1-222FC456E289}"/>
    <cellStyle name="Millares [0] 2 2 3 2 2 2" xfId="26630" xr:uid="{BAF91176-C6F4-44B2-A577-86AD8365FF25}"/>
    <cellStyle name="Millares [0] 2 2 3 2 3" xfId="20266" xr:uid="{2AEB992C-E186-40E7-BD6C-E90759F4B99D}"/>
    <cellStyle name="Millares [0] 2 2 3 3" xfId="8988" xr:uid="{DACDD099-AAB1-471C-979F-F5B7EF943CE3}"/>
    <cellStyle name="Millares [0] 2 2 3 3 2" xfId="24096" xr:uid="{6E042B95-628C-49B4-B6FD-347B7A3F1201}"/>
    <cellStyle name="Millares [0] 2 2 3 4" xfId="17644" xr:uid="{A72F4721-CA9C-4838-9610-407282B6BF45}"/>
    <cellStyle name="Millares [0] 2 2 4" xfId="4033" xr:uid="{A73B1B68-17D3-4E65-B2D4-20E58A14A079}"/>
    <cellStyle name="Millares [0] 2 2 4 2" xfId="6670" xr:uid="{F8DEA4D2-F300-4BA5-8567-6A4D940D1809}"/>
    <cellStyle name="Millares [0] 2 2 4 2 2" xfId="12981" xr:uid="{8FE07C33-9382-4605-B5F9-2C6A09BB97B0}"/>
    <cellStyle name="Millares [0] 2 2 4 2 2 2" xfId="28089" xr:uid="{A98C9A67-769B-4B28-AE1C-EAE5527D6857}"/>
    <cellStyle name="Millares [0] 2 2 4 2 3" xfId="21778" xr:uid="{5A02CBBC-5EC1-4D07-8104-5705093842AD}"/>
    <cellStyle name="Millares [0] 2 2 4 3" xfId="10415" xr:uid="{5A8283F6-50C5-41D6-A0E6-99095A9886BD}"/>
    <cellStyle name="Millares [0] 2 2 4 3 2" xfId="25523" xr:uid="{43A37262-2725-4E64-9CC2-8F6FDB671060}"/>
    <cellStyle name="Millares [0] 2 2 4 4" xfId="19141" xr:uid="{F7BE6CC1-BF01-488B-B8F3-E88099D391E5}"/>
    <cellStyle name="Millares [0] 2 2 5" xfId="4409" xr:uid="{8B1F33BB-19EC-4D9C-97FC-E44E0A3FBA5A}"/>
    <cellStyle name="Millares [0] 2 2 5 2" xfId="10791" xr:uid="{E3646412-06DA-4957-8909-6EE9647FB220}"/>
    <cellStyle name="Millares [0] 2 2 5 2 2" xfId="25899" xr:uid="{40670A00-D0F5-4F2A-A331-11EF4F22A325}"/>
    <cellStyle name="Millares [0] 2 2 5 3" xfId="19517" xr:uid="{3C4117E1-F5EE-4F0D-92DE-9FA8C02A5894}"/>
    <cellStyle name="Millares [0] 2 2 6" xfId="4598" xr:uid="{4445DC17-E0C9-4C22-AC34-50601BBA8474}"/>
    <cellStyle name="Millares [0] 2 2 6 2" xfId="10980" xr:uid="{FBAF3EE5-1532-489F-81E0-8E8742F8F733}"/>
    <cellStyle name="Millares [0] 2 2 6 2 2" xfId="26088" xr:uid="{F94F4E55-BD3A-4412-8145-6E61437CB44F}"/>
    <cellStyle name="Millares [0] 2 2 6 3" xfId="19706" xr:uid="{2555FEB3-A7B2-4A7F-B5C3-187838E0FC9B}"/>
    <cellStyle name="Millares [0] 2 2 7" xfId="8275" xr:uid="{BA12FFDD-162F-484A-955A-0627924BE220}"/>
    <cellStyle name="Millares [0] 2 2 7 2" xfId="23383" xr:uid="{97E83E8E-B77F-4DC3-8CD1-22D5722E7C88}"/>
    <cellStyle name="Millares [0] 2 2 8" xfId="17186" xr:uid="{4C1C9640-A69C-42F8-9B19-666547141AB3}"/>
    <cellStyle name="Millares [0] 2 3" xfId="1877" xr:uid="{63F81E90-897B-4400-AB9D-C7A6D018506B}"/>
    <cellStyle name="Millares [0] 2 3 2" xfId="2437" xr:uid="{BF8BE3C6-35EC-49EC-86DD-873847AFDFB9}"/>
    <cellStyle name="Millares [0] 2 3 2 2" xfId="5074" xr:uid="{2BF383E2-4335-45F7-B3EC-662A86228346}"/>
    <cellStyle name="Millares [0] 2 3 2 2 2" xfId="11438" xr:uid="{696FC185-221D-430E-BCE4-8C52F1D1F139}"/>
    <cellStyle name="Millares [0] 2 3 2 2 2 2" xfId="26546" xr:uid="{886A18E2-AA27-40BB-B3DA-67016911C8EB}"/>
    <cellStyle name="Millares [0] 2 3 2 2 3" xfId="20182" xr:uid="{5F64672F-B768-4C9D-A99F-9814BFABA3E6}"/>
    <cellStyle name="Millares [0] 2 3 2 3" xfId="8904" xr:uid="{20D9FB85-3AF3-4C4A-A2C3-71F4BCA7E13C}"/>
    <cellStyle name="Millares [0] 2 3 2 3 2" xfId="24012" xr:uid="{7C4BEFF2-AE2D-4A3A-AF70-4D4C38296940}"/>
    <cellStyle name="Millares [0] 2 3 2 4" xfId="17611" xr:uid="{A6F7E9AB-C97D-4D0C-85C2-7A9C0CE2AE70}"/>
    <cellStyle name="Millares [0] 2 3 3" xfId="3949" xr:uid="{FB64FD4B-BB38-41CF-B490-E032463C6449}"/>
    <cellStyle name="Millares [0] 2 3 3 2" xfId="6586" xr:uid="{759DF4E6-9C29-4741-BB2A-BDCB7B24DE47}"/>
    <cellStyle name="Millares [0] 2 3 3 2 2" xfId="12897" xr:uid="{B18AB88D-C341-4E5B-AEBC-432EAD821DB8}"/>
    <cellStyle name="Millares [0] 2 3 3 2 2 2" xfId="28005" xr:uid="{E334AB97-4385-498E-8640-7EA147577AF9}"/>
    <cellStyle name="Millares [0] 2 3 3 2 3" xfId="21694" xr:uid="{B06B2B81-ADD6-4A2F-8A84-D9E164005926}"/>
    <cellStyle name="Millares [0] 2 3 3 3" xfId="10331" xr:uid="{90DC8480-64EB-4386-827B-4539CB030769}"/>
    <cellStyle name="Millares [0] 2 3 3 3 2" xfId="25439" xr:uid="{2E88B758-6510-45EB-920C-5569F142CDDC}"/>
    <cellStyle name="Millares [0] 2 3 3 4" xfId="19057" xr:uid="{6F73B8F6-DA1B-41F6-AA71-E44BD799F910}"/>
    <cellStyle name="Millares [0] 2 3 4" xfId="4514" xr:uid="{D236A526-B60F-4591-A067-D16285B152BB}"/>
    <cellStyle name="Millares [0] 2 3 4 2" xfId="10896" xr:uid="{A5806EE8-0858-40AB-9D4F-4DEEEC004BFF}"/>
    <cellStyle name="Millares [0] 2 3 4 2 2" xfId="26004" xr:uid="{1D295D0D-B6E3-46B3-8B52-D0DF8B081524}"/>
    <cellStyle name="Millares [0] 2 3 4 3" xfId="19622" xr:uid="{CA54781B-7AAF-4284-9318-BB155AD6B067}"/>
    <cellStyle name="Millares [0] 2 3 5" xfId="8378" xr:uid="{17517168-1FCD-4E3E-BC18-86F2A39B77CB}"/>
    <cellStyle name="Millares [0] 2 3 5 2" xfId="23486" xr:uid="{F7FD91EC-E9C5-48C4-AC0F-FCBD265DE244}"/>
    <cellStyle name="Millares [0] 2 3 6" xfId="17102" xr:uid="{62F1953F-AAD1-472C-9A19-59CEE7628A5A}"/>
    <cellStyle name="Millares [0] 2 4" xfId="2097" xr:uid="{9F81908A-46CA-4ABC-BC1B-D704D738F4D8}"/>
    <cellStyle name="Millares [0] 2 4 2" xfId="2587" xr:uid="{48DB9E07-BCF6-48E6-B34D-DB82D4DF94D7}"/>
    <cellStyle name="Millares [0] 2 4 2 2" xfId="5224" xr:uid="{D9056BF9-E1A1-40E5-8406-44AD6ED74575}"/>
    <cellStyle name="Millares [0] 2 4 2 2 2" xfId="11588" xr:uid="{DDB3FB22-4CD0-4746-974A-2F1E68187437}"/>
    <cellStyle name="Millares [0] 2 4 2 2 2 2" xfId="26696" xr:uid="{77CE4310-B709-4150-9EF6-F9336E4541EF}"/>
    <cellStyle name="Millares [0] 2 4 2 2 3" xfId="20332" xr:uid="{9831F4A2-9478-4273-BD7F-D738CF03DC9D}"/>
    <cellStyle name="Millares [0] 2 4 2 3" xfId="9054" xr:uid="{593E2D45-F228-4CCC-A4D2-32B372039925}"/>
    <cellStyle name="Millares [0] 2 4 2 3 2" xfId="24162" xr:uid="{E012FB22-3765-41B9-A09A-5D8E58AB246A}"/>
    <cellStyle name="Millares [0] 2 4 2 4" xfId="17695" xr:uid="{34BA98C2-63D7-4357-923E-DFB6E6F64243}"/>
    <cellStyle name="Millares [0] 2 4 3" xfId="4169" xr:uid="{716AD151-C022-4469-BCAE-392E030DD069}"/>
    <cellStyle name="Millares [0] 2 4 3 2" xfId="6806" xr:uid="{C246D859-38D5-4A7F-A38B-732EEE382BD8}"/>
    <cellStyle name="Millares [0] 2 4 3 2 2" xfId="13117" xr:uid="{6513C3D0-F24A-4440-9BCB-B2E3BCD2AD99}"/>
    <cellStyle name="Millares [0] 2 4 3 2 2 2" xfId="28225" xr:uid="{ACF253F2-F816-479E-B570-8226CD222257}"/>
    <cellStyle name="Millares [0] 2 4 3 2 3" xfId="21914" xr:uid="{FF9CDF18-E7A4-4862-B7A3-56EC9C859FF9}"/>
    <cellStyle name="Millares [0] 2 4 3 3" xfId="10551" xr:uid="{76D2EA09-F016-48DE-AC83-9081D83B7ADF}"/>
    <cellStyle name="Millares [0] 2 4 3 3 2" xfId="25659" xr:uid="{0E2943A0-68C3-45E9-98E1-A9EC7FA78D2F}"/>
    <cellStyle name="Millares [0] 2 4 3 4" xfId="19277" xr:uid="{F2184A62-998B-4708-9837-4D25D0B76044}"/>
    <cellStyle name="Millares [0] 2 4 4" xfId="4734" xr:uid="{3D04FA00-F339-4EB3-85AC-AE321253B2F2}"/>
    <cellStyle name="Millares [0] 2 4 4 2" xfId="11116" xr:uid="{F01E1DC0-4C73-4748-9689-2A2174C5369F}"/>
    <cellStyle name="Millares [0] 2 4 4 2 2" xfId="26224" xr:uid="{2570FF68-0E7F-41CC-A3D9-5E92CF31C5EC}"/>
    <cellStyle name="Millares [0] 2 4 4 3" xfId="19842" xr:uid="{42286391-1B47-4499-9CC5-F9567B8FF114}"/>
    <cellStyle name="Millares [0] 2 4 5" xfId="8595" xr:uid="{ED113BFA-6EAC-42BA-801E-437B11E0DA43}"/>
    <cellStyle name="Millares [0] 2 4 5 2" xfId="23703" xr:uid="{38E11655-AAE2-4A48-A8C2-871E30F0F2B9}"/>
    <cellStyle name="Millares [0] 2 4 6" xfId="17322" xr:uid="{F88357CD-AB7A-4A62-B8B2-8D6768E31CF4}"/>
    <cellStyle name="Millares [0] 2 5" xfId="2168" xr:uid="{57F2851A-9145-44EC-A220-FA1F74AAF8AD}"/>
    <cellStyle name="Millares [0] 2 5 2" xfId="2657" xr:uid="{CB22C794-2283-4B9A-9B0C-4AB4D1834D0A}"/>
    <cellStyle name="Millares [0] 2 5 2 2" xfId="5294" xr:uid="{35FDEAE7-C8BE-4240-A80B-09EDE1AA0635}"/>
    <cellStyle name="Millares [0] 2 5 2 2 2" xfId="11658" xr:uid="{9A0682C6-6FCF-42F5-B00E-675F0A471CA2}"/>
    <cellStyle name="Millares [0] 2 5 2 2 2 2" xfId="26766" xr:uid="{8865323F-A2C1-4C17-8B8D-53E31433B567}"/>
    <cellStyle name="Millares [0] 2 5 2 2 3" xfId="20402" xr:uid="{07F291A9-EE46-471D-9999-FFDDE3BE6EBC}"/>
    <cellStyle name="Millares [0] 2 5 2 3" xfId="9124" xr:uid="{DFF2F2F5-DCE0-4179-AC63-A085822C8D17}"/>
    <cellStyle name="Millares [0] 2 5 2 3 2" xfId="24232" xr:uid="{9E34FC4A-8339-47E7-A30C-330BA9DF24EC}"/>
    <cellStyle name="Millares [0] 2 5 2 4" xfId="17765" xr:uid="{7C4F4426-677E-4DF3-AB96-1B224AAF3578}"/>
    <cellStyle name="Millares [0] 2 5 3" xfId="4240" xr:uid="{E40E18FE-0083-441D-9984-9FBD7CB79E60}"/>
    <cellStyle name="Millares [0] 2 5 3 2" xfId="6877" xr:uid="{50F7E7D8-0F2C-4A25-B06C-FBA9E529FD3E}"/>
    <cellStyle name="Millares [0] 2 5 3 2 2" xfId="13188" xr:uid="{61900C1E-1EA8-49CD-BC69-EBEBE193A773}"/>
    <cellStyle name="Millares [0] 2 5 3 2 2 2" xfId="28296" xr:uid="{8DF4BF2F-4AA7-4AA3-A25B-1183BDF40F67}"/>
    <cellStyle name="Millares [0] 2 5 3 2 3" xfId="21985" xr:uid="{C18ACD1F-4079-466E-9892-238346E97DFF}"/>
    <cellStyle name="Millares [0] 2 5 3 3" xfId="10622" xr:uid="{4AFA2265-4E47-4B45-B732-1C8493561A40}"/>
    <cellStyle name="Millares [0] 2 5 3 3 2" xfId="25730" xr:uid="{0BF647C9-F4C9-434D-BE46-C27D8221D03D}"/>
    <cellStyle name="Millares [0] 2 5 3 4" xfId="19348" xr:uid="{09D0BB43-DFB9-40E8-9ED7-541CD0E60EFD}"/>
    <cellStyle name="Millares [0] 2 5 4" xfId="4805" xr:uid="{59ABB430-D882-40D5-B04D-34CF94918084}"/>
    <cellStyle name="Millares [0] 2 5 4 2" xfId="11187" xr:uid="{69CC2501-ED39-4A01-8902-13B53BDF5176}"/>
    <cellStyle name="Millares [0] 2 5 4 2 2" xfId="26295" xr:uid="{757E48C4-F6F9-4EE8-AC19-F0244E349C9D}"/>
    <cellStyle name="Millares [0] 2 5 4 3" xfId="19913" xr:uid="{C9EDBA85-DD93-4EC2-9145-BF7EA94B1A0A}"/>
    <cellStyle name="Millares [0] 2 5 5" xfId="8666" xr:uid="{EF7703FA-8088-4562-A1D6-D584F94D2F7A}"/>
    <cellStyle name="Millares [0] 2 5 5 2" xfId="23774" xr:uid="{AA5EBA0E-3926-4967-A386-BBCBDE1BBA90}"/>
    <cellStyle name="Millares [0] 2 5 6" xfId="17393" xr:uid="{93052264-6DD2-43D2-9450-22B99EF3E2B4}"/>
    <cellStyle name="Millares [0] 2 6" xfId="2174" xr:uid="{1A02E099-F3E0-4B04-BCE9-6A27A5E4234D}"/>
    <cellStyle name="Millares [0] 2 6 2" xfId="4811" xr:uid="{6035C93E-E293-471A-BAE0-D506FF08B761}"/>
    <cellStyle name="Millares [0] 2 6 2 2" xfId="11193" xr:uid="{B2865793-A49C-49D3-A829-C4208BB228C5}"/>
    <cellStyle name="Millares [0] 2 6 2 2 2" xfId="26301" xr:uid="{B5F73B8B-E6DD-4754-8E9C-73A68CD91CD5}"/>
    <cellStyle name="Millares [0] 2 6 2 3" xfId="19919" xr:uid="{6059D2D1-3A67-4D4A-8650-4C1FCDA09EF9}"/>
    <cellStyle name="Millares [0] 2 6 3" xfId="8672" xr:uid="{8109A4F7-C0C0-4518-A9B3-65C441B620B2}"/>
    <cellStyle name="Millares [0] 2 6 3 2" xfId="23780" xr:uid="{5305601D-4B46-49A6-904F-1F7DB5CB3BD3}"/>
    <cellStyle name="Millares [0] 2 6 4" xfId="17399" xr:uid="{A2665C17-0FF9-4302-A9D8-D4277CBD2088}"/>
    <cellStyle name="Millares [0] 2 7" xfId="2288" xr:uid="{F61487B7-E7B8-4556-94D8-5307BC9E15C3}"/>
    <cellStyle name="Millares [0] 2 7 2" xfId="4925" xr:uid="{8EC5D159-1727-4E6E-9E00-850FDEDE8E35}"/>
    <cellStyle name="Millares [0] 2 7 2 2" xfId="11289" xr:uid="{21607BFD-8031-4C2B-BBE9-D236C31E2CB9}"/>
    <cellStyle name="Millares [0] 2 7 2 2 2" xfId="26397" xr:uid="{C14643E8-6954-4121-96CF-347FD043C2D8}"/>
    <cellStyle name="Millares [0] 2 7 2 3" xfId="20033" xr:uid="{31D74B0D-D0F3-40B6-BBCE-AE625A892E1A}"/>
    <cellStyle name="Millares [0] 2 7 3" xfId="8755" xr:uid="{94ED9C64-26B7-462C-83EC-CA24A03594FF}"/>
    <cellStyle name="Millares [0] 2 7 3 2" xfId="23863" xr:uid="{8EC2A7E3-BD2E-458B-B0D8-2AD04A6E75A7}"/>
    <cellStyle name="Millares [0] 2 7 4" xfId="17513" xr:uid="{D3575AC7-C88F-40B7-9073-819121B1EE8B}"/>
    <cellStyle name="Millares [0] 2 8" xfId="3858" xr:uid="{76D861B7-1B01-4DC4-9D7F-DA7463FF8581}"/>
    <cellStyle name="Millares [0] 2 8 2" xfId="6495" xr:uid="{C8AD342F-7F0C-4909-B0E7-6FE8970A1B53}"/>
    <cellStyle name="Millares [0] 2 8 2 2" xfId="12806" xr:uid="{9F68D742-F861-4E1F-882A-3788B21225C7}"/>
    <cellStyle name="Millares [0] 2 8 2 2 2" xfId="27914" xr:uid="{5838A871-8EB8-450B-82CC-25758C9DF7DA}"/>
    <cellStyle name="Millares [0] 2 8 2 3" xfId="21603" xr:uid="{161701F9-8909-4026-AAB9-3BA763E32CC1}"/>
    <cellStyle name="Millares [0] 2 8 3" xfId="10240" xr:uid="{7965C907-BB21-47DC-9903-16949815C86D}"/>
    <cellStyle name="Millares [0] 2 8 3 2" xfId="25348" xr:uid="{801C43AB-13F5-47C7-8451-2ABEA1F1633A}"/>
    <cellStyle name="Millares [0] 2 8 4" xfId="18966" xr:uid="{4A5FF86E-60A3-440C-A554-7F4F6B90CFBF}"/>
    <cellStyle name="Millares [0] 2 9" xfId="4399" xr:uid="{45A92A14-CD6B-41DF-AB7E-268511126C74}"/>
    <cellStyle name="Millares [0] 2 9 2" xfId="7036" xr:uid="{4E686D9F-0A7C-4801-9F00-E0C84D5E3E34}"/>
    <cellStyle name="Millares [0] 2 9 2 2" xfId="13347" xr:uid="{0882B61F-D2FD-4CCC-B9F5-B820FB499778}"/>
    <cellStyle name="Millares [0] 2 9 2 2 2" xfId="28455" xr:uid="{9FE710AE-E3AB-48FF-8F65-D92D8EA64693}"/>
    <cellStyle name="Millares [0] 2 9 2 3" xfId="22144" xr:uid="{83A4CA5D-4C66-4B8E-81C2-E88273B827DE}"/>
    <cellStyle name="Millares [0] 2 9 3" xfId="10781" xr:uid="{03FAC423-8B76-454F-A7C2-1C02884A340E}"/>
    <cellStyle name="Millares [0] 2 9 3 2" xfId="25889" xr:uid="{E75240C6-5316-40BA-8F2B-2C56A846BBAE}"/>
    <cellStyle name="Millares [0] 2 9 4" xfId="19507" xr:uid="{067ACD7C-5062-4F80-97D1-87E3423F09D1}"/>
    <cellStyle name="Millares 10" xfId="1876" xr:uid="{4306D1E3-7857-4F5B-935C-8085FDF1BC1F}"/>
    <cellStyle name="Millares 10 2" xfId="2436" xr:uid="{C83738F0-6EAE-48AE-B6E4-9014CEF8F9FE}"/>
    <cellStyle name="Millares 10 2 2" xfId="5073" xr:uid="{47085269-1102-4AA6-AE5C-2DB08B1C8319}"/>
    <cellStyle name="Millares 10 2 2 2" xfId="11437" xr:uid="{96F03E35-DBEB-4394-A7C2-882C4EE79C43}"/>
    <cellStyle name="Millares 10 2 2 2 2" xfId="26545" xr:uid="{2EC6CD62-7FDA-4488-9DD5-58990F33141B}"/>
    <cellStyle name="Millares 10 2 2 3" xfId="20181" xr:uid="{72B68015-55A3-4133-88AE-FD1F3C5BAC9F}"/>
    <cellStyle name="Millares 10 2 3" xfId="8903" xr:uid="{AC2AF604-446A-4590-B607-A033BB20B17C}"/>
    <cellStyle name="Millares 10 2 3 2" xfId="24011" xr:uid="{2D614BCF-CA18-47B3-AC65-B07038C3F459}"/>
    <cellStyle name="Millares 10 2 4" xfId="17610" xr:uid="{48172A02-5966-4442-BB16-F6FF2FD1E834}"/>
    <cellStyle name="Millares 10 3" xfId="3948" xr:uid="{C6ACBC1B-E492-4713-9DBD-7208FFCD9A73}"/>
    <cellStyle name="Millares 10 3 2" xfId="6585" xr:uid="{86DA9015-07B7-4485-B433-4B9B96D586A9}"/>
    <cellStyle name="Millares 10 3 2 2" xfId="12896" xr:uid="{452933F1-C0D7-4A5A-B984-C82A582B4832}"/>
    <cellStyle name="Millares 10 3 2 2 2" xfId="28004" xr:uid="{7FD0CCAC-27E0-4EC3-A4ED-93170A2F0345}"/>
    <cellStyle name="Millares 10 3 2 3" xfId="21693" xr:uid="{0385848F-9690-46A0-A5CC-C7E46EDE0A35}"/>
    <cellStyle name="Millares 10 3 3" xfId="10330" xr:uid="{DBE8164C-82B4-4EDF-A4F4-D01583F23393}"/>
    <cellStyle name="Millares 10 3 3 2" xfId="25438" xr:uid="{019C3629-E8BB-4765-8826-098C7449AAEC}"/>
    <cellStyle name="Millares 10 3 4" xfId="19056" xr:uid="{F416D232-D3D4-4187-9F53-DFE835EC102A}"/>
    <cellStyle name="Millares 10 4" xfId="4513" xr:uid="{B7264FA9-2359-46C4-B89A-6341545401BE}"/>
    <cellStyle name="Millares 10 4 2" xfId="10895" xr:uid="{29BA6E69-9FAA-495B-B333-BD303F452113}"/>
    <cellStyle name="Millares 10 4 2 2" xfId="26003" xr:uid="{29C85A8D-B01B-4763-AA86-224EF6535182}"/>
    <cellStyle name="Millares 10 4 3" xfId="19621" xr:uid="{DE10A052-EB01-4777-B2D4-7F4FC9379848}"/>
    <cellStyle name="Millares 10 5" xfId="8377" xr:uid="{0847C2A6-B6EB-4E0D-AF53-52B385D01BC7}"/>
    <cellStyle name="Millares 10 5 2" xfId="23485" xr:uid="{53C5984F-C071-4A83-9F3F-8AD2797F1959}"/>
    <cellStyle name="Millares 10 6" xfId="17101" xr:uid="{C8B556F0-0F28-4A74-B5BF-C1508717DFB4}"/>
    <cellStyle name="Millares 11" xfId="1806" xr:uid="{4EC1FB4E-76E9-43C2-B85B-8A204145DA5B}"/>
    <cellStyle name="Millares 11 2" xfId="2366" xr:uid="{326837A8-71B0-45FE-8341-567A84EEBB7D}"/>
    <cellStyle name="Millares 11 2 2" xfId="5003" xr:uid="{1E124C93-D871-43C5-BC94-5B47491F2719}"/>
    <cellStyle name="Millares 11 2 2 2" xfId="11367" xr:uid="{3731A591-7A39-47BA-AA4E-A6E82D30CC3A}"/>
    <cellStyle name="Millares 11 2 2 2 2" xfId="26475" xr:uid="{5289BEBD-771C-4CCA-8211-28AF4EB34F72}"/>
    <cellStyle name="Millares 11 2 2 3" xfId="20111" xr:uid="{E95D107B-3206-48F3-8432-A4F0A5DC0449}"/>
    <cellStyle name="Millares 11 2 3" xfId="8833" xr:uid="{EE9FAF82-9185-4531-8267-9003987AD4BB}"/>
    <cellStyle name="Millares 11 2 3 2" xfId="23941" xr:uid="{B02D1CBD-21BC-4E0E-B8B3-A5551F16A28F}"/>
    <cellStyle name="Millares 11 2 4" xfId="17574" xr:uid="{21882951-1F33-472E-B254-823E9EE96358}"/>
    <cellStyle name="Millares 11 3" xfId="3878" xr:uid="{DC0D9A2A-21FE-47E4-A647-01CCD79BDA23}"/>
    <cellStyle name="Millares 11 3 2" xfId="6515" xr:uid="{73EA535E-A1D8-449E-970D-9C4C14686C4A}"/>
    <cellStyle name="Millares 11 3 2 2" xfId="12826" xr:uid="{3E8FCF12-FFB2-4B91-ACF7-E4FCD893BA2C}"/>
    <cellStyle name="Millares 11 3 2 2 2" xfId="27934" xr:uid="{9E4C871A-1DC8-40E5-8002-90381BB368BA}"/>
    <cellStyle name="Millares 11 3 2 3" xfId="21623" xr:uid="{ECB494A2-86E9-4514-8929-4E823DF53083}"/>
    <cellStyle name="Millares 11 3 3" xfId="10260" xr:uid="{B254D5EB-87C0-4E3C-AA47-48B16FA9AB3C}"/>
    <cellStyle name="Millares 11 3 3 2" xfId="25368" xr:uid="{2A7503A3-359A-411F-AD6A-45846804F8DA}"/>
    <cellStyle name="Millares 11 3 4" xfId="18986" xr:uid="{DE237D3B-0888-4F21-A1DF-F1A020100552}"/>
    <cellStyle name="Millares 11 4" xfId="4443" xr:uid="{C4659650-F2DA-4888-8A62-4008E387C67A}"/>
    <cellStyle name="Millares 11 4 2" xfId="10825" xr:uid="{E86BD208-7F1D-4D1E-B4BD-D91E24A23F86}"/>
    <cellStyle name="Millares 11 4 2 2" xfId="25933" xr:uid="{9CD3BBC2-1678-43C3-948D-7BEED0CF3C13}"/>
    <cellStyle name="Millares 11 4 3" xfId="19551" xr:uid="{1DD2108B-8E3D-44DC-8B4E-E3AEB4C540EF}"/>
    <cellStyle name="Millares 11 5" xfId="8307" xr:uid="{CD50F281-6920-433D-B8F3-39C045AFEA98}"/>
    <cellStyle name="Millares 11 5 2" xfId="23415" xr:uid="{B068B334-447A-441E-A461-6941385D51E0}"/>
    <cellStyle name="Millares 11 6" xfId="17031" xr:uid="{0791BCFA-AD7A-4E75-9F91-222350CD3CE6}"/>
    <cellStyle name="Millares 12" xfId="1875" xr:uid="{04A79E91-42BB-406F-8B04-B66C23F441D7}"/>
    <cellStyle name="Millares 12 2" xfId="2435" xr:uid="{08CD7A51-3459-4576-A421-45E652E875A1}"/>
    <cellStyle name="Millares 12 2 2" xfId="5072" xr:uid="{225E98AA-A723-462F-AA10-1E2FA4590989}"/>
    <cellStyle name="Millares 12 2 2 2" xfId="11436" xr:uid="{0DC80863-9EA6-426E-BD33-6E9030864816}"/>
    <cellStyle name="Millares 12 2 2 2 2" xfId="26544" xr:uid="{A84D971B-4F08-49E1-A044-20F392A4E4DE}"/>
    <cellStyle name="Millares 12 2 2 3" xfId="20180" xr:uid="{2F8C9070-04F1-4BF8-B851-AE35B913C396}"/>
    <cellStyle name="Millares 12 2 3" xfId="8902" xr:uid="{134F00A1-86F1-4C13-AFF9-2AD0B2B32F0E}"/>
    <cellStyle name="Millares 12 2 3 2" xfId="24010" xr:uid="{F087CB16-5E97-4397-A192-D83A59DE3BC8}"/>
    <cellStyle name="Millares 12 2 4" xfId="17609" xr:uid="{82706285-B4A0-4A96-B13E-32981FE3FE2F}"/>
    <cellStyle name="Millares 12 3" xfId="3947" xr:uid="{C3417521-8A90-4015-9EDD-FF4C6D1F8479}"/>
    <cellStyle name="Millares 12 3 2" xfId="6584" xr:uid="{1EA37747-5763-43C0-A043-41E27F47EFB9}"/>
    <cellStyle name="Millares 12 3 2 2" xfId="12895" xr:uid="{8C4EADED-184D-452C-BB8D-33300D75348C}"/>
    <cellStyle name="Millares 12 3 2 2 2" xfId="28003" xr:uid="{76594715-90C0-43C9-8C0C-82C130A4B851}"/>
    <cellStyle name="Millares 12 3 2 3" xfId="21692" xr:uid="{DDDB8CA1-1E09-404A-A0EA-DEA792F47CFF}"/>
    <cellStyle name="Millares 12 3 3" xfId="10329" xr:uid="{AB8A7B2B-32E5-4988-ACFE-257DDF4A8A3E}"/>
    <cellStyle name="Millares 12 3 3 2" xfId="25437" xr:uid="{151D5061-2FB7-4AC4-A407-5CB5A512BC22}"/>
    <cellStyle name="Millares 12 3 4" xfId="19055" xr:uid="{32E8375B-4A61-4BAF-981B-43CD2F17BFEB}"/>
    <cellStyle name="Millares 12 4" xfId="4512" xr:uid="{65731389-2957-41D6-80D5-6D22937C1442}"/>
    <cellStyle name="Millares 12 4 2" xfId="10894" xr:uid="{B04C9AE9-24D1-431F-8218-36A046A48CBC}"/>
    <cellStyle name="Millares 12 4 2 2" xfId="26002" xr:uid="{5D7379BD-5C56-4391-9C05-C2DE021424D6}"/>
    <cellStyle name="Millares 12 4 3" xfId="19620" xr:uid="{80CC163F-412D-44AC-B1C7-C9765AB81C7C}"/>
    <cellStyle name="Millares 12 5" xfId="8376" xr:uid="{CE0AFD78-E8AA-43C2-88DF-D6CC9054758D}"/>
    <cellStyle name="Millares 12 5 2" xfId="23484" xr:uid="{37AA6384-624A-4139-94BE-91B2AF7C8E1C}"/>
    <cellStyle name="Millares 12 6" xfId="17100" xr:uid="{9FA232A6-80EE-4749-88FE-2D7FADB3D0E0}"/>
    <cellStyle name="Millares 13" xfId="2096" xr:uid="{6E1E7162-6A60-4675-90B9-84842682C10E}"/>
    <cellStyle name="Millares 13 2" xfId="2586" xr:uid="{49128C42-DF17-46A8-975C-984872C0874E}"/>
    <cellStyle name="Millares 13 2 2" xfId="5223" xr:uid="{84F53C84-AE88-45FC-90D1-305D108C83B7}"/>
    <cellStyle name="Millares 13 2 2 2" xfId="11587" xr:uid="{56E2785C-1997-4097-80BB-75DA3C62F7CD}"/>
    <cellStyle name="Millares 13 2 2 2 2" xfId="26695" xr:uid="{CABE391B-7AE0-4AB9-871F-D1D5AC8D4E31}"/>
    <cellStyle name="Millares 13 2 2 3" xfId="20331" xr:uid="{25BF1E26-443F-4446-99A9-927B0A76D5CB}"/>
    <cellStyle name="Millares 13 2 3" xfId="9053" xr:uid="{4167D4DD-4691-4DC3-AE83-5FEDDE986538}"/>
    <cellStyle name="Millares 13 2 3 2" xfId="24161" xr:uid="{8B9378CE-D852-4159-974F-6D31484A754A}"/>
    <cellStyle name="Millares 13 2 4" xfId="17694" xr:uid="{41FE4AF4-69BE-4F9E-8410-6580FDE87815}"/>
    <cellStyle name="Millares 13 3" xfId="4168" xr:uid="{32E0BF30-C733-48B8-A595-84BA40388F38}"/>
    <cellStyle name="Millares 13 3 2" xfId="6805" xr:uid="{03E4ADD3-96C5-4271-9B79-EFEA22826C7D}"/>
    <cellStyle name="Millares 13 3 2 2" xfId="13116" xr:uid="{8942A87B-B78D-4149-A6D5-D8276D6123ED}"/>
    <cellStyle name="Millares 13 3 2 2 2" xfId="28224" xr:uid="{8DE3CF21-EDA9-47AB-BF8E-10EADC5BC72E}"/>
    <cellStyle name="Millares 13 3 2 3" xfId="21913" xr:uid="{FAC4D0A3-7362-4AA5-BECE-FA392ADE4EDC}"/>
    <cellStyle name="Millares 13 3 3" xfId="10550" xr:uid="{E7778149-2227-4D66-B3B1-7E7FE15956B9}"/>
    <cellStyle name="Millares 13 3 3 2" xfId="25658" xr:uid="{877208E5-D320-44D0-B0DC-91E959750B69}"/>
    <cellStyle name="Millares 13 3 4" xfId="19276" xr:uid="{41F26CC0-A70A-4249-BEC1-8C7A0A99C980}"/>
    <cellStyle name="Millares 13 4" xfId="4733" xr:uid="{4500B606-F8E2-4F60-9866-819011C998A1}"/>
    <cellStyle name="Millares 13 4 2" xfId="11115" xr:uid="{2F91B435-8799-42AE-8606-5FACCDB46D1D}"/>
    <cellStyle name="Millares 13 4 2 2" xfId="26223" xr:uid="{AC512BD1-15B5-404E-8ECF-913D0C967B21}"/>
    <cellStyle name="Millares 13 4 3" xfId="19841" xr:uid="{6D8A0539-C490-40BF-8571-18C38EF2453D}"/>
    <cellStyle name="Millares 13 5" xfId="8594" xr:uid="{8F95E200-9999-4E95-A99B-1B6DDA72CA82}"/>
    <cellStyle name="Millares 13 5 2" xfId="23702" xr:uid="{8C9B5CEF-6187-410F-9541-4149BBA028BE}"/>
    <cellStyle name="Millares 13 6" xfId="17321" xr:uid="{1C0737AB-A929-42D4-812E-E3D8FC3B8514}"/>
    <cellStyle name="Millares 14" xfId="2026" xr:uid="{4876762E-2311-47CF-B85D-3C5DE9DC38DB}"/>
    <cellStyle name="Millares 14 2" xfId="2550" xr:uid="{6256FE9F-8C80-45E5-925B-9253E3FD364F}"/>
    <cellStyle name="Millares 14 2 2" xfId="5187" xr:uid="{97893890-996B-432B-A99B-35C326F26D62}"/>
    <cellStyle name="Millares 14 2 2 2" xfId="11551" xr:uid="{A84A50AA-C80E-4E1D-94E4-33EBC957F74D}"/>
    <cellStyle name="Millares 14 2 2 2 2" xfId="26659" xr:uid="{259587AE-0876-4074-91E5-DB28D3CE6846}"/>
    <cellStyle name="Millares 14 2 2 3" xfId="20295" xr:uid="{EF6B338D-7601-4E56-A9FC-C05DE2E14738}"/>
    <cellStyle name="Millares 14 2 3" xfId="9017" xr:uid="{EBDAAAB4-61ED-4035-B87D-D47D9F248EBB}"/>
    <cellStyle name="Millares 14 2 3 2" xfId="24125" xr:uid="{8F7C4A49-731B-4983-8154-C51569C9BA0F}"/>
    <cellStyle name="Millares 14 2 4" xfId="17658" xr:uid="{C6873166-0003-4FD3-847A-A1B01AA2B050}"/>
    <cellStyle name="Millares 14 3" xfId="4098" xr:uid="{7F91B246-C15C-48CC-B219-666AFE764B59}"/>
    <cellStyle name="Millares 14 3 2" xfId="6735" xr:uid="{7A9D44A5-8330-438F-9220-CCB3CFD8625C}"/>
    <cellStyle name="Millares 14 3 2 2" xfId="13046" xr:uid="{0117DA0E-A916-4779-A874-16B10A62B2EF}"/>
    <cellStyle name="Millares 14 3 2 2 2" xfId="28154" xr:uid="{5DB9EC1A-D812-420D-B6D2-B6AE6EB5642E}"/>
    <cellStyle name="Millares 14 3 2 3" xfId="21843" xr:uid="{33540EAF-E49E-4E3D-80F4-855C8999D225}"/>
    <cellStyle name="Millares 14 3 3" xfId="10480" xr:uid="{1EA00DA0-62E9-4239-B098-AA629518BC5C}"/>
    <cellStyle name="Millares 14 3 3 2" xfId="25588" xr:uid="{1AE0647C-F06D-480B-BDFB-65EE9892CB35}"/>
    <cellStyle name="Millares 14 3 4" xfId="19206" xr:uid="{46AAE62D-DC61-4647-9328-5AEF5920137C}"/>
    <cellStyle name="Millares 14 4" xfId="4663" xr:uid="{F718E059-606D-48D3-AEAB-837C023C401F}"/>
    <cellStyle name="Millares 14 4 2" xfId="11045" xr:uid="{B5356B52-C9CE-4A60-BB13-A2F9ABD25132}"/>
    <cellStyle name="Millares 14 4 2 2" xfId="26153" xr:uid="{64F000CC-BEC5-4DA6-9509-AC963507E52D}"/>
    <cellStyle name="Millares 14 4 3" xfId="19771" xr:uid="{5A588B1D-5BA5-40FF-B8F6-3AEE3CE281BA}"/>
    <cellStyle name="Millares 14 5" xfId="8524" xr:uid="{F6CF1FD6-4CBB-4A9D-A03C-58E750DB7F2E}"/>
    <cellStyle name="Millares 14 5 2" xfId="23632" xr:uid="{99A2A5ED-06D4-494A-B107-B87C70B3BA1C}"/>
    <cellStyle name="Millares 14 6" xfId="17251" xr:uid="{18A1EA02-D6A5-4944-B6CF-81247B44B58A}"/>
    <cellStyle name="Millares 15" xfId="2095" xr:uid="{6BAF4E14-4767-4B6B-AF95-24F2D448B830}"/>
    <cellStyle name="Millares 15 2" xfId="2585" xr:uid="{2C623EF8-EE26-48E8-9B2D-AAAE312B0FCA}"/>
    <cellStyle name="Millares 15 2 2" xfId="5222" xr:uid="{96A05F0B-DCB2-493B-B04B-CDB615525B34}"/>
    <cellStyle name="Millares 15 2 2 2" xfId="11586" xr:uid="{70E6E925-5C65-452F-9FC8-DD56A694DEA0}"/>
    <cellStyle name="Millares 15 2 2 2 2" xfId="26694" xr:uid="{7544683C-10A7-4E7E-B3D6-F9A54C8AA0AF}"/>
    <cellStyle name="Millares 15 2 2 3" xfId="20330" xr:uid="{D60A4988-3B80-4CD2-A93F-3C93B409D7C4}"/>
    <cellStyle name="Millares 15 2 3" xfId="9052" xr:uid="{6AF5D99B-D6A9-443C-9747-A5014B63B803}"/>
    <cellStyle name="Millares 15 2 3 2" xfId="24160" xr:uid="{65BD3D89-5C0A-42E5-B9FC-705F5CCEBC3B}"/>
    <cellStyle name="Millares 15 2 4" xfId="17693" xr:uid="{708672E5-CF57-495C-9DDA-4533950C17F8}"/>
    <cellStyle name="Millares 15 3" xfId="4167" xr:uid="{21348ACA-434B-4546-9FE5-2A886FDC3818}"/>
    <cellStyle name="Millares 15 3 2" xfId="6804" xr:uid="{A6419938-DDBB-4406-B4CF-D18E7974087E}"/>
    <cellStyle name="Millares 15 3 2 2" xfId="13115" xr:uid="{1766A779-F8FA-413B-BA1D-510EA2BF3818}"/>
    <cellStyle name="Millares 15 3 2 2 2" xfId="28223" xr:uid="{B94CD192-92CB-46FA-8BA3-D4B596FC309E}"/>
    <cellStyle name="Millares 15 3 2 3" xfId="21912" xr:uid="{BBC64CC9-B1B2-4395-BF12-057FB0EF365D}"/>
    <cellStyle name="Millares 15 3 3" xfId="10549" xr:uid="{0F537311-6DBE-4A38-89A3-BFBAE33AD8AA}"/>
    <cellStyle name="Millares 15 3 3 2" xfId="25657" xr:uid="{22C60FD5-88EB-42B7-824A-7660350DBCF1}"/>
    <cellStyle name="Millares 15 3 4" xfId="19275" xr:uid="{5CA88D1C-9728-40D6-8D2E-C422440EB8FA}"/>
    <cellStyle name="Millares 15 4" xfId="4732" xr:uid="{9B896F62-C152-4862-A1FA-2690767D8104}"/>
    <cellStyle name="Millares 15 4 2" xfId="11114" xr:uid="{B360769B-F402-4A5F-BE16-997991C9496F}"/>
    <cellStyle name="Millares 15 4 2 2" xfId="26222" xr:uid="{61D4FCD4-8488-4564-88BC-254637A88073}"/>
    <cellStyle name="Millares 15 4 3" xfId="19840" xr:uid="{55D9116A-DB4A-434E-AAA3-F2CFF86CA4A0}"/>
    <cellStyle name="Millares 15 5" xfId="8593" xr:uid="{DDC385B1-AD59-42CF-B5A2-27D056499F6C}"/>
    <cellStyle name="Millares 15 5 2" xfId="23701" xr:uid="{5738D7DA-4E1A-4FF2-89E1-3F73559883E7}"/>
    <cellStyle name="Millares 15 6" xfId="17320" xr:uid="{F8D03BC5-4209-40DF-8F98-75DAAC125B11}"/>
    <cellStyle name="Millares 16" xfId="2025" xr:uid="{41C5E3F3-1A29-421F-9A1F-A1E4588D136B}"/>
    <cellStyle name="Millares 16 2" xfId="2549" xr:uid="{4DE0B0FD-2472-4933-A2B1-77B985F18A62}"/>
    <cellStyle name="Millares 16 2 2" xfId="5186" xr:uid="{CB005667-FA4F-4D98-8D61-A9A39254495F}"/>
    <cellStyle name="Millares 16 2 2 2" xfId="11550" xr:uid="{88881547-243E-4B14-8E6F-A89BFFCC3C7E}"/>
    <cellStyle name="Millares 16 2 2 2 2" xfId="26658" xr:uid="{811D3603-B1F2-4000-8B90-EA6DC7B5E8CA}"/>
    <cellStyle name="Millares 16 2 2 3" xfId="20294" xr:uid="{44B2B045-3DE3-4048-881F-A73C32542694}"/>
    <cellStyle name="Millares 16 2 3" xfId="9016" xr:uid="{85200F7A-E178-492E-983B-6631356DD1C9}"/>
    <cellStyle name="Millares 16 2 3 2" xfId="24124" xr:uid="{702CD5DD-78E6-4BD3-900B-8AEA1B015A9C}"/>
    <cellStyle name="Millares 16 2 4" xfId="17657" xr:uid="{BF68E0F3-59D2-45AB-83E0-144976D7D6F6}"/>
    <cellStyle name="Millares 16 3" xfId="4097" xr:uid="{EAFD7023-CD63-482C-B34D-D91E55B93A8B}"/>
    <cellStyle name="Millares 16 3 2" xfId="6734" xr:uid="{45F60A1D-404C-405C-B6D4-5600D63D18F4}"/>
    <cellStyle name="Millares 16 3 2 2" xfId="13045" xr:uid="{B896D8DE-0B4F-4857-90F0-DC7E123356F8}"/>
    <cellStyle name="Millares 16 3 2 2 2" xfId="28153" xr:uid="{1F2E6961-ED4D-40D1-8689-3FE49CA9372C}"/>
    <cellStyle name="Millares 16 3 2 3" xfId="21842" xr:uid="{E17E62FB-AB37-4BA6-B90A-AC153703317C}"/>
    <cellStyle name="Millares 16 3 3" xfId="10479" xr:uid="{643B5720-7C57-4B2F-9E28-CAF934D553C8}"/>
    <cellStyle name="Millares 16 3 3 2" xfId="25587" xr:uid="{7193CAB0-CFD6-451F-882F-A02F808C49AD}"/>
    <cellStyle name="Millares 16 3 4" xfId="19205" xr:uid="{59015D70-1AAC-4E81-8839-591C50F01237}"/>
    <cellStyle name="Millares 16 4" xfId="4662" xr:uid="{7E6213A6-3BD6-41BD-8D2A-EC1BCA351D6D}"/>
    <cellStyle name="Millares 16 4 2" xfId="11044" xr:uid="{3B3D5A41-83ED-4AE6-A56F-133BDE41EF9A}"/>
    <cellStyle name="Millares 16 4 2 2" xfId="26152" xr:uid="{5331A166-C2C7-4464-97A2-D3D82B8E1BE0}"/>
    <cellStyle name="Millares 16 4 3" xfId="19770" xr:uid="{7D27BA1E-2082-4AE5-BC4B-0580C3DF0BEB}"/>
    <cellStyle name="Millares 16 5" xfId="8523" xr:uid="{E3B3E752-61E8-431D-B7E8-426670BE3113}"/>
    <cellStyle name="Millares 16 5 2" xfId="23631" xr:uid="{6141B6A6-96A8-4D76-A159-43543A66ED91}"/>
    <cellStyle name="Millares 16 6" xfId="17250" xr:uid="{50C4F76A-C9F5-43C4-9829-E4CF02710254}"/>
    <cellStyle name="Millares 17" xfId="2167" xr:uid="{8FA3820C-A42A-48CA-A09B-036D39336462}"/>
    <cellStyle name="Millares 17 2" xfId="2656" xr:uid="{EEB942CA-F972-4023-B9C5-42278CBD1FC4}"/>
    <cellStyle name="Millares 17 2 2" xfId="5293" xr:uid="{96B03FD4-882C-4702-8396-070EC6CB546D}"/>
    <cellStyle name="Millares 17 2 2 2" xfId="11657" xr:uid="{BB354194-8695-47CC-9553-9C091765DCA4}"/>
    <cellStyle name="Millares 17 2 2 2 2" xfId="26765" xr:uid="{A56AD597-200D-444E-AB60-7956F1273DE3}"/>
    <cellStyle name="Millares 17 2 2 3" xfId="20401" xr:uid="{97BD069C-02A2-4860-B6A8-43FE65567795}"/>
    <cellStyle name="Millares 17 2 3" xfId="9123" xr:uid="{DA0B919F-87CA-4ED3-960B-EF385C42EFA0}"/>
    <cellStyle name="Millares 17 2 3 2" xfId="24231" xr:uid="{5DF5CFDC-2D72-4CF9-8207-7D049CA5A37C}"/>
    <cellStyle name="Millares 17 2 4" xfId="17764" xr:uid="{2237957E-102B-4B6C-803E-D70B8990A7E5}"/>
    <cellStyle name="Millares 17 3" xfId="4239" xr:uid="{EFEB44E4-5223-4644-B5EF-E51C3F80ECE2}"/>
    <cellStyle name="Millares 17 3 2" xfId="6876" xr:uid="{0B818C6C-C939-4468-809B-9EEFBC58141B}"/>
    <cellStyle name="Millares 17 3 2 2" xfId="13187" xr:uid="{3CC3A510-092B-44DA-893C-D7D85C4F612B}"/>
    <cellStyle name="Millares 17 3 2 2 2" xfId="28295" xr:uid="{6EFD25D9-0630-4B83-B555-20A76541DB16}"/>
    <cellStyle name="Millares 17 3 2 3" xfId="21984" xr:uid="{9A377A6F-9B57-4970-904F-6DAB9F54C364}"/>
    <cellStyle name="Millares 17 3 3" xfId="10621" xr:uid="{95E3D185-E5B2-4D56-BE2F-85561221C716}"/>
    <cellStyle name="Millares 17 3 3 2" xfId="25729" xr:uid="{0C949A99-0AF5-42A5-BE61-8BF8E4453608}"/>
    <cellStyle name="Millares 17 3 4" xfId="19347" xr:uid="{5FBD74C0-E399-443B-AC82-A71C78ABF359}"/>
    <cellStyle name="Millares 17 4" xfId="4804" xr:uid="{D6D02059-B7F2-4614-B3BF-38D7489C44EF}"/>
    <cellStyle name="Millares 17 4 2" xfId="11186" xr:uid="{B72AAA5C-34CD-474F-9E82-E5D36B2CB41B}"/>
    <cellStyle name="Millares 17 4 2 2" xfId="26294" xr:uid="{B3AC8E68-A2EC-40C3-9883-EAA5C485823A}"/>
    <cellStyle name="Millares 17 4 3" xfId="19912" xr:uid="{FF29A0AB-DDB8-4755-AF46-8140052E27FE}"/>
    <cellStyle name="Millares 17 5" xfId="8665" xr:uid="{FDBDE244-65C3-463F-8D59-2CEFF2AEF0E9}"/>
    <cellStyle name="Millares 17 5 2" xfId="23773" xr:uid="{8FF087BC-602F-4DCF-9A70-C639CD46D97A}"/>
    <cellStyle name="Millares 17 6" xfId="17392" xr:uid="{5FE16D8F-ED52-413D-93F3-B5AE55A9C540}"/>
    <cellStyle name="Millares 18" xfId="2166" xr:uid="{D1F02BE0-7CCC-4080-AD6E-8AD8A6CF579A}"/>
    <cellStyle name="Millares 18 2" xfId="2655" xr:uid="{51196100-B44A-4214-B54F-5418A7A28D5E}"/>
    <cellStyle name="Millares 18 2 2" xfId="5292" xr:uid="{7F63BDF9-AAE4-41B6-AADE-AC353315AD86}"/>
    <cellStyle name="Millares 18 2 2 2" xfId="11656" xr:uid="{FAC4B2E1-331C-4364-B68E-49B1735C9EBF}"/>
    <cellStyle name="Millares 18 2 2 2 2" xfId="26764" xr:uid="{B397EE80-F604-443C-8C36-1522FC0B27A0}"/>
    <cellStyle name="Millares 18 2 2 3" xfId="20400" xr:uid="{DA4543FB-0332-4A50-9CB8-C127EE4B44C8}"/>
    <cellStyle name="Millares 18 2 3" xfId="9122" xr:uid="{986E4380-C96A-4593-9FFE-9BB0DD10CA74}"/>
    <cellStyle name="Millares 18 2 3 2" xfId="24230" xr:uid="{ED775DE8-C1BA-4E0C-A395-E7E3AA52B4E6}"/>
    <cellStyle name="Millares 18 2 4" xfId="17763" xr:uid="{CFBF6CDF-7E25-49DD-BB64-D888D1FF6474}"/>
    <cellStyle name="Millares 18 3" xfId="4238" xr:uid="{AFAB8712-0921-4369-9B64-3083CFEBDB38}"/>
    <cellStyle name="Millares 18 3 2" xfId="6875" xr:uid="{7A2548F0-A96F-471A-B23A-B0116ED47DA3}"/>
    <cellStyle name="Millares 18 3 2 2" xfId="13186" xr:uid="{C481461D-B294-4147-86DA-815659C6AAB9}"/>
    <cellStyle name="Millares 18 3 2 2 2" xfId="28294" xr:uid="{1F34D977-A601-49FB-9649-419AC979F010}"/>
    <cellStyle name="Millares 18 3 2 3" xfId="21983" xr:uid="{EBEF61EA-D131-4BFC-917A-DE2542633DB6}"/>
    <cellStyle name="Millares 18 3 3" xfId="10620" xr:uid="{21977490-3E28-4AA2-8919-69FC4D595209}"/>
    <cellStyle name="Millares 18 3 3 2" xfId="25728" xr:uid="{2C81CCBD-73F5-4E66-87F7-CBEA08F0549E}"/>
    <cellStyle name="Millares 18 3 4" xfId="19346" xr:uid="{917A182D-D425-4566-B0F8-F794B4B636F3}"/>
    <cellStyle name="Millares 18 4" xfId="4803" xr:uid="{7922E786-D9DE-4334-9C7A-1495EC589783}"/>
    <cellStyle name="Millares 18 4 2" xfId="11185" xr:uid="{03490E9A-72AF-4F08-9854-42686700FADB}"/>
    <cellStyle name="Millares 18 4 2 2" xfId="26293" xr:uid="{2A9F48E7-E3F8-49E8-96AA-346DD3AAC5D0}"/>
    <cellStyle name="Millares 18 4 3" xfId="19911" xr:uid="{FF977674-02F7-4268-96A7-886700CBCCD4}"/>
    <cellStyle name="Millares 18 5" xfId="8664" xr:uid="{83F37298-0387-49FD-8E4C-49E59C401296}"/>
    <cellStyle name="Millares 18 5 2" xfId="23772" xr:uid="{9AD0EA6E-5A52-40B3-80F4-D75329C01C5E}"/>
    <cellStyle name="Millares 18 6" xfId="17391" xr:uid="{9451B288-3B17-4768-9EC8-AEBDFD512877}"/>
    <cellStyle name="Millares 19" xfId="2173" xr:uid="{6543402C-4A7F-4E09-AF62-189C8259A2EA}"/>
    <cellStyle name="Millares 19 2" xfId="4810" xr:uid="{5C100F38-255A-48C1-A6A3-4C3316A87030}"/>
    <cellStyle name="Millares 19 2 2" xfId="11192" xr:uid="{CF296A94-C2BE-41A1-81F8-DA60822D1870}"/>
    <cellStyle name="Millares 19 2 2 2" xfId="26300" xr:uid="{B8324AEC-6550-4E91-AF1C-18E4443D2D2A}"/>
    <cellStyle name="Millares 19 2 3" xfId="19918" xr:uid="{955B0C12-4DE5-4FEB-A586-53E4F9FC2EAD}"/>
    <cellStyle name="Millares 19 3" xfId="8671" xr:uid="{7CEFC548-8C14-4B67-8390-9E27D4F527B5}"/>
    <cellStyle name="Millares 19 3 2" xfId="23779" xr:uid="{9008D85F-C60A-4018-A6A3-1ADA214B4923}"/>
    <cellStyle name="Millares 19 4" xfId="17398" xr:uid="{955C69D7-74CF-426E-8DFD-FF3E86477EDD}"/>
    <cellStyle name="Millares 2" xfId="1253" xr:uid="{00000000-0005-0000-0000-0000E8040000}"/>
    <cellStyle name="Millares 2 10" xfId="1254" xr:uid="{00000000-0005-0000-0000-0000E9040000}"/>
    <cellStyle name="Millares 2 11" xfId="1255" xr:uid="{00000000-0005-0000-0000-0000EA040000}"/>
    <cellStyle name="Millares 2 12" xfId="1256" xr:uid="{00000000-0005-0000-0000-0000EB040000}"/>
    <cellStyle name="Millares 2 13" xfId="1257" xr:uid="{00000000-0005-0000-0000-0000EC040000}"/>
    <cellStyle name="Millares 2 13 2" xfId="1258" xr:uid="{00000000-0005-0000-0000-0000ED040000}"/>
    <cellStyle name="Millares 2 13 2 2" xfId="1259" xr:uid="{00000000-0005-0000-0000-0000EE040000}"/>
    <cellStyle name="Millares 2 13 2 2 2" xfId="1260" xr:uid="{00000000-0005-0000-0000-0000EF040000}"/>
    <cellStyle name="Millares 2 13 2 2 2 2" xfId="1965" xr:uid="{A2780305-6660-4E8A-B685-7B267236C92C}"/>
    <cellStyle name="Millares 2 13 2 2 2 2 2" xfId="2182" xr:uid="{0D7F9281-D7E5-4AA2-B7C9-52CE7E0E0642}"/>
    <cellStyle name="Millares 2 13 2 2 2 2 2 2" xfId="4819" xr:uid="{81CAE780-CC8C-4A12-96B0-C182803A74B0}"/>
    <cellStyle name="Millares 2 13 2 2 2 2 2 2 2" xfId="11201" xr:uid="{A5BFF153-2A60-47D4-8397-E3221B3568A0}"/>
    <cellStyle name="Millares 2 13 2 2 2 2 2 2 2 2" xfId="26309" xr:uid="{CDCA0843-8A7D-46A1-8DAB-70288E6F60A9}"/>
    <cellStyle name="Millares 2 13 2 2 2 2 2 2 3" xfId="19927" xr:uid="{DCF40DB6-BABA-43EE-9CC5-452795A949D7}"/>
    <cellStyle name="Millares 2 13 2 2 2 2 2 3" xfId="8680" xr:uid="{49F034C4-C867-4421-A75C-26C6B46C8252}"/>
    <cellStyle name="Millares 2 13 2 2 2 2 2 3 2" xfId="23788" xr:uid="{EE588E13-883B-4CDD-BAF9-FEF5A2008901}"/>
    <cellStyle name="Millares 2 13 2 2 2 2 2 4" xfId="17407" xr:uid="{250EEE94-226A-4DAF-9709-181479534147}"/>
    <cellStyle name="Millares 2 13 2 2 2 2 3" xfId="2525" xr:uid="{6E7FECC2-74DD-4DEF-9008-358A1A81FB71}"/>
    <cellStyle name="Millares 2 13 2 2 2 2 3 2" xfId="5162" xr:uid="{5178B6AB-8662-4A43-80A9-0C9A2E9ECAA5}"/>
    <cellStyle name="Millares 2 13 2 2 2 2 3 2 2" xfId="11526" xr:uid="{30DF2E54-4DD4-418C-826F-94080847DB1E}"/>
    <cellStyle name="Millares 2 13 2 2 2 2 3 2 2 2" xfId="26634" xr:uid="{9E87E869-1894-408A-B1EA-813F70DC7289}"/>
    <cellStyle name="Millares 2 13 2 2 2 2 3 2 3" xfId="20270" xr:uid="{3343A9E9-3CA5-439F-9CC9-062BADB4182F}"/>
    <cellStyle name="Millares 2 13 2 2 2 2 3 3" xfId="8992" xr:uid="{CF1BED4E-DD25-4D44-8B5A-73845A66BF1B}"/>
    <cellStyle name="Millares 2 13 2 2 2 2 3 3 2" xfId="24100" xr:uid="{44443DE3-4814-4EEA-A691-B07D0AC14621}"/>
    <cellStyle name="Millares 2 13 2 2 2 2 3 4" xfId="17648" xr:uid="{9AC79B81-0822-4E03-9295-647D68922250}"/>
    <cellStyle name="Millares 2 13 2 2 2 2 4" xfId="4037" xr:uid="{CFAD002B-601C-4827-8B75-2F3236F4D20A}"/>
    <cellStyle name="Millares 2 13 2 2 2 2 4 2" xfId="6674" xr:uid="{2D68EF98-118F-458E-9186-07F9D8F5261B}"/>
    <cellStyle name="Millares 2 13 2 2 2 2 4 2 2" xfId="12985" xr:uid="{6F70392B-2410-44D6-BEB0-442DE623CBB4}"/>
    <cellStyle name="Millares 2 13 2 2 2 2 4 2 2 2" xfId="28093" xr:uid="{7225371F-260C-4FEB-8DB2-959A0B50FDCE}"/>
    <cellStyle name="Millares 2 13 2 2 2 2 4 2 3" xfId="21782" xr:uid="{DBCB2F42-A12F-4671-985F-BDFDD0407F91}"/>
    <cellStyle name="Millares 2 13 2 2 2 2 4 3" xfId="10419" xr:uid="{CE559D11-F5C8-4A9E-A5C1-65259E703746}"/>
    <cellStyle name="Millares 2 13 2 2 2 2 4 3 2" xfId="25527" xr:uid="{FEBE1904-3F66-4350-A8AA-28DD7065BDBC}"/>
    <cellStyle name="Millares 2 13 2 2 2 2 4 4" xfId="19145" xr:uid="{BC103223-4E1A-46B0-B2CF-C098D7C1B30D}"/>
    <cellStyle name="Millares 2 13 2 2 2 2 5" xfId="4413" xr:uid="{80273B6F-2375-4CC5-B5CA-468BE7A4DBC7}"/>
    <cellStyle name="Millares 2 13 2 2 2 2 5 2" xfId="10795" xr:uid="{60C31EE4-5751-4590-AEF6-C4E604794FC9}"/>
    <cellStyle name="Millares 2 13 2 2 2 2 5 2 2" xfId="25903" xr:uid="{1850B292-7D3D-4ECB-AC13-F0A450A16F1C}"/>
    <cellStyle name="Millares 2 13 2 2 2 2 5 3" xfId="19521" xr:uid="{234A8DE0-5C90-4CE8-940B-5AAB7E176D89}"/>
    <cellStyle name="Millares 2 13 2 2 2 2 6" xfId="4602" xr:uid="{14D60C3D-780D-41CE-9F6C-E60C5C957DBC}"/>
    <cellStyle name="Millares 2 13 2 2 2 2 6 2" xfId="10984" xr:uid="{4E208721-9028-469D-BA81-A974C684DC72}"/>
    <cellStyle name="Millares 2 13 2 2 2 2 6 2 2" xfId="26092" xr:uid="{755BC203-2A6E-4C54-A896-B18CE2AD0435}"/>
    <cellStyle name="Millares 2 13 2 2 2 2 6 3" xfId="19710" xr:uid="{4EBD86C1-6FAD-4762-9E80-47CB62168395}"/>
    <cellStyle name="Millares 2 13 2 2 2 2 7" xfId="8279" xr:uid="{1C9F8513-C17D-4097-B0EB-B1FB0EE96649}"/>
    <cellStyle name="Millares 2 13 2 2 2 2 7 2" xfId="23387" xr:uid="{C6C0AF2F-25BB-446E-AEE6-3F54FB570E51}"/>
    <cellStyle name="Millares 2 13 2 2 2 2 8" xfId="17190" xr:uid="{FA9DD179-7E56-4C53-B175-A0FAD321A075}"/>
    <cellStyle name="Millares 2 13 2 2 2 3" xfId="1881" xr:uid="{68CE6704-3B04-410C-85AC-C9706E40DE2B}"/>
    <cellStyle name="Millares 2 13 2 2 2 3 2" xfId="2441" xr:uid="{12D710AB-5A72-4FA5-80DA-7542BE37589A}"/>
    <cellStyle name="Millares 2 13 2 2 2 3 2 2" xfId="5078" xr:uid="{EE639F2A-8230-44B5-8234-9A09545E3794}"/>
    <cellStyle name="Millares 2 13 2 2 2 3 2 2 2" xfId="11442" xr:uid="{FCFFEDFF-FC53-419B-9A3A-DEA74C6CA027}"/>
    <cellStyle name="Millares 2 13 2 2 2 3 2 2 2 2" xfId="26550" xr:uid="{5FDFBAD0-5962-415F-BF95-19BE9F745030}"/>
    <cellStyle name="Millares 2 13 2 2 2 3 2 2 3" xfId="20186" xr:uid="{3EE931E2-B5A2-44C4-87CD-8D66B422E24D}"/>
    <cellStyle name="Millares 2 13 2 2 2 3 2 3" xfId="8908" xr:uid="{0CAFF42C-0B22-4689-BA4C-0B43CC806FF2}"/>
    <cellStyle name="Millares 2 13 2 2 2 3 2 3 2" xfId="24016" xr:uid="{954D4CCF-5531-4951-9B0E-ED8E3BAA08D0}"/>
    <cellStyle name="Millares 2 13 2 2 2 3 2 4" xfId="17615" xr:uid="{6F2FB36D-01BB-4929-81F9-5DB67DB77DAA}"/>
    <cellStyle name="Millares 2 13 2 2 2 3 3" xfId="3953" xr:uid="{4CB4E434-20CB-41F4-8FDD-E873113FDB47}"/>
    <cellStyle name="Millares 2 13 2 2 2 3 3 2" xfId="6590" xr:uid="{3CD62C75-7605-484B-8E4F-BBFA3AA29031}"/>
    <cellStyle name="Millares 2 13 2 2 2 3 3 2 2" xfId="12901" xr:uid="{8609184C-FBDD-44A0-B9A2-183776EFCA86}"/>
    <cellStyle name="Millares 2 13 2 2 2 3 3 2 2 2" xfId="28009" xr:uid="{4036618E-6D81-4A36-8C05-2B15E012E856}"/>
    <cellStyle name="Millares 2 13 2 2 2 3 3 2 3" xfId="21698" xr:uid="{C556302D-F627-4FB9-9317-D4C9B7433091}"/>
    <cellStyle name="Millares 2 13 2 2 2 3 3 3" xfId="10335" xr:uid="{1302B34A-63B5-4077-9AB3-09729F3F4DC5}"/>
    <cellStyle name="Millares 2 13 2 2 2 3 3 3 2" xfId="25443" xr:uid="{1990E511-20BD-44B2-BD3C-3925BC8F288B}"/>
    <cellStyle name="Millares 2 13 2 2 2 3 3 4" xfId="19061" xr:uid="{9DD6A81C-001E-4289-B739-576A97042AE8}"/>
    <cellStyle name="Millares 2 13 2 2 2 3 4" xfId="4518" xr:uid="{3CD2C461-9622-4FC2-ABEB-4233BFF98DE0}"/>
    <cellStyle name="Millares 2 13 2 2 2 3 4 2" xfId="10900" xr:uid="{BF123700-F2E0-4A7A-AA1A-055498C21402}"/>
    <cellStyle name="Millares 2 13 2 2 2 3 4 2 2" xfId="26008" xr:uid="{BAC2F856-EF31-4BEC-BDFC-DB56618BFDAF}"/>
    <cellStyle name="Millares 2 13 2 2 2 3 4 3" xfId="19626" xr:uid="{EDB6A287-1605-4347-AE03-7DF0C22F702E}"/>
    <cellStyle name="Millares 2 13 2 2 2 3 5" xfId="8382" xr:uid="{38204DDA-B478-4AD7-89B9-1637157E1532}"/>
    <cellStyle name="Millares 2 13 2 2 2 3 5 2" xfId="23490" xr:uid="{143B5F17-5F24-41E0-809D-5219299147FB}"/>
    <cellStyle name="Millares 2 13 2 2 2 3 6" xfId="17106" xr:uid="{83E088E1-CF10-4174-BF79-28C42BA93DD8}"/>
    <cellStyle name="Millares 2 13 2 2 3" xfId="1964" xr:uid="{67C1A526-CE3E-46DC-BAA3-D95291FFF627}"/>
    <cellStyle name="Millares 2 13 2 2 3 2" xfId="2181" xr:uid="{1EB425E4-CC29-46B8-8C25-D55FE3FFC7EC}"/>
    <cellStyle name="Millares 2 13 2 2 3 2 2" xfId="4818" xr:uid="{AE65002A-E66A-4093-BA69-E934DBA3B265}"/>
    <cellStyle name="Millares 2 13 2 2 3 2 2 2" xfId="11200" xr:uid="{A24B2CED-AB1C-4B9D-8310-9EC5BE3DF496}"/>
    <cellStyle name="Millares 2 13 2 2 3 2 2 2 2" xfId="26308" xr:uid="{CAAAE19D-DDCC-45C0-8660-504DAF589B2D}"/>
    <cellStyle name="Millares 2 13 2 2 3 2 2 3" xfId="19926" xr:uid="{D9FB7E46-22DB-450E-B515-B366650A1330}"/>
    <cellStyle name="Millares 2 13 2 2 3 2 3" xfId="8679" xr:uid="{DC47B49E-8E6D-48ED-ACA4-49881665C539}"/>
    <cellStyle name="Millares 2 13 2 2 3 2 3 2" xfId="23787" xr:uid="{F2660C3F-379A-49C3-925C-4D27158FC6DD}"/>
    <cellStyle name="Millares 2 13 2 2 3 2 4" xfId="17406" xr:uid="{D46AFF6D-B426-4F54-B07C-44733D3DDC4B}"/>
    <cellStyle name="Millares 2 13 2 2 3 3" xfId="2524" xr:uid="{D5B9E0CE-FA59-432C-9969-84E71B6416BA}"/>
    <cellStyle name="Millares 2 13 2 2 3 3 2" xfId="5161" xr:uid="{15C0F0FD-B72F-421B-9359-DF9083625569}"/>
    <cellStyle name="Millares 2 13 2 2 3 3 2 2" xfId="11525" xr:uid="{2E0AB295-393D-4CB7-BE3B-D8A2B32E676B}"/>
    <cellStyle name="Millares 2 13 2 2 3 3 2 2 2" xfId="26633" xr:uid="{8BD5AC66-FBEE-4249-9ACC-5D3974212DD6}"/>
    <cellStyle name="Millares 2 13 2 2 3 3 2 3" xfId="20269" xr:uid="{E0DEA907-BDBC-423F-8283-7536A0198EE2}"/>
    <cellStyle name="Millares 2 13 2 2 3 3 3" xfId="8991" xr:uid="{29BA6EFE-0153-4848-8455-A1A3B1F98A83}"/>
    <cellStyle name="Millares 2 13 2 2 3 3 3 2" xfId="24099" xr:uid="{C6E7AD0C-EF8E-44F8-9578-C91C16215DE4}"/>
    <cellStyle name="Millares 2 13 2 2 3 3 4" xfId="17647" xr:uid="{29160860-3642-456F-B2C3-16059AD78971}"/>
    <cellStyle name="Millares 2 13 2 2 3 4" xfId="4036" xr:uid="{A1EEDFFD-1A9D-42CC-BFCE-CAF32133FB62}"/>
    <cellStyle name="Millares 2 13 2 2 3 4 2" xfId="6673" xr:uid="{546163FD-0BD9-4ABB-93B4-5C77BFB3087A}"/>
    <cellStyle name="Millares 2 13 2 2 3 4 2 2" xfId="12984" xr:uid="{3A568548-AB96-4F28-8703-47A9E8C39925}"/>
    <cellStyle name="Millares 2 13 2 2 3 4 2 2 2" xfId="28092" xr:uid="{20710021-80B5-434F-88AC-38C5562D092F}"/>
    <cellStyle name="Millares 2 13 2 2 3 4 2 3" xfId="21781" xr:uid="{1BA4E3B7-A4FA-4BA0-AD42-1D970C1DA1A4}"/>
    <cellStyle name="Millares 2 13 2 2 3 4 3" xfId="10418" xr:uid="{FC5D7DB9-7100-4D7C-ABBC-8D6F851920C7}"/>
    <cellStyle name="Millares 2 13 2 2 3 4 3 2" xfId="25526" xr:uid="{EBE2A9E5-DB97-41D4-B69C-D0DB1DC6B918}"/>
    <cellStyle name="Millares 2 13 2 2 3 4 4" xfId="19144" xr:uid="{5DD85AEE-9BC1-4A6F-8C6C-1A0D9DA23CC5}"/>
    <cellStyle name="Millares 2 13 2 2 3 5" xfId="4412" xr:uid="{FD9F8F03-DFC1-4E65-85BE-83A2279755CE}"/>
    <cellStyle name="Millares 2 13 2 2 3 5 2" xfId="10794" xr:uid="{F0756F9A-48E5-419D-A084-D21A8151382C}"/>
    <cellStyle name="Millares 2 13 2 2 3 5 2 2" xfId="25902" xr:uid="{E686A56D-C6F1-46CE-80A5-5675C10E1BE5}"/>
    <cellStyle name="Millares 2 13 2 2 3 5 3" xfId="19520" xr:uid="{209F28D5-FEE3-48E2-9A0D-7CAB3D46CEE1}"/>
    <cellStyle name="Millares 2 13 2 2 3 6" xfId="4601" xr:uid="{31CE7574-527A-42C5-BF6E-A6DFF00533A9}"/>
    <cellStyle name="Millares 2 13 2 2 3 6 2" xfId="10983" xr:uid="{B4559536-687D-45D4-8E3D-EE2628548EE2}"/>
    <cellStyle name="Millares 2 13 2 2 3 6 2 2" xfId="26091" xr:uid="{69C038ED-8025-4ECF-86ED-4C2E13E609AC}"/>
    <cellStyle name="Millares 2 13 2 2 3 6 3" xfId="19709" xr:uid="{B6BC4354-873C-4266-942B-C9DB0CB3E9D1}"/>
    <cellStyle name="Millares 2 13 2 2 3 7" xfId="8278" xr:uid="{D8B19A6A-211B-464D-AEE7-E5B3DD802F04}"/>
    <cellStyle name="Millares 2 13 2 2 3 7 2" xfId="23386" xr:uid="{77CDD484-C504-459E-94F2-278BF98E20AD}"/>
    <cellStyle name="Millares 2 13 2 2 3 8" xfId="17189" xr:uid="{0AED4BC1-EC2F-4AC1-8C90-AE3F89F126A2}"/>
    <cellStyle name="Millares 2 13 2 2 4" xfId="1880" xr:uid="{AB5B3773-F33A-46B9-92FE-C086CB9C5285}"/>
    <cellStyle name="Millares 2 13 2 2 4 2" xfId="2440" xr:uid="{0942EDBA-101D-4214-9879-57656E128592}"/>
    <cellStyle name="Millares 2 13 2 2 4 2 2" xfId="5077" xr:uid="{E202B2BA-BA33-4449-9EBF-A9662DAE4C1A}"/>
    <cellStyle name="Millares 2 13 2 2 4 2 2 2" xfId="11441" xr:uid="{7C7F1EC2-862D-4062-B985-1806569CD2E0}"/>
    <cellStyle name="Millares 2 13 2 2 4 2 2 2 2" xfId="26549" xr:uid="{9BAEED61-5C79-4CF3-B949-110CF0DCA440}"/>
    <cellStyle name="Millares 2 13 2 2 4 2 2 3" xfId="20185" xr:uid="{7CA1C612-9800-4713-9C47-0C03049BE006}"/>
    <cellStyle name="Millares 2 13 2 2 4 2 3" xfId="8907" xr:uid="{2D623116-B0D4-4702-A574-9380C3287596}"/>
    <cellStyle name="Millares 2 13 2 2 4 2 3 2" xfId="24015" xr:uid="{711B9FE8-219D-4ECE-A340-CEDF17AD6779}"/>
    <cellStyle name="Millares 2 13 2 2 4 2 4" xfId="17614" xr:uid="{561CDA3A-7DA8-404B-ADEC-2096CB98D4AA}"/>
    <cellStyle name="Millares 2 13 2 2 4 3" xfId="3952" xr:uid="{36B5E046-2FB1-4720-A8DB-6A4A95AAA198}"/>
    <cellStyle name="Millares 2 13 2 2 4 3 2" xfId="6589" xr:uid="{8237CDC2-210A-4C2E-87CD-FA8AF2D08A86}"/>
    <cellStyle name="Millares 2 13 2 2 4 3 2 2" xfId="12900" xr:uid="{96E2E566-262D-4215-AEBB-D4AD0B1EF497}"/>
    <cellStyle name="Millares 2 13 2 2 4 3 2 2 2" xfId="28008" xr:uid="{47E49D46-AC69-4244-93CF-7F498E4FB161}"/>
    <cellStyle name="Millares 2 13 2 2 4 3 2 3" xfId="21697" xr:uid="{672ECB60-3D4C-429F-A9E8-9C76D4389DDB}"/>
    <cellStyle name="Millares 2 13 2 2 4 3 3" xfId="10334" xr:uid="{B2B0B7A3-3F38-455F-A73D-EC4C10CFAEE7}"/>
    <cellStyle name="Millares 2 13 2 2 4 3 3 2" xfId="25442" xr:uid="{CD56EE7B-A3BB-4441-A374-5A6B95FFCAA1}"/>
    <cellStyle name="Millares 2 13 2 2 4 3 4" xfId="19060" xr:uid="{8E6EA190-9799-4AB9-8C78-755C2B7F9602}"/>
    <cellStyle name="Millares 2 13 2 2 4 4" xfId="4517" xr:uid="{46C958B4-B2D6-4765-B215-CD00B1ECA007}"/>
    <cellStyle name="Millares 2 13 2 2 4 4 2" xfId="10899" xr:uid="{12FB5F7F-B6F7-4DFF-BF45-464B687C3645}"/>
    <cellStyle name="Millares 2 13 2 2 4 4 2 2" xfId="26007" xr:uid="{0C1E272B-C4BE-4249-A716-D49AA0650951}"/>
    <cellStyle name="Millares 2 13 2 2 4 4 3" xfId="19625" xr:uid="{D7637F6E-092A-4B26-9CD0-F06AFADBEA4C}"/>
    <cellStyle name="Millares 2 13 2 2 4 5" xfId="8381" xr:uid="{C8F962E5-0D3B-437A-A9BD-9553BD64FD99}"/>
    <cellStyle name="Millares 2 13 2 2 4 5 2" xfId="23489" xr:uid="{ACCBF5BC-E9D2-4A32-8B64-039823CF201C}"/>
    <cellStyle name="Millares 2 13 2 2 4 6" xfId="17105" xr:uid="{F6CDE9AA-A925-4E27-8DF9-9E6070F2A14B}"/>
    <cellStyle name="Millares 2 13 2 3" xfId="1963" xr:uid="{B981680B-4C26-4D06-BF18-442F199094E1}"/>
    <cellStyle name="Millares 2 13 2 3 2" xfId="2180" xr:uid="{6024ECB2-2A59-406B-B07A-E4B9D1A4EFA8}"/>
    <cellStyle name="Millares 2 13 2 3 2 2" xfId="4817" xr:uid="{26CBCDFE-EC6F-4188-925C-804B302B166C}"/>
    <cellStyle name="Millares 2 13 2 3 2 2 2" xfId="11199" xr:uid="{83AD9A03-5165-49B4-840D-C4EE47BC34BB}"/>
    <cellStyle name="Millares 2 13 2 3 2 2 2 2" xfId="26307" xr:uid="{F99E7F7F-0B94-41DB-9786-B86D744BE5B4}"/>
    <cellStyle name="Millares 2 13 2 3 2 2 3" xfId="19925" xr:uid="{EEE0537E-DF9B-4767-B83C-4D13E8AE5AAD}"/>
    <cellStyle name="Millares 2 13 2 3 2 3" xfId="8678" xr:uid="{464A3EB8-0F9D-4A29-92DC-83D65A90C8F8}"/>
    <cellStyle name="Millares 2 13 2 3 2 3 2" xfId="23786" xr:uid="{18742070-AD33-4126-B9B8-175DA61F5AFB}"/>
    <cellStyle name="Millares 2 13 2 3 2 4" xfId="17405" xr:uid="{4B5AB5C4-F535-4688-8BE0-B32DB5D9A8FB}"/>
    <cellStyle name="Millares 2 13 2 3 3" xfId="2523" xr:uid="{5C596A9C-DDDD-446C-83BD-737F5B939CA5}"/>
    <cellStyle name="Millares 2 13 2 3 3 2" xfId="5160" xr:uid="{A86016D3-C193-4181-8207-F120DF1D71BF}"/>
    <cellStyle name="Millares 2 13 2 3 3 2 2" xfId="11524" xr:uid="{C2C2C93C-782F-45FF-984C-B2136C86BF6B}"/>
    <cellStyle name="Millares 2 13 2 3 3 2 2 2" xfId="26632" xr:uid="{0590FB31-2334-4778-A32A-599B47B5784C}"/>
    <cellStyle name="Millares 2 13 2 3 3 2 3" xfId="20268" xr:uid="{B49E3650-59B1-455E-ACC4-D947D1B63227}"/>
    <cellStyle name="Millares 2 13 2 3 3 3" xfId="8990" xr:uid="{E87ABB59-7517-41BB-ABE0-65CAA76B50C6}"/>
    <cellStyle name="Millares 2 13 2 3 3 3 2" xfId="24098" xr:uid="{B9E23D4A-8066-4F8A-89CF-600B01EE3D72}"/>
    <cellStyle name="Millares 2 13 2 3 3 4" xfId="17646" xr:uid="{F8F03E8F-450D-4377-A1FF-6E5B0340BB19}"/>
    <cellStyle name="Millares 2 13 2 3 4" xfId="4035" xr:uid="{E65D9FD9-CFEE-4845-80AB-3AC973AE2C63}"/>
    <cellStyle name="Millares 2 13 2 3 4 2" xfId="6672" xr:uid="{6C2BFEC2-8565-4057-9059-C8C4201F74B0}"/>
    <cellStyle name="Millares 2 13 2 3 4 2 2" xfId="12983" xr:uid="{CF292E12-8BAA-4250-95CF-6866161B23C5}"/>
    <cellStyle name="Millares 2 13 2 3 4 2 2 2" xfId="28091" xr:uid="{B7A11DD1-6F0B-4E0E-B867-272D7CD279BD}"/>
    <cellStyle name="Millares 2 13 2 3 4 2 3" xfId="21780" xr:uid="{D0893668-8E4F-452C-B66C-AF15CFF090E4}"/>
    <cellStyle name="Millares 2 13 2 3 4 3" xfId="10417" xr:uid="{5048FC02-B114-42CB-8B73-37FCAF51F7A2}"/>
    <cellStyle name="Millares 2 13 2 3 4 3 2" xfId="25525" xr:uid="{BA4EE6E2-E860-4820-8652-6CFE5D74303A}"/>
    <cellStyle name="Millares 2 13 2 3 4 4" xfId="19143" xr:uid="{913A9FCA-6B9E-43BC-9E16-CBD96C468B60}"/>
    <cellStyle name="Millares 2 13 2 3 5" xfId="4411" xr:uid="{177D00E1-E482-40E1-8584-1FE22B8C05F6}"/>
    <cellStyle name="Millares 2 13 2 3 5 2" xfId="10793" xr:uid="{F19E40FF-9B66-4601-BF33-C96672DE9D66}"/>
    <cellStyle name="Millares 2 13 2 3 5 2 2" xfId="25901" xr:uid="{A2B34644-8F2B-4685-997B-BBADCF97E06D}"/>
    <cellStyle name="Millares 2 13 2 3 5 3" xfId="19519" xr:uid="{B3635187-4EEC-489D-BE6A-69EFAEB8324E}"/>
    <cellStyle name="Millares 2 13 2 3 6" xfId="4600" xr:uid="{59682F45-A8CC-45B8-AC0C-E25D27244874}"/>
    <cellStyle name="Millares 2 13 2 3 6 2" xfId="10982" xr:uid="{8084E638-183A-4F13-8A8C-A114109928CA}"/>
    <cellStyle name="Millares 2 13 2 3 6 2 2" xfId="26090" xr:uid="{CE7413CC-DE00-4AC4-B643-85A824C40B18}"/>
    <cellStyle name="Millares 2 13 2 3 6 3" xfId="19708" xr:uid="{F3D5FF98-80B7-4515-BB4D-3840B0F15E37}"/>
    <cellStyle name="Millares 2 13 2 3 7" xfId="8277" xr:uid="{988F53DA-D260-4198-8C15-E0164439B33A}"/>
    <cellStyle name="Millares 2 13 2 3 7 2" xfId="23385" xr:uid="{30607D04-1905-4511-AD42-D0651F5C2B85}"/>
    <cellStyle name="Millares 2 13 2 3 8" xfId="17188" xr:uid="{08099176-8C38-46EE-BF7A-86DF30D980C6}"/>
    <cellStyle name="Millares 2 13 2 4" xfId="1879" xr:uid="{8BBD54E3-43A3-4220-AF07-FA0DBAA6BC56}"/>
    <cellStyle name="Millares 2 13 2 4 2" xfId="2439" xr:uid="{A13FE789-37B8-4BC8-B5EA-7AE4D02A6AAA}"/>
    <cellStyle name="Millares 2 13 2 4 2 2" xfId="5076" xr:uid="{7C6295D3-7D06-4188-85EE-15770107C997}"/>
    <cellStyle name="Millares 2 13 2 4 2 2 2" xfId="11440" xr:uid="{91D03139-70B3-446A-A8F7-B4D4F9AFF29E}"/>
    <cellStyle name="Millares 2 13 2 4 2 2 2 2" xfId="26548" xr:uid="{1EA50253-066D-4FDE-BE93-BAD06B9EC267}"/>
    <cellStyle name="Millares 2 13 2 4 2 2 3" xfId="20184" xr:uid="{793266C4-2AE1-437B-872B-AF24E8D69795}"/>
    <cellStyle name="Millares 2 13 2 4 2 3" xfId="8906" xr:uid="{40841E7E-DF24-4CE0-A997-7341CC1D1320}"/>
    <cellStyle name="Millares 2 13 2 4 2 3 2" xfId="24014" xr:uid="{6A8705C6-A14F-4F18-8C0B-54DB72E15A33}"/>
    <cellStyle name="Millares 2 13 2 4 2 4" xfId="17613" xr:uid="{978F9A0C-EA72-44B3-A7A2-7B10B2C7AE58}"/>
    <cellStyle name="Millares 2 13 2 4 3" xfId="3951" xr:uid="{2EE957B5-3B6A-44AD-9296-4428821A545F}"/>
    <cellStyle name="Millares 2 13 2 4 3 2" xfId="6588" xr:uid="{066CE790-0D06-4A8D-8DDA-8F2BE39067DA}"/>
    <cellStyle name="Millares 2 13 2 4 3 2 2" xfId="12899" xr:uid="{6B585A39-F913-4BED-9314-7A75D01A2CD0}"/>
    <cellStyle name="Millares 2 13 2 4 3 2 2 2" xfId="28007" xr:uid="{7874A71C-5133-4D7F-B63D-52098A9EDC85}"/>
    <cellStyle name="Millares 2 13 2 4 3 2 3" xfId="21696" xr:uid="{897C9814-7447-434D-9B27-7F46C0DA9620}"/>
    <cellStyle name="Millares 2 13 2 4 3 3" xfId="10333" xr:uid="{279D96ED-DC28-4A88-B96A-1A032401019F}"/>
    <cellStyle name="Millares 2 13 2 4 3 3 2" xfId="25441" xr:uid="{CF4F4A31-09C5-4469-BFE6-661CCEACCC59}"/>
    <cellStyle name="Millares 2 13 2 4 3 4" xfId="19059" xr:uid="{D94BCB9B-62C3-4276-9981-05098CA81348}"/>
    <cellStyle name="Millares 2 13 2 4 4" xfId="4516" xr:uid="{200293B9-8601-4EA0-BD0A-1944A06153D5}"/>
    <cellStyle name="Millares 2 13 2 4 4 2" xfId="10898" xr:uid="{A6909F31-7D9C-4A2D-8352-0509EC55B3BA}"/>
    <cellStyle name="Millares 2 13 2 4 4 2 2" xfId="26006" xr:uid="{61C60418-CF0F-4A70-92A1-2460EEB9EAE6}"/>
    <cellStyle name="Millares 2 13 2 4 4 3" xfId="19624" xr:uid="{39F3348B-6156-43B5-88A6-E9A5F9B5C567}"/>
    <cellStyle name="Millares 2 13 2 4 5" xfId="8380" xr:uid="{6431FDB4-FE5C-4B55-9C3E-348D3070178A}"/>
    <cellStyle name="Millares 2 13 2 4 5 2" xfId="23488" xr:uid="{2772744D-44A8-4F7C-A94F-8E8F5ED05AA5}"/>
    <cellStyle name="Millares 2 13 2 4 6" xfId="17104" xr:uid="{05238C20-964F-4C4F-B995-BA37891A21D2}"/>
    <cellStyle name="Millares 2 13 3" xfId="1962" xr:uid="{E43D3F56-C164-4154-BBF7-57D1DB708248}"/>
    <cellStyle name="Millares 2 13 3 2" xfId="2179" xr:uid="{5C39F1F6-465F-47F2-A52B-7789DC9BF4E6}"/>
    <cellStyle name="Millares 2 13 3 2 2" xfId="4816" xr:uid="{805C562A-8DAC-44EA-8C9D-2C56BCF99892}"/>
    <cellStyle name="Millares 2 13 3 2 2 2" xfId="11198" xr:uid="{9277F4C6-8C41-4CBC-AFE9-797323EEECB9}"/>
    <cellStyle name="Millares 2 13 3 2 2 2 2" xfId="26306" xr:uid="{BC6E23C8-93C4-46E1-929A-F0F86F86FDDD}"/>
    <cellStyle name="Millares 2 13 3 2 2 3" xfId="19924" xr:uid="{3954CADE-C3EC-474A-BC54-C8FB32C56449}"/>
    <cellStyle name="Millares 2 13 3 2 3" xfId="8677" xr:uid="{D4750FD7-44CF-49E1-AEA6-AE54312DDB62}"/>
    <cellStyle name="Millares 2 13 3 2 3 2" xfId="23785" xr:uid="{76CD9768-E575-448B-9E44-CA38FF2AB656}"/>
    <cellStyle name="Millares 2 13 3 2 4" xfId="17404" xr:uid="{85CB8553-F66A-47F0-B68A-A41F9D00F3F6}"/>
    <cellStyle name="Millares 2 13 3 3" xfId="2522" xr:uid="{8C0B0B3E-4AC2-4771-B38A-427B01A87B2A}"/>
    <cellStyle name="Millares 2 13 3 3 2" xfId="5159" xr:uid="{C28BF8CD-D678-486C-B3E7-6053DA1C155E}"/>
    <cellStyle name="Millares 2 13 3 3 2 2" xfId="11523" xr:uid="{B1AB27F5-A844-4823-8392-33C5C14C3251}"/>
    <cellStyle name="Millares 2 13 3 3 2 2 2" xfId="26631" xr:uid="{7FFFD81F-7620-4929-8ECB-FA03DDCFA5B2}"/>
    <cellStyle name="Millares 2 13 3 3 2 3" xfId="20267" xr:uid="{DEDB9979-D0EB-4724-823C-4CE89F22FAC4}"/>
    <cellStyle name="Millares 2 13 3 3 3" xfId="8989" xr:uid="{07176144-7F44-43A5-8E54-6DAA7DA0462F}"/>
    <cellStyle name="Millares 2 13 3 3 3 2" xfId="24097" xr:uid="{F0F8C9AD-DE7C-49DA-8164-E30F59E9B2B4}"/>
    <cellStyle name="Millares 2 13 3 3 4" xfId="17645" xr:uid="{68585632-C77F-4ADF-8BCE-63C2C26DA061}"/>
    <cellStyle name="Millares 2 13 3 4" xfId="4034" xr:uid="{5648B15F-C4BF-46F5-A6C3-D0474E711C03}"/>
    <cellStyle name="Millares 2 13 3 4 2" xfId="6671" xr:uid="{6DB812F0-F8A1-459F-A50C-5D63FC1F0D72}"/>
    <cellStyle name="Millares 2 13 3 4 2 2" xfId="12982" xr:uid="{3BC206A4-F35B-44EC-B77C-F4826B1E036C}"/>
    <cellStyle name="Millares 2 13 3 4 2 2 2" xfId="28090" xr:uid="{BCCD8E91-CF10-4766-9415-3FF1FEA63E38}"/>
    <cellStyle name="Millares 2 13 3 4 2 3" xfId="21779" xr:uid="{085B1A5E-83AC-40BA-A7A2-92025C2FED4A}"/>
    <cellStyle name="Millares 2 13 3 4 3" xfId="10416" xr:uid="{44A37C33-0722-4C76-8015-025F3357ADF5}"/>
    <cellStyle name="Millares 2 13 3 4 3 2" xfId="25524" xr:uid="{D40A3A0E-B948-4C30-9A9E-24644A986113}"/>
    <cellStyle name="Millares 2 13 3 4 4" xfId="19142" xr:uid="{AE3D3390-391F-4FD4-AE76-A5A74A65F67B}"/>
    <cellStyle name="Millares 2 13 3 5" xfId="4410" xr:uid="{758F4220-C25F-4339-A487-DFAE937429D6}"/>
    <cellStyle name="Millares 2 13 3 5 2" xfId="10792" xr:uid="{F1112265-167E-4DF6-A004-7105908B0D75}"/>
    <cellStyle name="Millares 2 13 3 5 2 2" xfId="25900" xr:uid="{03238955-54A4-4AD0-96E5-CB11274A7894}"/>
    <cellStyle name="Millares 2 13 3 5 3" xfId="19518" xr:uid="{52AEAE00-3BAE-4A7A-AE73-DC5CF82AA5DD}"/>
    <cellStyle name="Millares 2 13 3 6" xfId="4599" xr:uid="{313AB968-143C-4AC9-A5DB-4230F8A28C5F}"/>
    <cellStyle name="Millares 2 13 3 6 2" xfId="10981" xr:uid="{3477C1EA-915D-4123-8CA6-8C7C2DBD6A09}"/>
    <cellStyle name="Millares 2 13 3 6 2 2" xfId="26089" xr:uid="{01AB6057-9CC2-4325-8B1E-F2F5B844E323}"/>
    <cellStyle name="Millares 2 13 3 6 3" xfId="19707" xr:uid="{D6CEB218-49E4-4B05-A2C9-0625F3B5B06C}"/>
    <cellStyle name="Millares 2 13 3 7" xfId="8276" xr:uid="{A30E047B-CEB7-4B3F-934F-D0B217976C6D}"/>
    <cellStyle name="Millares 2 13 3 7 2" xfId="23384" xr:uid="{D473E2A8-4EC1-467B-A659-F377A4897FF2}"/>
    <cellStyle name="Millares 2 13 3 8" xfId="17187" xr:uid="{1172AAE4-9511-49F2-8E75-E924952E96E5}"/>
    <cellStyle name="Millares 2 13 4" xfId="1878" xr:uid="{46481C31-5FCF-4230-A499-BA275A2A3365}"/>
    <cellStyle name="Millares 2 13 4 2" xfId="2438" xr:uid="{25E59A0D-3C1D-4A06-9ED4-96B3BCD50FD8}"/>
    <cellStyle name="Millares 2 13 4 2 2" xfId="5075" xr:uid="{9F40A5DD-95CA-41DE-9537-82B0D3FB88F5}"/>
    <cellStyle name="Millares 2 13 4 2 2 2" xfId="11439" xr:uid="{209DAF1C-AA91-4177-89BC-84925FEAF591}"/>
    <cellStyle name="Millares 2 13 4 2 2 2 2" xfId="26547" xr:uid="{AFA04AAE-5A90-4289-A2A0-C17D30399984}"/>
    <cellStyle name="Millares 2 13 4 2 2 3" xfId="20183" xr:uid="{5CDBB3D2-669B-4A1C-B8BD-039A1C8EB9EE}"/>
    <cellStyle name="Millares 2 13 4 2 3" xfId="8905" xr:uid="{2AB3F2CB-72C8-4393-98ED-1A49ABB894F8}"/>
    <cellStyle name="Millares 2 13 4 2 3 2" xfId="24013" xr:uid="{4D69818E-30A3-48AC-8101-1363865FFE1D}"/>
    <cellStyle name="Millares 2 13 4 2 4" xfId="17612" xr:uid="{D14CCF2A-B19F-4D58-96BC-9C28F4D4CADE}"/>
    <cellStyle name="Millares 2 13 4 3" xfId="3950" xr:uid="{51138CF2-CEC9-4A61-AAE8-7165A9EDE140}"/>
    <cellStyle name="Millares 2 13 4 3 2" xfId="6587" xr:uid="{CCD5315B-12E8-46D5-833B-79C5FF578356}"/>
    <cellStyle name="Millares 2 13 4 3 2 2" xfId="12898" xr:uid="{E82CCF5F-BC31-4B0A-8F87-D08701856B46}"/>
    <cellStyle name="Millares 2 13 4 3 2 2 2" xfId="28006" xr:uid="{3DE4EFAF-670D-4666-9907-367A83AF907F}"/>
    <cellStyle name="Millares 2 13 4 3 2 3" xfId="21695" xr:uid="{5396BBA2-99A6-47CC-8561-C10BAA228981}"/>
    <cellStyle name="Millares 2 13 4 3 3" xfId="10332" xr:uid="{DE4A33B5-8FA0-425D-9CBD-ACB9D55230DD}"/>
    <cellStyle name="Millares 2 13 4 3 3 2" xfId="25440" xr:uid="{98430229-51D4-46ED-A994-95ACA3931836}"/>
    <cellStyle name="Millares 2 13 4 3 4" xfId="19058" xr:uid="{05AE8359-0DC7-4502-96A8-17706D699FDC}"/>
    <cellStyle name="Millares 2 13 4 4" xfId="4515" xr:uid="{F1A4B5D1-D01A-47C3-B6B8-50E9A7517556}"/>
    <cellStyle name="Millares 2 13 4 4 2" xfId="10897" xr:uid="{8721BFDC-5845-472E-8E38-06F539BBE630}"/>
    <cellStyle name="Millares 2 13 4 4 2 2" xfId="26005" xr:uid="{9B9B8002-A5A4-4B86-8AA4-B1FED016E637}"/>
    <cellStyle name="Millares 2 13 4 4 3" xfId="19623" xr:uid="{F86FBBFE-516C-4711-A32F-493B652E04FF}"/>
    <cellStyle name="Millares 2 13 4 5" xfId="8379" xr:uid="{35A30982-3AC1-4DFD-A77C-9EC97DA940C3}"/>
    <cellStyle name="Millares 2 13 4 5 2" xfId="23487" xr:uid="{A3F7860F-A88A-49F2-A970-5AB29226AB61}"/>
    <cellStyle name="Millares 2 13 4 6" xfId="17103" xr:uid="{6CA9DE72-CFD5-4049-819F-9370B410C6BF}"/>
    <cellStyle name="Millares 2 14" xfId="1261" xr:uid="{00000000-0005-0000-0000-0000F0040000}"/>
    <cellStyle name="Millares 2 14 2" xfId="1966" xr:uid="{DBB1C472-C88B-4168-B1D0-174C1BB6AC92}"/>
    <cellStyle name="Millares 2 14 2 2" xfId="2183" xr:uid="{67A99E8B-C194-427A-A2AD-D800C6E42349}"/>
    <cellStyle name="Millares 2 14 2 2 2" xfId="4820" xr:uid="{E6A0D602-489E-4157-946F-6871089B4274}"/>
    <cellStyle name="Millares 2 14 2 2 2 2" xfId="11202" xr:uid="{0D025C2B-FECF-4D01-9FF6-4A977F59C2C6}"/>
    <cellStyle name="Millares 2 14 2 2 2 2 2" xfId="26310" xr:uid="{881CCE30-DA17-4AD4-AFB5-E47C2BF475AF}"/>
    <cellStyle name="Millares 2 14 2 2 2 3" xfId="19928" xr:uid="{D12F004C-F7A9-4F05-AC10-13032685A224}"/>
    <cellStyle name="Millares 2 14 2 2 3" xfId="8681" xr:uid="{226839E7-7D03-4253-A559-CBA63B24838D}"/>
    <cellStyle name="Millares 2 14 2 2 3 2" xfId="23789" xr:uid="{8DB102F7-EBBB-462F-BEB8-0974A56329E4}"/>
    <cellStyle name="Millares 2 14 2 2 4" xfId="17408" xr:uid="{E3EF166C-7139-4514-9AA7-13BB6993ECB8}"/>
    <cellStyle name="Millares 2 14 2 3" xfId="2526" xr:uid="{30F190CF-001C-4FFF-A630-704A566DA7A8}"/>
    <cellStyle name="Millares 2 14 2 3 2" xfId="5163" xr:uid="{A2733320-ED31-4B1D-8142-E0F4F6569E39}"/>
    <cellStyle name="Millares 2 14 2 3 2 2" xfId="11527" xr:uid="{A027A564-8C13-410C-9E4E-446F47CCCF3A}"/>
    <cellStyle name="Millares 2 14 2 3 2 2 2" xfId="26635" xr:uid="{BC7D33F8-7011-4B09-983B-B063A8CFFD6A}"/>
    <cellStyle name="Millares 2 14 2 3 2 3" xfId="20271" xr:uid="{FFCDAAE1-4AD6-4355-8BE9-71244010214C}"/>
    <cellStyle name="Millares 2 14 2 3 3" xfId="8993" xr:uid="{93800055-17EF-4E2F-B494-94254F129865}"/>
    <cellStyle name="Millares 2 14 2 3 3 2" xfId="24101" xr:uid="{52C6FF5A-509E-491F-AEBA-7B48D9D226AC}"/>
    <cellStyle name="Millares 2 14 2 3 4" xfId="17649" xr:uid="{02FC80F3-BBDA-4A89-996C-47D9852A08EA}"/>
    <cellStyle name="Millares 2 14 2 4" xfId="4038" xr:uid="{49FE0870-7521-49BB-A8B8-4CC492617858}"/>
    <cellStyle name="Millares 2 14 2 4 2" xfId="6675" xr:uid="{959D9D2C-937E-41DC-83AA-C4A210980233}"/>
    <cellStyle name="Millares 2 14 2 4 2 2" xfId="12986" xr:uid="{3511E39D-4E9D-48B7-AA54-6CD3EB5CA0F3}"/>
    <cellStyle name="Millares 2 14 2 4 2 2 2" xfId="28094" xr:uid="{955D3D84-65A7-4430-9D13-263067BDABBB}"/>
    <cellStyle name="Millares 2 14 2 4 2 3" xfId="21783" xr:uid="{697E408B-A1F0-4A9E-9A86-86862D54CC38}"/>
    <cellStyle name="Millares 2 14 2 4 3" xfId="10420" xr:uid="{2EF19901-02C0-4E4D-9093-459890716FA2}"/>
    <cellStyle name="Millares 2 14 2 4 3 2" xfId="25528" xr:uid="{1C055BE0-464F-4B29-9DEC-968FEA919EB1}"/>
    <cellStyle name="Millares 2 14 2 4 4" xfId="19146" xr:uid="{00554CDB-D292-4D6C-A443-72C24E9709FF}"/>
    <cellStyle name="Millares 2 14 2 5" xfId="4414" xr:uid="{0CFF70CE-CA24-4415-9D3D-4CCB8EE14966}"/>
    <cellStyle name="Millares 2 14 2 5 2" xfId="10796" xr:uid="{614DEB97-C415-4F64-886D-478611D493EC}"/>
    <cellStyle name="Millares 2 14 2 5 2 2" xfId="25904" xr:uid="{EA433402-6E0B-47CD-91CE-FE78A67CA9F2}"/>
    <cellStyle name="Millares 2 14 2 5 3" xfId="19522" xr:uid="{54C90CF1-1775-4310-BE11-3C16C9A05D5A}"/>
    <cellStyle name="Millares 2 14 2 6" xfId="4603" xr:uid="{58210809-54CD-4849-BB61-631104A540A5}"/>
    <cellStyle name="Millares 2 14 2 6 2" xfId="10985" xr:uid="{52FA8A78-BC8C-4560-B5FF-BFB6EC4BB68D}"/>
    <cellStyle name="Millares 2 14 2 6 2 2" xfId="26093" xr:uid="{4BF07E4E-DA71-48E0-9232-C6F2B8090AF9}"/>
    <cellStyle name="Millares 2 14 2 6 3" xfId="19711" xr:uid="{26B6C464-2543-4CFC-962C-68D6B3D4136A}"/>
    <cellStyle name="Millares 2 14 2 7" xfId="8280" xr:uid="{4657E19C-5740-4CE9-8C48-9F3E1AE51793}"/>
    <cellStyle name="Millares 2 14 2 7 2" xfId="23388" xr:uid="{944CD276-545C-4434-AF10-FD4397C66E95}"/>
    <cellStyle name="Millares 2 14 2 8" xfId="17191" xr:uid="{FFB6B2D5-19BD-4FE7-9589-D99809DE527A}"/>
    <cellStyle name="Millares 2 14 3" xfId="1882" xr:uid="{A880EFA8-3228-4F0A-8887-5498736FC586}"/>
    <cellStyle name="Millares 2 14 3 2" xfId="2442" xr:uid="{C2408B67-4063-4065-831F-0980F6522889}"/>
    <cellStyle name="Millares 2 14 3 2 2" xfId="5079" xr:uid="{B4D3EAAC-9A8C-4FC8-B68E-8CD20F67BB95}"/>
    <cellStyle name="Millares 2 14 3 2 2 2" xfId="11443" xr:uid="{A7E83F20-5235-4B63-B023-1413BA61CF46}"/>
    <cellStyle name="Millares 2 14 3 2 2 2 2" xfId="26551" xr:uid="{1B1C38FD-7D30-4D6E-98AA-F3953DE3AB77}"/>
    <cellStyle name="Millares 2 14 3 2 2 3" xfId="20187" xr:uid="{9DBAA5AF-48CB-4281-95FC-5D5BB0B12DC2}"/>
    <cellStyle name="Millares 2 14 3 2 3" xfId="8909" xr:uid="{795DBC72-105E-4609-9BDE-FE5174589379}"/>
    <cellStyle name="Millares 2 14 3 2 3 2" xfId="24017" xr:uid="{4A199C88-C999-4071-9AF5-794D34331323}"/>
    <cellStyle name="Millares 2 14 3 2 4" xfId="17616" xr:uid="{46071F4B-753C-44A7-86DA-81DE86CDD892}"/>
    <cellStyle name="Millares 2 14 3 3" xfId="3954" xr:uid="{65F267B6-0E4E-4C2F-9A26-214350EB7DE4}"/>
    <cellStyle name="Millares 2 14 3 3 2" xfId="6591" xr:uid="{B3C8E13F-880F-49B3-8500-74D654F89F92}"/>
    <cellStyle name="Millares 2 14 3 3 2 2" xfId="12902" xr:uid="{76DA8517-7381-4B62-890B-DD9B7076E111}"/>
    <cellStyle name="Millares 2 14 3 3 2 2 2" xfId="28010" xr:uid="{AF6E7D8B-C17F-4A47-ABBD-B66AD7D913C8}"/>
    <cellStyle name="Millares 2 14 3 3 2 3" xfId="21699" xr:uid="{DFE1D8E1-9E8A-4417-ADFC-4A8C560645BC}"/>
    <cellStyle name="Millares 2 14 3 3 3" xfId="10336" xr:uid="{DD373A9E-CE08-4682-8766-DEE98D8809E5}"/>
    <cellStyle name="Millares 2 14 3 3 3 2" xfId="25444" xr:uid="{F3A88ECF-AB3C-49A1-A9D5-0189688278B9}"/>
    <cellStyle name="Millares 2 14 3 3 4" xfId="19062" xr:uid="{2E61E458-A0C9-462D-B1F3-B3BDE2A2DA9A}"/>
    <cellStyle name="Millares 2 14 3 4" xfId="4519" xr:uid="{D90F7847-1BA8-4F26-ACA3-B35DD4A22E97}"/>
    <cellStyle name="Millares 2 14 3 4 2" xfId="10901" xr:uid="{3A186C39-260F-4733-A57C-0FDC5BE7DAAB}"/>
    <cellStyle name="Millares 2 14 3 4 2 2" xfId="26009" xr:uid="{934699B0-125F-4E4A-901C-1092E753383B}"/>
    <cellStyle name="Millares 2 14 3 4 3" xfId="19627" xr:uid="{396DF28B-DB13-4B4B-9096-406FB929FC31}"/>
    <cellStyle name="Millares 2 14 3 5" xfId="8383" xr:uid="{B9172119-1CF7-499A-BCD1-A101751B3E14}"/>
    <cellStyle name="Millares 2 14 3 5 2" xfId="23491" xr:uid="{4AE5B713-F4E2-42CC-9AB1-FE254C1A28C4}"/>
    <cellStyle name="Millares 2 14 3 6" xfId="17107" xr:uid="{6801B8C8-29FD-4B49-99FC-836452291A1F}"/>
    <cellStyle name="Millares 2 2" xfId="1262" xr:uid="{00000000-0005-0000-0000-0000F1040000}"/>
    <cellStyle name="Millares 2 2 10" xfId="2290" xr:uid="{9D40ED92-08A7-4D10-90E0-993559F0588E}"/>
    <cellStyle name="Millares 2 2 10 2" xfId="4927" xr:uid="{08A4BCC5-A338-491A-9E9A-C6CE2BF4E443}"/>
    <cellStyle name="Millares 2 2 10 2 2" xfId="11291" xr:uid="{C383D18F-EEC5-4F9B-BA55-6C01DBE79414}"/>
    <cellStyle name="Millares 2 2 10 2 2 2" xfId="26399" xr:uid="{EE107090-3CAB-4C13-AFA4-C24099E1AAFC}"/>
    <cellStyle name="Millares 2 2 10 2 3" xfId="20035" xr:uid="{9598CA79-821F-4BFF-860A-1566CC73DE7C}"/>
    <cellStyle name="Millares 2 2 10 3" xfId="8757" xr:uid="{2F4D5877-099A-4BBE-BB11-6DE30356D77A}"/>
    <cellStyle name="Millares 2 2 10 3 2" xfId="23865" xr:uid="{B7028E17-BCEF-4C82-BD67-31605EB4B276}"/>
    <cellStyle name="Millares 2 2 10 4" xfId="17515" xr:uid="{438AECD0-4807-492D-972E-D85FEEBBE9C1}"/>
    <cellStyle name="Millares 2 2 11" xfId="3859" xr:uid="{98E7118A-057C-4A6D-A638-CB2B6D06C4FA}"/>
    <cellStyle name="Millares 2 2 11 2" xfId="6496" xr:uid="{7B2C2F36-A25E-4C42-9F9E-4E89B9901D23}"/>
    <cellStyle name="Millares 2 2 11 2 2" xfId="12807" xr:uid="{93367858-6947-4081-9F85-2CB58A4A6230}"/>
    <cellStyle name="Millares 2 2 11 2 2 2" xfId="27915" xr:uid="{06856688-A26E-4D61-BA8F-AD34F82F29F7}"/>
    <cellStyle name="Millares 2 2 11 2 3" xfId="21604" xr:uid="{53DC3608-DA76-489F-957E-D7307CE3E937}"/>
    <cellStyle name="Millares 2 2 11 3" xfId="10241" xr:uid="{04C63705-BD12-42FB-BB81-9FF5722DDD88}"/>
    <cellStyle name="Millares 2 2 11 3 2" xfId="25349" xr:uid="{2E12B9F9-28CB-4E04-B2BB-542DAFD13D84}"/>
    <cellStyle name="Millares 2 2 11 4" xfId="18967" xr:uid="{8CCBA746-DC71-4074-89C8-1D52385F6E31}"/>
    <cellStyle name="Millares 2 2 12" xfId="4400" xr:uid="{9D02E68A-CC67-473D-987E-50B13FD2CEB5}"/>
    <cellStyle name="Millares 2 2 12 2" xfId="7037" xr:uid="{FC8703C9-84CC-48BA-A39C-550B1064E8D7}"/>
    <cellStyle name="Millares 2 2 12 2 2" xfId="13348" xr:uid="{083B75C5-64E5-438A-B4DE-193D0B9A820C}"/>
    <cellStyle name="Millares 2 2 12 2 2 2" xfId="28456" xr:uid="{1FE3F055-55DE-4B64-99FC-834A40C6C4EC}"/>
    <cellStyle name="Millares 2 2 12 2 3" xfId="22145" xr:uid="{1C21128D-E77A-40FB-B795-24C48AB500B4}"/>
    <cellStyle name="Millares 2 2 12 3" xfId="10782" xr:uid="{F9D2F8DE-C1A0-478B-A367-F22452CEE49C}"/>
    <cellStyle name="Millares 2 2 12 3 2" xfId="25890" xr:uid="{C887A021-7F6C-4AB6-A7AE-0575947E6349}"/>
    <cellStyle name="Millares 2 2 12 4" xfId="19508" xr:uid="{44BB5B65-940A-469B-86CB-59BA46CE1222}"/>
    <cellStyle name="Millares 2 2 13" xfId="4406" xr:uid="{75D7058D-0180-4AE2-B636-0CE1D9B6A8DB}"/>
    <cellStyle name="Millares 2 2 13 2" xfId="10788" xr:uid="{701B51D7-5C8C-460B-9AFC-13C119BA9953}"/>
    <cellStyle name="Millares 2 2 13 2 2" xfId="25896" xr:uid="{FBA799BC-A1EC-486D-8128-A80EF959AC2E}"/>
    <cellStyle name="Millares 2 2 13 3" xfId="19514" xr:uid="{10380F3B-F9D3-4299-B977-1606FBFE2C0E}"/>
    <cellStyle name="Millares 2 2 14" xfId="4424" xr:uid="{5390F34E-18EA-43B3-9E87-F1F3D057523A}"/>
    <cellStyle name="Millares 2 2 14 2" xfId="10806" xr:uid="{A7DFCD10-A96E-4EC7-8733-EE88A6D1DB1B}"/>
    <cellStyle name="Millares 2 2 14 2 2" xfId="25914" xr:uid="{7FFC0A03-1B41-47AC-809E-75ED54FE6C7D}"/>
    <cellStyle name="Millares 2 2 14 3" xfId="19532" xr:uid="{7F21A62C-F7C3-4522-9350-32C530A6A34C}"/>
    <cellStyle name="Millares 2 2 15" xfId="7921" xr:uid="{5921835F-5BC6-4350-B5F7-127C74680A43}"/>
    <cellStyle name="Millares 2 2 15 2" xfId="23029" xr:uid="{EBBCF533-4D53-4629-9FF2-52E8690680B0}"/>
    <cellStyle name="Millares 2 2 16" xfId="17012" xr:uid="{940897B9-3534-4C8A-896D-7F535861048F}"/>
    <cellStyle name="Millares 2 2 2" xfId="1263" xr:uid="{00000000-0005-0000-0000-0000F2040000}"/>
    <cellStyle name="Millares 2 2 3" xfId="1264" xr:uid="{00000000-0005-0000-0000-0000F3040000}"/>
    <cellStyle name="Millares 2 2 4" xfId="1265" xr:uid="{00000000-0005-0000-0000-0000F4040000}"/>
    <cellStyle name="Millares 2 2 5" xfId="1967" xr:uid="{6970F0C2-AFAF-4783-994F-591E47BC8652}"/>
    <cellStyle name="Millares 2 2 5 2" xfId="2184" xr:uid="{651BF1A8-6FB4-4DEF-9E11-9A35BCF3F918}"/>
    <cellStyle name="Millares 2 2 5 2 2" xfId="4821" xr:uid="{83035CD1-8172-4BF1-8400-11014C445A09}"/>
    <cellStyle name="Millares 2 2 5 2 2 2" xfId="11203" xr:uid="{2ABDECFA-7DBF-4B75-A110-502F9B13A802}"/>
    <cellStyle name="Millares 2 2 5 2 2 2 2" xfId="26311" xr:uid="{DE2534AC-47DD-4D1D-A996-411B56E2556C}"/>
    <cellStyle name="Millares 2 2 5 2 2 3" xfId="19929" xr:uid="{1ECD8AB7-2873-4864-BF57-05141AC63A48}"/>
    <cellStyle name="Millares 2 2 5 2 3" xfId="8682" xr:uid="{66309072-A2D5-4BC8-9901-9AF47BAEE94B}"/>
    <cellStyle name="Millares 2 2 5 2 3 2" xfId="23790" xr:uid="{7AAF7719-D9CB-4400-8464-CA44D77E6E5A}"/>
    <cellStyle name="Millares 2 2 5 2 4" xfId="17409" xr:uid="{680C65E5-06DC-465C-92BB-83A3BDB71E3C}"/>
    <cellStyle name="Millares 2 2 5 3" xfId="2527" xr:uid="{5A7857F9-6CE4-4D16-A515-E0A54B803251}"/>
    <cellStyle name="Millares 2 2 5 3 2" xfId="5164" xr:uid="{1B6806B2-8A24-4B86-831A-530D78C10CA2}"/>
    <cellStyle name="Millares 2 2 5 3 2 2" xfId="11528" xr:uid="{68B28E2F-F2D1-4CBE-A823-70EF2DE647CF}"/>
    <cellStyle name="Millares 2 2 5 3 2 2 2" xfId="26636" xr:uid="{96F13C76-3F68-41D1-AC5D-78EBDD32A98E}"/>
    <cellStyle name="Millares 2 2 5 3 2 3" xfId="20272" xr:uid="{F63AAE15-CC62-429C-9C32-4F855D021EE0}"/>
    <cellStyle name="Millares 2 2 5 3 3" xfId="8994" xr:uid="{38425124-5CFF-4C03-81EE-AD181B21C461}"/>
    <cellStyle name="Millares 2 2 5 3 3 2" xfId="24102" xr:uid="{1F444CAE-55CA-4833-BF71-35E1655F6BF2}"/>
    <cellStyle name="Millares 2 2 5 3 4" xfId="17650" xr:uid="{31FEDC11-27F6-4955-BFE8-DCB824EB0C72}"/>
    <cellStyle name="Millares 2 2 5 4" xfId="4039" xr:uid="{75DC399B-5F5C-4274-9744-32B0E706EC9F}"/>
    <cellStyle name="Millares 2 2 5 4 2" xfId="6676" xr:uid="{4F71652D-AAF5-4B8E-969E-A8EDABC76D4B}"/>
    <cellStyle name="Millares 2 2 5 4 2 2" xfId="12987" xr:uid="{CB7CFF38-C6DD-45FC-BB54-3549A0D4693E}"/>
    <cellStyle name="Millares 2 2 5 4 2 2 2" xfId="28095" xr:uid="{4FF8F50E-D045-48E4-9BDA-C6F2CA61EA8D}"/>
    <cellStyle name="Millares 2 2 5 4 2 3" xfId="21784" xr:uid="{22229224-D660-465A-A1E6-FCD5A12A1304}"/>
    <cellStyle name="Millares 2 2 5 4 3" xfId="10421" xr:uid="{E1D2D728-B400-4129-AAE4-1BDB65E94C99}"/>
    <cellStyle name="Millares 2 2 5 4 3 2" xfId="25529" xr:uid="{67A9E215-208D-4418-B504-8D75039C7215}"/>
    <cellStyle name="Millares 2 2 5 4 4" xfId="19147" xr:uid="{9F8EA3D2-1AA3-41BA-99AF-8A286C8B1595}"/>
    <cellStyle name="Millares 2 2 5 5" xfId="4415" xr:uid="{1E51A146-06E3-45CA-9DAE-F9F46C6C0178}"/>
    <cellStyle name="Millares 2 2 5 5 2" xfId="10797" xr:uid="{3C25A340-3856-42F6-9BFE-7E809E2F90F4}"/>
    <cellStyle name="Millares 2 2 5 5 2 2" xfId="25905" xr:uid="{0142A245-686D-44E8-A52B-C7DF1F1BAC6E}"/>
    <cellStyle name="Millares 2 2 5 5 3" xfId="19523" xr:uid="{DFDD2732-1C85-45FC-A7B6-1C8445562F25}"/>
    <cellStyle name="Millares 2 2 5 6" xfId="4604" xr:uid="{6AC3614A-D06B-4265-9390-F264DDD3C93E}"/>
    <cellStyle name="Millares 2 2 5 6 2" xfId="10986" xr:uid="{C6B979FF-3EA3-47DC-AB09-3EDCBD566C39}"/>
    <cellStyle name="Millares 2 2 5 6 2 2" xfId="26094" xr:uid="{1B1CDE7E-E7FC-4C98-A204-10F9EF631688}"/>
    <cellStyle name="Millares 2 2 5 6 3" xfId="19712" xr:uid="{E45E6749-1C6A-46CC-B640-EAEBE8127BDF}"/>
    <cellStyle name="Millares 2 2 5 7" xfId="8281" xr:uid="{9F7A147C-5C98-4AD6-8F66-6AE647F00BEA}"/>
    <cellStyle name="Millares 2 2 5 7 2" xfId="23389" xr:uid="{53EF8DCF-C84E-477D-96E7-6EFB8B20EE10}"/>
    <cellStyle name="Millares 2 2 5 8" xfId="17192" xr:uid="{B0EE945C-CB56-461B-9CD1-59CE70F7068B}"/>
    <cellStyle name="Millares 2 2 6" xfId="1883" xr:uid="{5D4F3319-F1CE-45F6-9C16-7490EFFF9DA1}"/>
    <cellStyle name="Millares 2 2 6 2" xfId="2443" xr:uid="{8BEF38A8-937F-4A08-A534-780B846D1A29}"/>
    <cellStyle name="Millares 2 2 6 2 2" xfId="5080" xr:uid="{7780534C-62FA-412F-865C-A786576BA198}"/>
    <cellStyle name="Millares 2 2 6 2 2 2" xfId="11444" xr:uid="{A75C42FA-8810-4AB1-AF13-FDD377335DF7}"/>
    <cellStyle name="Millares 2 2 6 2 2 2 2" xfId="26552" xr:uid="{5F379963-ED95-49D5-A06B-6FDE2AC12270}"/>
    <cellStyle name="Millares 2 2 6 2 2 3" xfId="20188" xr:uid="{0377A52D-D153-4124-97DC-C0967B285599}"/>
    <cellStyle name="Millares 2 2 6 2 3" xfId="8910" xr:uid="{291F709F-C86C-46AF-853F-4CFE8ED1715B}"/>
    <cellStyle name="Millares 2 2 6 2 3 2" xfId="24018" xr:uid="{3AA54194-16DE-4576-B886-AF36CC5EBA87}"/>
    <cellStyle name="Millares 2 2 6 2 4" xfId="17617" xr:uid="{D827DDF4-01C2-4774-9487-CCB561BF737C}"/>
    <cellStyle name="Millares 2 2 6 3" xfId="3955" xr:uid="{71139416-FE7F-40B4-A69C-248F9EA3AF43}"/>
    <cellStyle name="Millares 2 2 6 3 2" xfId="6592" xr:uid="{89DB73E4-DE6F-4330-871F-AE1F6FCA49ED}"/>
    <cellStyle name="Millares 2 2 6 3 2 2" xfId="12903" xr:uid="{A0698A95-D27D-406D-AEB5-E3BBE06E895A}"/>
    <cellStyle name="Millares 2 2 6 3 2 2 2" xfId="28011" xr:uid="{5EBE3E25-DB6E-4C62-8EF5-18552EC7188F}"/>
    <cellStyle name="Millares 2 2 6 3 2 3" xfId="21700" xr:uid="{83B0D5E5-9BB3-433B-88A3-1EB691AD02E0}"/>
    <cellStyle name="Millares 2 2 6 3 3" xfId="10337" xr:uid="{E74214BC-4953-4BB5-8F30-5533FC416828}"/>
    <cellStyle name="Millares 2 2 6 3 3 2" xfId="25445" xr:uid="{774E3B52-97B6-4698-8F90-9E3AFD8A0F93}"/>
    <cellStyle name="Millares 2 2 6 3 4" xfId="19063" xr:uid="{1D64449F-FC43-4D75-8BF3-6B3995309511}"/>
    <cellStyle name="Millares 2 2 6 4" xfId="4520" xr:uid="{971FAAC7-7E52-4C6E-AAC6-6DD00A80E2EF}"/>
    <cellStyle name="Millares 2 2 6 4 2" xfId="10902" xr:uid="{40094D4F-A315-48C5-9860-55D19F062EC7}"/>
    <cellStyle name="Millares 2 2 6 4 2 2" xfId="26010" xr:uid="{73E2B5A0-9A21-41E9-A673-D97462EEC6E5}"/>
    <cellStyle name="Millares 2 2 6 4 3" xfId="19628" xr:uid="{18244DD9-56F1-46E9-8D9F-4FA95F0217BD}"/>
    <cellStyle name="Millares 2 2 6 5" xfId="8384" xr:uid="{69860118-BD32-4C5C-B93A-11A9DD735103}"/>
    <cellStyle name="Millares 2 2 6 5 2" xfId="23492" xr:uid="{7799A4B4-64DF-47AE-B3BB-73EC1C04D8C0}"/>
    <cellStyle name="Millares 2 2 6 6" xfId="17108" xr:uid="{FE1B00F5-780C-4CF7-B180-350D58851CA0}"/>
    <cellStyle name="Millares 2 2 7" xfId="2098" xr:uid="{2B0F2560-50C3-43DC-A774-E6970318B879}"/>
    <cellStyle name="Millares 2 2 7 2" xfId="2588" xr:uid="{CE349F6D-022B-4FD7-9EEE-9A81B35BAD97}"/>
    <cellStyle name="Millares 2 2 7 2 2" xfId="5225" xr:uid="{94B17CEB-2915-42E0-9E91-58A42BA5F34C}"/>
    <cellStyle name="Millares 2 2 7 2 2 2" xfId="11589" xr:uid="{69364F70-3D6A-4A2A-97C8-4D973B5F1267}"/>
    <cellStyle name="Millares 2 2 7 2 2 2 2" xfId="26697" xr:uid="{32713A71-43B2-4AB0-88AF-3F9B8299D78A}"/>
    <cellStyle name="Millares 2 2 7 2 2 3" xfId="20333" xr:uid="{29A7EFCE-8373-488F-AEF2-81987911722B}"/>
    <cellStyle name="Millares 2 2 7 2 3" xfId="9055" xr:uid="{315CD646-5EBA-44FD-AD77-F5868DA232DD}"/>
    <cellStyle name="Millares 2 2 7 2 3 2" xfId="24163" xr:uid="{C43098EE-071B-4F9A-BBD1-E1C737C8E083}"/>
    <cellStyle name="Millares 2 2 7 2 4" xfId="17696" xr:uid="{935F08AC-F403-40D8-98D4-67D69B23AAC9}"/>
    <cellStyle name="Millares 2 2 7 3" xfId="4170" xr:uid="{7006B09C-1742-4C63-ACE6-DEB29FF2F7C1}"/>
    <cellStyle name="Millares 2 2 7 3 2" xfId="6807" xr:uid="{44E15158-F694-48E7-8C24-2E8C56BCB6B3}"/>
    <cellStyle name="Millares 2 2 7 3 2 2" xfId="13118" xr:uid="{37BEA617-442C-42D1-8503-785DB6573D69}"/>
    <cellStyle name="Millares 2 2 7 3 2 2 2" xfId="28226" xr:uid="{5B5DFBFD-1C03-4F2C-A75F-826FBDD16C88}"/>
    <cellStyle name="Millares 2 2 7 3 2 3" xfId="21915" xr:uid="{AF5AEC3F-298A-421E-A916-24706C1FAA5F}"/>
    <cellStyle name="Millares 2 2 7 3 3" xfId="10552" xr:uid="{C6AAB34E-635E-43E2-90DD-24D438DA4A15}"/>
    <cellStyle name="Millares 2 2 7 3 3 2" xfId="25660" xr:uid="{E1A8E870-89AD-4F4E-93A7-F437CE490FCE}"/>
    <cellStyle name="Millares 2 2 7 3 4" xfId="19278" xr:uid="{0CF1D80B-6724-4DF0-9C8B-ABD37C8261C7}"/>
    <cellStyle name="Millares 2 2 7 4" xfId="4735" xr:uid="{DF2E152D-89CA-4657-9AC2-003B138FB9CF}"/>
    <cellStyle name="Millares 2 2 7 4 2" xfId="11117" xr:uid="{0DC26813-A7F1-4138-B871-299173573389}"/>
    <cellStyle name="Millares 2 2 7 4 2 2" xfId="26225" xr:uid="{438FBF40-A98A-4ADC-90D6-67FD1D6D4CAB}"/>
    <cellStyle name="Millares 2 2 7 4 3" xfId="19843" xr:uid="{D5BB6441-2121-4043-B9F5-98EF3124D674}"/>
    <cellStyle name="Millares 2 2 7 5" xfId="8596" xr:uid="{2CE5506D-C39C-4E34-A862-9D29BCDAD54A}"/>
    <cellStyle name="Millares 2 2 7 5 2" xfId="23704" xr:uid="{B60CEE51-63BA-4A90-BA32-474919737B29}"/>
    <cellStyle name="Millares 2 2 7 6" xfId="17323" xr:uid="{7C97346C-6808-49C5-A050-E3F73778BE92}"/>
    <cellStyle name="Millares 2 2 8" xfId="2169" xr:uid="{4790E048-C9A0-4135-A07E-075A5B27255D}"/>
    <cellStyle name="Millares 2 2 8 2" xfId="2658" xr:uid="{289E35BB-D1E4-44D7-A299-EE26C7A255EB}"/>
    <cellStyle name="Millares 2 2 8 2 2" xfId="5295" xr:uid="{7D2292A9-CF37-451C-9EBB-7ADC54D36A48}"/>
    <cellStyle name="Millares 2 2 8 2 2 2" xfId="11659" xr:uid="{260A5B2C-1750-4DB9-AD13-A9CC987DCB43}"/>
    <cellStyle name="Millares 2 2 8 2 2 2 2" xfId="26767" xr:uid="{ED43A42D-72C6-4E2C-8073-B079407CCA45}"/>
    <cellStyle name="Millares 2 2 8 2 2 3" xfId="20403" xr:uid="{1A04B77D-6AC2-4DB8-A547-918795E34EC9}"/>
    <cellStyle name="Millares 2 2 8 2 3" xfId="9125" xr:uid="{C9B2AB91-7F57-4761-A652-E8ED4E8D88B9}"/>
    <cellStyle name="Millares 2 2 8 2 3 2" xfId="24233" xr:uid="{CB54B6F3-DD3C-4892-B17C-0CC58B70C881}"/>
    <cellStyle name="Millares 2 2 8 2 4" xfId="17766" xr:uid="{3D3801DD-859E-4ACE-94DF-B2E12E5EF4ED}"/>
    <cellStyle name="Millares 2 2 8 3" xfId="4241" xr:uid="{107CC137-4BF3-4C09-BC25-754398EE84DC}"/>
    <cellStyle name="Millares 2 2 8 3 2" xfId="6878" xr:uid="{BF7538A1-BFC2-4807-A191-3E903775D73B}"/>
    <cellStyle name="Millares 2 2 8 3 2 2" xfId="13189" xr:uid="{24171383-70D7-4C20-B20A-02A7041BCD15}"/>
    <cellStyle name="Millares 2 2 8 3 2 2 2" xfId="28297" xr:uid="{8E13C612-C4DB-4862-8FD2-6A9B339502A1}"/>
    <cellStyle name="Millares 2 2 8 3 2 3" xfId="21986" xr:uid="{ECF02514-8F7E-4C82-B5A2-A664559FCD60}"/>
    <cellStyle name="Millares 2 2 8 3 3" xfId="10623" xr:uid="{ED043861-4BC6-4158-9015-09EAE37161AC}"/>
    <cellStyle name="Millares 2 2 8 3 3 2" xfId="25731" xr:uid="{53719243-A9D8-4666-8B47-9496CC69CE17}"/>
    <cellStyle name="Millares 2 2 8 3 4" xfId="19349" xr:uid="{727D63C8-82BB-4688-88E1-F5556BF9C17C}"/>
    <cellStyle name="Millares 2 2 8 4" xfId="4806" xr:uid="{8C873126-D6B1-4FBF-B64D-5B1C514180F2}"/>
    <cellStyle name="Millares 2 2 8 4 2" xfId="11188" xr:uid="{33757B1F-C100-41C8-8727-49212666FD08}"/>
    <cellStyle name="Millares 2 2 8 4 2 2" xfId="26296" xr:uid="{7CC26AAC-FDEA-4188-A4DE-96B66FB271AB}"/>
    <cellStyle name="Millares 2 2 8 4 3" xfId="19914" xr:uid="{01582638-3F2D-48EA-BEEB-09D6D1DD3FEC}"/>
    <cellStyle name="Millares 2 2 8 5" xfId="8667" xr:uid="{54DADC3E-0197-4116-8BF4-16378BACC666}"/>
    <cellStyle name="Millares 2 2 8 5 2" xfId="23775" xr:uid="{90E82A96-CBAD-4EA8-9651-39A9F0F0D78A}"/>
    <cellStyle name="Millares 2 2 8 6" xfId="17394" xr:uid="{A8A9413F-7DD5-42ED-A8D5-B654A5111637}"/>
    <cellStyle name="Millares 2 2 9" xfId="2175" xr:uid="{89036650-0026-47E6-BFE5-22ABEF75153B}"/>
    <cellStyle name="Millares 2 2 9 2" xfId="4812" xr:uid="{7FC8D4A4-AAE3-4313-A010-471AA7615E31}"/>
    <cellStyle name="Millares 2 2 9 2 2" xfId="11194" xr:uid="{8149D4F4-59CA-4737-9110-879597CF2262}"/>
    <cellStyle name="Millares 2 2 9 2 2 2" xfId="26302" xr:uid="{BF16EAB6-45EA-4B19-843F-27EE1366D2E9}"/>
    <cellStyle name="Millares 2 2 9 2 3" xfId="19920" xr:uid="{CBA08AF5-E50A-4BB4-9C42-7587DECD7E62}"/>
    <cellStyle name="Millares 2 2 9 3" xfId="8673" xr:uid="{D1626E5F-4E13-436C-894E-244D2293456C}"/>
    <cellStyle name="Millares 2 2 9 3 2" xfId="23781" xr:uid="{03241D28-E23E-4262-AF92-B9CAC8FD2910}"/>
    <cellStyle name="Millares 2 2 9 4" xfId="17400" xr:uid="{6829D43B-CB52-464A-9349-BF34F9BF9709}"/>
    <cellStyle name="Millares 2 3" xfId="1266" xr:uid="{00000000-0005-0000-0000-0000F5040000}"/>
    <cellStyle name="Millares 2 4" xfId="1267" xr:uid="{00000000-0005-0000-0000-0000F6040000}"/>
    <cellStyle name="Millares 2 5" xfId="1268" xr:uid="{00000000-0005-0000-0000-0000F7040000}"/>
    <cellStyle name="Millares 2 6" xfId="1269" xr:uid="{00000000-0005-0000-0000-0000F8040000}"/>
    <cellStyle name="Millares 2 7" xfId="1270" xr:uid="{00000000-0005-0000-0000-0000F9040000}"/>
    <cellStyle name="Millares 2 8" xfId="1271" xr:uid="{00000000-0005-0000-0000-0000FA040000}"/>
    <cellStyle name="Millares 2 9" xfId="1272" xr:uid="{00000000-0005-0000-0000-0000FB040000}"/>
    <cellStyle name="Millares 20" xfId="2171" xr:uid="{8E301BAE-A4F8-43C9-B177-FBF0C5E2629D}"/>
    <cellStyle name="Millares 20 2" xfId="4808" xr:uid="{88C5B7A3-AB23-4FB5-85E5-801B9E8C48E3}"/>
    <cellStyle name="Millares 20 2 2" xfId="11190" xr:uid="{1F5E851D-7F3F-4F64-AC56-3C9D625244FB}"/>
    <cellStyle name="Millares 20 2 2 2" xfId="26298" xr:uid="{0B58DE26-C16A-4718-97FA-57ED67D1C1BD}"/>
    <cellStyle name="Millares 20 2 3" xfId="19916" xr:uid="{B2DD0C1C-4BAC-42F4-82FA-35167EEEA15C}"/>
    <cellStyle name="Millares 20 3" xfId="8669" xr:uid="{DCB157B1-2B5E-4FE6-AEE1-9EAF96BF2FA0}"/>
    <cellStyle name="Millares 20 3 2" xfId="23777" xr:uid="{D27799FD-5E57-4EE3-9D42-81D7014BCB21}"/>
    <cellStyle name="Millares 20 4" xfId="17396" xr:uid="{F4995C6A-5A10-40E6-BF07-315FB2C52DA2}"/>
    <cellStyle name="Millares 21" xfId="2172" xr:uid="{9C763F1B-3B24-4524-8AF3-C973A42815ED}"/>
    <cellStyle name="Millares 21 2" xfId="4809" xr:uid="{60004CDD-632E-4A54-895E-D003D927F20C}"/>
    <cellStyle name="Millares 21 2 2" xfId="11191" xr:uid="{ABF9AC08-D48E-44E5-BF8F-62DC342F58F7}"/>
    <cellStyle name="Millares 21 2 2 2" xfId="26299" xr:uid="{0E132023-C94F-4AA6-8FC4-C97729FDF109}"/>
    <cellStyle name="Millares 21 2 3" xfId="19917" xr:uid="{25E093CB-E92A-4E10-8BB5-DA24CF6AEB2C}"/>
    <cellStyle name="Millares 21 3" xfId="8670" xr:uid="{63EFABEB-566D-4360-937A-80E23094FC53}"/>
    <cellStyle name="Millares 21 3 2" xfId="23778" xr:uid="{614911F3-48C6-4203-BF0A-7F22236D8658}"/>
    <cellStyle name="Millares 21 4" xfId="17397" xr:uid="{320D3D83-E34F-4001-B352-6DE1E76D76CA}"/>
    <cellStyle name="Millares 22" xfId="2287" xr:uid="{CDF216C0-870C-4BD9-B35C-96B2C43F4640}"/>
    <cellStyle name="Millares 22 2" xfId="4924" xr:uid="{4507D18C-9F17-4C11-9E65-719A27FA9A6A}"/>
    <cellStyle name="Millares 22 2 2" xfId="11288" xr:uid="{95168D7F-AABD-457A-AA00-B0172F5D93DE}"/>
    <cellStyle name="Millares 22 2 2 2" xfId="26396" xr:uid="{D39FE5CB-7CC5-4D9E-82D4-D8CECF2EFEF7}"/>
    <cellStyle name="Millares 22 2 3" xfId="20032" xr:uid="{271EF0C0-9809-422C-9224-56EFBBA35FB3}"/>
    <cellStyle name="Millares 22 3" xfId="8754" xr:uid="{5BE4DD08-7090-4F32-9B95-4979B3CEC3F7}"/>
    <cellStyle name="Millares 22 3 2" xfId="23862" xr:uid="{9239F3B6-DF38-400C-9602-86E9B6067EBB}"/>
    <cellStyle name="Millares 22 4" xfId="17512" xr:uid="{F368A476-CB59-4214-B0B0-482DE483C617}"/>
    <cellStyle name="Millares 23" xfId="2285" xr:uid="{8B5BC046-41EC-4D6E-B77C-2C5A70B650C1}"/>
    <cellStyle name="Millares 23 2" xfId="4922" xr:uid="{0B3101FE-1FA8-4A26-923F-4A17372F4B9D}"/>
    <cellStyle name="Millares 23 2 2" xfId="11286" xr:uid="{DC6BC031-B9C5-4729-9695-D36373619278}"/>
    <cellStyle name="Millares 23 2 2 2" xfId="26394" xr:uid="{74B990DD-CFBD-486D-B9A7-64ED6E4A790A}"/>
    <cellStyle name="Millares 23 2 3" xfId="20030" xr:uid="{F2040C2D-C800-4270-A64D-A47607AE609C}"/>
    <cellStyle name="Millares 23 3" xfId="8752" xr:uid="{D3BFECEB-7F1C-475F-B50F-4850C8A2F821}"/>
    <cellStyle name="Millares 23 3 2" xfId="23860" xr:uid="{C135F180-6B9C-432A-8E5A-D4D8A3AEAF5E}"/>
    <cellStyle name="Millares 23 4" xfId="17510" xr:uid="{D7B05B2F-F752-40CD-A4BD-4C1FDE8074D0}"/>
    <cellStyle name="Millares 24" xfId="2289" xr:uid="{E2D194BD-795C-4A3C-9625-2575CA897C32}"/>
    <cellStyle name="Millares 24 2" xfId="4926" xr:uid="{358A76FE-C35D-4CB0-9B92-BC1CEDFDC8C5}"/>
    <cellStyle name="Millares 24 2 2" xfId="11290" xr:uid="{AA8289FB-35BC-45C0-BD3D-3E4F8F442F6A}"/>
    <cellStyle name="Millares 24 2 2 2" xfId="26398" xr:uid="{77E56C84-ED9E-4005-AF42-0800C6075F26}"/>
    <cellStyle name="Millares 24 2 3" xfId="20034" xr:uid="{53519EB3-76C9-4A8B-B8B2-745ABD6074C3}"/>
    <cellStyle name="Millares 24 3" xfId="8756" xr:uid="{3BAC803D-6A69-492A-AB13-2A5C22A05081}"/>
    <cellStyle name="Millares 24 3 2" xfId="23864" xr:uid="{552AFDF5-7027-41B7-A6E3-131BDBE4A815}"/>
    <cellStyle name="Millares 24 4" xfId="17514" xr:uid="{EED74211-F295-41F2-AC7F-BE354A67D81A}"/>
    <cellStyle name="Millares 25" xfId="2665" xr:uid="{A312113E-53BE-405B-8141-49B215CDFAE7}"/>
    <cellStyle name="Millares 25 2" xfId="5302" xr:uid="{9BAEF6EE-71A4-4BB6-B626-35931951CA15}"/>
    <cellStyle name="Millares 25 2 2" xfId="11663" xr:uid="{02C714C3-C83D-4183-9BE3-C30E02C2DAF9}"/>
    <cellStyle name="Millares 25 2 2 2" xfId="26771" xr:uid="{F1B93D89-3BA1-44CA-ACCB-A605FF1715F7}"/>
    <cellStyle name="Millares 25 2 3" xfId="20410" xr:uid="{8546F919-360A-4F07-BFC6-D39D7C7DC3AE}"/>
    <cellStyle name="Millares 25 3" xfId="9130" xr:uid="{9E79D25F-F15F-4AB9-9F88-13A883A4D7ED}"/>
    <cellStyle name="Millares 25 3 2" xfId="24238" xr:uid="{03DD42B9-6D0C-4CE9-9D31-79E010804172}"/>
    <cellStyle name="Millares 25 4" xfId="17773" xr:uid="{0BD7DDFD-7B27-4D34-BD02-CCA18D420083}"/>
    <cellStyle name="Millares 26" xfId="2286" xr:uid="{050BB190-B5E7-41FB-AECB-B0E27D72DC45}"/>
    <cellStyle name="Millares 26 2" xfId="4923" xr:uid="{8B3390E3-B83C-4C5B-AF6D-68ECB8AC4D8F}"/>
    <cellStyle name="Millares 26 2 2" xfId="11287" xr:uid="{DA57C042-C96B-4772-BFB8-9E2834D232E7}"/>
    <cellStyle name="Millares 26 2 2 2" xfId="26395" xr:uid="{044DC6C9-F3A6-446D-8AA1-B511E9112422}"/>
    <cellStyle name="Millares 26 2 3" xfId="20031" xr:uid="{8489F59D-4B3E-4ECB-B308-B2419C6F6319}"/>
    <cellStyle name="Millares 26 3" xfId="8753" xr:uid="{DD607482-2AAD-4B74-803D-7ED38005DE6D}"/>
    <cellStyle name="Millares 26 3 2" xfId="23861" xr:uid="{FF525765-B789-49B9-9A5D-EA29FF0C7EC7}"/>
    <cellStyle name="Millares 26 4" xfId="17511" xr:uid="{1D227798-A133-481B-A7EE-0AE8D6715F23}"/>
    <cellStyle name="Millares 27" xfId="3857" xr:uid="{ED382885-D712-4A36-BA48-0D5CE5CFF513}"/>
    <cellStyle name="Millares 27 2" xfId="6494" xr:uid="{7250A39C-9337-45E8-B322-2656B4AAB15A}"/>
    <cellStyle name="Millares 27 2 2" xfId="12805" xr:uid="{982D8CEF-6EA2-4FFD-9EBB-6EBE2F75E550}"/>
    <cellStyle name="Millares 27 2 2 2" xfId="27913" xr:uid="{231AF174-48AB-458B-9A52-BB498AE514EE}"/>
    <cellStyle name="Millares 27 2 3" xfId="21602" xr:uid="{1BBF6EB1-0D4A-4D7D-9BD4-AEE19411AEBD}"/>
    <cellStyle name="Millares 27 3" xfId="10239" xr:uid="{33FE3F28-AF3E-4DEC-80DA-DEC5E024B580}"/>
    <cellStyle name="Millares 27 3 2" xfId="25347" xr:uid="{B3F1B0CA-8D38-487A-8998-E984D7C1A936}"/>
    <cellStyle name="Millares 27 4" xfId="18965" xr:uid="{3D08DB4E-A06D-46C1-BF34-BC095C8A06D7}"/>
    <cellStyle name="Millares 28" xfId="3856" xr:uid="{C46FA44D-8224-4AD0-B651-180E05DECB5C}"/>
    <cellStyle name="Millares 28 2" xfId="6493" xr:uid="{100CFBB9-8E9E-4D00-AC4F-31888BED3024}"/>
    <cellStyle name="Millares 28 2 2" xfId="12804" xr:uid="{EABDDF01-5F65-4CF8-9D46-85AE4A50C84F}"/>
    <cellStyle name="Millares 28 2 2 2" xfId="27912" xr:uid="{A59DEFAD-C3D9-459F-BE8F-5DA0A7B78D85}"/>
    <cellStyle name="Millares 28 2 3" xfId="21601" xr:uid="{53821603-5EC1-4886-908C-A72C712CF515}"/>
    <cellStyle name="Millares 28 3" xfId="10238" xr:uid="{B127C1BA-12C9-4D6D-AA4F-A4257996DE79}"/>
    <cellStyle name="Millares 28 3 2" xfId="25346" xr:uid="{3EE0251F-ED3B-488E-881D-A8790903ADC2}"/>
    <cellStyle name="Millares 28 4" xfId="18964" xr:uid="{05828300-7658-4C7E-9868-ED3E24BFFFD3}"/>
    <cellStyle name="Millares 29" xfId="4398" xr:uid="{FDFD942A-8EF8-408B-A0CD-A106563C42F2}"/>
    <cellStyle name="Millares 29 2" xfId="7035" xr:uid="{90027803-16CF-40D9-BB61-E410A33730E2}"/>
    <cellStyle name="Millares 29 2 2" xfId="13346" xr:uid="{CFFC5C8F-4903-4C96-BE0A-994F17BE9560}"/>
    <cellStyle name="Millares 29 2 2 2" xfId="28454" xr:uid="{D4659AE8-C07A-4A2B-A2ED-1FA03D33C5E1}"/>
    <cellStyle name="Millares 29 2 3" xfId="22143" xr:uid="{DBCD51F6-7FB6-4303-BD14-FA79BBF928F2}"/>
    <cellStyle name="Millares 29 3" xfId="10780" xr:uid="{948F1CD1-D92B-45EE-A7CC-EF7C52ACEE82}"/>
    <cellStyle name="Millares 29 3 2" xfId="25888" xr:uid="{D7E315DC-D554-417B-9B96-ECB5BFD0E163}"/>
    <cellStyle name="Millares 29 4" xfId="19506" xr:uid="{00A8E1DB-8A6A-48B0-8096-93741F0CCE6E}"/>
    <cellStyle name="Millares 3" xfId="1273" xr:uid="{00000000-0005-0000-0000-0000FC040000}"/>
    <cellStyle name="Millares 3 2" xfId="1274" xr:uid="{00000000-0005-0000-0000-0000FD040000}"/>
    <cellStyle name="Millares 3 3" xfId="1275" xr:uid="{00000000-0005-0000-0000-0000FE040000}"/>
    <cellStyle name="Millares 30" xfId="4404" xr:uid="{B8332A5F-6EEC-4185-B7EC-289AA7EB84F1}"/>
    <cellStyle name="Millares 30 2" xfId="10786" xr:uid="{D26C8451-3B6C-4194-92E8-372044B55340}"/>
    <cellStyle name="Millares 30 2 2" xfId="25894" xr:uid="{231C496C-2857-4659-A348-ACB62D6595B1}"/>
    <cellStyle name="Millares 30 3" xfId="19512" xr:uid="{DC4B9336-9EB3-4E8A-BB27-417E0C9D4409}"/>
    <cellStyle name="Millares 31" xfId="4402" xr:uid="{59371159-BEE5-4146-A719-BD302AAEEF82}"/>
    <cellStyle name="Millares 31 2" xfId="10784" xr:uid="{9BC9D376-67CE-4050-9ED8-4EDFE6D7E6F7}"/>
    <cellStyle name="Millares 31 2 2" xfId="25892" xr:uid="{1A70847D-C146-4938-9938-1311FE7C9B90}"/>
    <cellStyle name="Millares 31 3" xfId="19510" xr:uid="{67D24D86-E0BD-43F6-8F03-FF548788C157}"/>
    <cellStyle name="Millares 32" xfId="4403" xr:uid="{D3BCC163-BCC6-42CB-98B8-7F7EFC37601C}"/>
    <cellStyle name="Millares 32 2" xfId="10785" xr:uid="{B37960E5-350E-4F93-A6D2-6B67175ABE08}"/>
    <cellStyle name="Millares 32 2 2" xfId="25893" xr:uid="{98944FF8-25C9-48CC-96AE-CF186AC9B828}"/>
    <cellStyle name="Millares 32 3" xfId="19511" xr:uid="{A4F7EEF8-2149-4709-8163-14D046BB8929}"/>
    <cellStyle name="Millares 33" xfId="4422" xr:uid="{C2F04790-D99F-4DC9-A89C-A85EF66F3CE4}"/>
    <cellStyle name="Millares 33 2" xfId="10804" xr:uid="{E334E0C3-637C-4F88-BC94-226ECF3D5A3D}"/>
    <cellStyle name="Millares 33 2 2" xfId="25912" xr:uid="{72019A8C-E720-4EDE-BDAA-19F23F14E9F4}"/>
    <cellStyle name="Millares 33 3" xfId="19530" xr:uid="{60D5A187-4856-4ED1-8BC0-8F03E1E88330}"/>
    <cellStyle name="Millares 34" xfId="7913" xr:uid="{0C148CAE-E31E-4B61-9FC9-CFB3B9A69CAB}"/>
    <cellStyle name="Millares 34 2" xfId="7418" xr:uid="{390A76BE-6332-465A-B6AF-733BA5E9ED6D}"/>
    <cellStyle name="Millares 34 2 2" xfId="22526" xr:uid="{DC65D893-252C-4297-B505-002F4113F2ED}"/>
    <cellStyle name="Millares 34 3" xfId="23021" xr:uid="{F0AC0951-8F9D-4DA6-B1FE-B59015AACCC7}"/>
    <cellStyle name="Millares 35" xfId="7416" xr:uid="{BE5E0F4D-12E0-4F75-95CD-698FCC7901E0}"/>
    <cellStyle name="Millares 35 2" xfId="22524" xr:uid="{A1EBD48D-8255-40FD-80C4-AF632DF5C9F5}"/>
    <cellStyle name="Millares 36" xfId="7904" xr:uid="{2C8BCB29-64D8-41E2-A60F-E1FAA78FA0D4}"/>
    <cellStyle name="Millares 36 2" xfId="23012" xr:uid="{79C39E7F-D6D1-4B6D-82FB-BC840521BCE0}"/>
    <cellStyle name="Millares 37" xfId="7705" xr:uid="{FB0389C4-5BF0-4790-B9B2-EC7D22B72E2E}"/>
    <cellStyle name="Millares 37 2" xfId="22813" xr:uid="{2DE2D024-34B3-4E24-967E-AC1DE1D7420B}"/>
    <cellStyle name="Millares 38" xfId="7309" xr:uid="{3AC95250-B071-4B3C-8A18-429DDB105517}"/>
    <cellStyle name="Millares 38 2" xfId="22417" xr:uid="{AF0A2721-C58A-4CF2-938B-0652B0E72F3C}"/>
    <cellStyle name="Millares 39" xfId="14326" xr:uid="{76E9841B-E13E-442B-B93A-810C6ABF3DB8}"/>
    <cellStyle name="Millares 39 2" xfId="29434" xr:uid="{56828202-E899-4544-B956-A2C65CBF2763}"/>
    <cellStyle name="Millares 4" xfId="1276" xr:uid="{00000000-0005-0000-0000-0000FF040000}"/>
    <cellStyle name="Millares 4 10" xfId="3860" xr:uid="{3D672AAB-828E-491A-9F9F-8775B8EA6000}"/>
    <cellStyle name="Millares 4 10 2" xfId="6497" xr:uid="{B84BF5D3-213A-43EC-ADF0-0E11903BA385}"/>
    <cellStyle name="Millares 4 10 2 2" xfId="12808" xr:uid="{1358B16C-76B7-41CC-BC7E-7DC19F088A7D}"/>
    <cellStyle name="Millares 4 10 2 2 2" xfId="27916" xr:uid="{6052927D-0B7B-4ECA-AD03-847DDE905BD8}"/>
    <cellStyle name="Millares 4 10 2 3" xfId="21605" xr:uid="{76492838-3939-4059-98F3-D908171C7E0D}"/>
    <cellStyle name="Millares 4 10 3" xfId="10242" xr:uid="{E4442FA1-FAF5-41C2-B403-34C565526CC2}"/>
    <cellStyle name="Millares 4 10 3 2" xfId="25350" xr:uid="{3E53D42B-6434-4896-AEB8-8DFBEB958904}"/>
    <cellStyle name="Millares 4 10 4" xfId="18968" xr:uid="{FE369573-6CD9-4CE8-9216-26F2E3CC619E}"/>
    <cellStyle name="Millares 4 11" xfId="4401" xr:uid="{5EEECC9F-C46E-4EC0-B072-C8C01FE7E3E5}"/>
    <cellStyle name="Millares 4 11 2" xfId="7038" xr:uid="{68E22156-717B-4CDB-8481-425ABB5F10F0}"/>
    <cellStyle name="Millares 4 11 2 2" xfId="13349" xr:uid="{AEBF301F-82AF-4193-950D-1C8A53A5042D}"/>
    <cellStyle name="Millares 4 11 2 2 2" xfId="28457" xr:uid="{E6B09270-BE6C-4A0A-B08D-12CBA22123E3}"/>
    <cellStyle name="Millares 4 11 2 3" xfId="22146" xr:uid="{4FCE459B-EAE1-40CE-982A-B82161882B48}"/>
    <cellStyle name="Millares 4 11 3" xfId="10783" xr:uid="{25F114EF-CDD8-493D-8AAB-996BD771685A}"/>
    <cellStyle name="Millares 4 11 3 2" xfId="25891" xr:uid="{C151B0C6-0FEE-4631-A6D6-E55FA2B6CDD1}"/>
    <cellStyle name="Millares 4 11 4" xfId="19509" xr:uid="{8CA4A3AC-5C30-406A-9FF9-E0C31A641F28}"/>
    <cellStyle name="Millares 4 12" xfId="4407" xr:uid="{AE3C914E-8EFA-4D42-8FD1-4E94E562FDAB}"/>
    <cellStyle name="Millares 4 12 2" xfId="10789" xr:uid="{A29B7FDB-4E7F-4721-9458-1EA97B51AF81}"/>
    <cellStyle name="Millares 4 12 2 2" xfId="25897" xr:uid="{51BB8934-2E8D-4A25-9F76-BD3297B88995}"/>
    <cellStyle name="Millares 4 12 3" xfId="19515" xr:uid="{15CBAA7A-3D1E-4D4E-99BB-41D79C897616}"/>
    <cellStyle name="Millares 4 13" xfId="4425" xr:uid="{1FF43A86-D600-4EE3-A214-BC7FE661A996}"/>
    <cellStyle name="Millares 4 13 2" xfId="10807" xr:uid="{92036798-F093-4D3C-88CE-E50055270E6B}"/>
    <cellStyle name="Millares 4 13 2 2" xfId="25915" xr:uid="{C1F8C0D3-CD9A-43FB-BFEF-EF1C36CA51B6}"/>
    <cellStyle name="Millares 4 13 3" xfId="19533" xr:uid="{3F86E23B-3295-4495-87C7-08C767D43C07}"/>
    <cellStyle name="Millares 4 14" xfId="7929" xr:uid="{7EDEEAB9-2109-488A-B5E7-B5FAE9CCBF96}"/>
    <cellStyle name="Millares 4 14 2" xfId="23037" xr:uid="{B6EC8956-D2FE-4DAA-8BB1-286D3185D083}"/>
    <cellStyle name="Millares 4 15" xfId="17013" xr:uid="{8BC06CC6-1CEF-4246-A470-5B7137D56F55}"/>
    <cellStyle name="Millares 4 2" xfId="1277" xr:uid="{00000000-0005-0000-0000-000000050000}"/>
    <cellStyle name="Millares 4 2 2" xfId="1278" xr:uid="{00000000-0005-0000-0000-000001050000}"/>
    <cellStyle name="Millares 4 2 2 2" xfId="1279" xr:uid="{00000000-0005-0000-0000-000002050000}"/>
    <cellStyle name="Millares 4 2 2 2 2" xfId="1971" xr:uid="{5C416A33-5F64-46AF-A169-36F5513D4E16}"/>
    <cellStyle name="Millares 4 2 2 2 2 2" xfId="2188" xr:uid="{28D8FEC2-497F-4B93-8D93-077CCE3A0D18}"/>
    <cellStyle name="Millares 4 2 2 2 2 2 2" xfId="4825" xr:uid="{499BD1E9-E62D-4189-A413-A331B6D05F35}"/>
    <cellStyle name="Millares 4 2 2 2 2 2 2 2" xfId="11207" xr:uid="{15203318-5734-4CEE-9565-FEB397B6EFAA}"/>
    <cellStyle name="Millares 4 2 2 2 2 2 2 2 2" xfId="26315" xr:uid="{D6C92DDB-B86E-4BD5-91CD-6E0D292BAE80}"/>
    <cellStyle name="Millares 4 2 2 2 2 2 2 3" xfId="19933" xr:uid="{371D0185-7613-4D5B-B118-03677C9CF21F}"/>
    <cellStyle name="Millares 4 2 2 2 2 2 3" xfId="8686" xr:uid="{39BFC86C-6E9E-4615-8E7C-942810E262ED}"/>
    <cellStyle name="Millares 4 2 2 2 2 2 3 2" xfId="23794" xr:uid="{4EDB860B-EEEE-4BFF-9088-0F8AEB23F19D}"/>
    <cellStyle name="Millares 4 2 2 2 2 2 4" xfId="17413" xr:uid="{1C8F0CBA-D445-4C3F-956B-7A9B1B1DD932}"/>
    <cellStyle name="Millares 4 2 2 2 2 3" xfId="2531" xr:uid="{D23A442F-076E-4ECB-AB32-F886C1C6AE1F}"/>
    <cellStyle name="Millares 4 2 2 2 2 3 2" xfId="5168" xr:uid="{F3F3061E-EFD3-4885-BD39-0BD82980BA51}"/>
    <cellStyle name="Millares 4 2 2 2 2 3 2 2" xfId="11532" xr:uid="{0C38A1AC-EDC1-4314-9ED4-F91E59784FFA}"/>
    <cellStyle name="Millares 4 2 2 2 2 3 2 2 2" xfId="26640" xr:uid="{3CD427FB-4030-4993-A6AF-082859BCEF70}"/>
    <cellStyle name="Millares 4 2 2 2 2 3 2 3" xfId="20276" xr:uid="{88627D14-74AE-404C-B013-447AFCA6827C}"/>
    <cellStyle name="Millares 4 2 2 2 2 3 3" xfId="8998" xr:uid="{5B4AAB29-19C5-4211-89BD-1A3119C7BAE1}"/>
    <cellStyle name="Millares 4 2 2 2 2 3 3 2" xfId="24106" xr:uid="{0A3ED5EA-C2E6-4E06-9217-7F7F25EC5D89}"/>
    <cellStyle name="Millares 4 2 2 2 2 3 4" xfId="17654" xr:uid="{6F71171F-00F8-488B-9A9D-E64875984DDA}"/>
    <cellStyle name="Millares 4 2 2 2 2 4" xfId="4043" xr:uid="{1E5A3157-0536-422D-A003-AAD982D89E26}"/>
    <cellStyle name="Millares 4 2 2 2 2 4 2" xfId="6680" xr:uid="{4DBA8969-583C-4854-94D9-88C0855390C3}"/>
    <cellStyle name="Millares 4 2 2 2 2 4 2 2" xfId="12991" xr:uid="{BCFCF1FE-597E-4913-8B7B-D3DD384C2E2A}"/>
    <cellStyle name="Millares 4 2 2 2 2 4 2 2 2" xfId="28099" xr:uid="{86AA4315-BA98-46AD-9090-28C451A72B42}"/>
    <cellStyle name="Millares 4 2 2 2 2 4 2 3" xfId="21788" xr:uid="{6DECCFD7-F64F-4DF1-8216-9C9C22990673}"/>
    <cellStyle name="Millares 4 2 2 2 2 4 3" xfId="10425" xr:uid="{D1D70107-8409-4737-81FE-8E5CC4E3D9B3}"/>
    <cellStyle name="Millares 4 2 2 2 2 4 3 2" xfId="25533" xr:uid="{57284766-8351-4694-B9F4-F9BE4DF969CE}"/>
    <cellStyle name="Millares 4 2 2 2 2 4 4" xfId="19151" xr:uid="{2E90DD5D-435B-406E-ACD2-E18FCAEE4A55}"/>
    <cellStyle name="Millares 4 2 2 2 2 5" xfId="4419" xr:uid="{AB8DCC18-437F-486E-83B1-7AA6541EF667}"/>
    <cellStyle name="Millares 4 2 2 2 2 5 2" xfId="10801" xr:uid="{72DEEF1E-E7B9-4C0F-B2A3-96BF4E2D84CC}"/>
    <cellStyle name="Millares 4 2 2 2 2 5 2 2" xfId="25909" xr:uid="{94E3216E-0530-4D7A-B59F-9AA36092F946}"/>
    <cellStyle name="Millares 4 2 2 2 2 5 3" xfId="19527" xr:uid="{768E6874-FF35-49A9-900B-E0A207BAF0DD}"/>
    <cellStyle name="Millares 4 2 2 2 2 6" xfId="4608" xr:uid="{73426A51-6FC2-4501-9B01-C9E7584608C0}"/>
    <cellStyle name="Millares 4 2 2 2 2 6 2" xfId="10990" xr:uid="{AD6A4BEE-961A-4FD4-868D-109C5C6A67AC}"/>
    <cellStyle name="Millares 4 2 2 2 2 6 2 2" xfId="26098" xr:uid="{8076D83C-7B2A-4B63-B176-5FC5DCD9C2EF}"/>
    <cellStyle name="Millares 4 2 2 2 2 6 3" xfId="19716" xr:uid="{BBCD0D0C-E399-4A4A-AF99-3F8F4FCC6DCA}"/>
    <cellStyle name="Millares 4 2 2 2 2 7" xfId="8285" xr:uid="{22B025F5-519B-473E-A965-58533C97DC47}"/>
    <cellStyle name="Millares 4 2 2 2 2 7 2" xfId="23393" xr:uid="{C327A30F-57D5-47D7-BBFC-D307E558CB21}"/>
    <cellStyle name="Millares 4 2 2 2 2 8" xfId="17196" xr:uid="{45CEB80C-FF48-4466-848A-700656CD617E}"/>
    <cellStyle name="Millares 4 2 2 2 3" xfId="1887" xr:uid="{EBAF7B83-E9A8-473A-A2D1-2F5A7BA2304A}"/>
    <cellStyle name="Millares 4 2 2 2 3 2" xfId="2447" xr:uid="{7F19F00E-5F5D-4365-A805-1AECA52EAC65}"/>
    <cellStyle name="Millares 4 2 2 2 3 2 2" xfId="5084" xr:uid="{A251069B-8A37-4B65-9F58-841939ED1772}"/>
    <cellStyle name="Millares 4 2 2 2 3 2 2 2" xfId="11448" xr:uid="{46679AE9-50E1-4965-9890-EDBBCEBC6E9C}"/>
    <cellStyle name="Millares 4 2 2 2 3 2 2 2 2" xfId="26556" xr:uid="{B213933C-6FAE-442B-A84F-FE2C0D006543}"/>
    <cellStyle name="Millares 4 2 2 2 3 2 2 3" xfId="20192" xr:uid="{BD46E25D-D49B-45A6-AB65-BE84AD7EF362}"/>
    <cellStyle name="Millares 4 2 2 2 3 2 3" xfId="8914" xr:uid="{5B30699B-8E79-4B58-8865-A5001DEE291B}"/>
    <cellStyle name="Millares 4 2 2 2 3 2 3 2" xfId="24022" xr:uid="{A5200729-9D1E-440D-A45F-892821B6BE4C}"/>
    <cellStyle name="Millares 4 2 2 2 3 2 4" xfId="17621" xr:uid="{D72EDC4F-EBE6-4A58-80A5-39F572CEF65A}"/>
    <cellStyle name="Millares 4 2 2 2 3 3" xfId="3959" xr:uid="{8EF1B099-2B93-4385-809E-2CE20274C364}"/>
    <cellStyle name="Millares 4 2 2 2 3 3 2" xfId="6596" xr:uid="{48DC803C-BC2E-4471-A831-BB23F068B62A}"/>
    <cellStyle name="Millares 4 2 2 2 3 3 2 2" xfId="12907" xr:uid="{0475D925-7720-4934-8CAC-1F3C3A936D7F}"/>
    <cellStyle name="Millares 4 2 2 2 3 3 2 2 2" xfId="28015" xr:uid="{1898C1BE-380A-4F02-9358-AE1A155D507C}"/>
    <cellStyle name="Millares 4 2 2 2 3 3 2 3" xfId="21704" xr:uid="{8DEF5683-E564-4EBA-932E-76D5746577A2}"/>
    <cellStyle name="Millares 4 2 2 2 3 3 3" xfId="10341" xr:uid="{CD35E7D6-36A5-4B1A-A7EF-A9943510AF0A}"/>
    <cellStyle name="Millares 4 2 2 2 3 3 3 2" xfId="25449" xr:uid="{D1FD2D30-3B4A-4F0E-8D5D-A542C7DA3746}"/>
    <cellStyle name="Millares 4 2 2 2 3 3 4" xfId="19067" xr:uid="{E9D16DB3-60EF-4775-A99E-BA57B0E5BA2E}"/>
    <cellStyle name="Millares 4 2 2 2 3 4" xfId="4524" xr:uid="{4FB85B13-1615-4403-A136-DDAE30E81545}"/>
    <cellStyle name="Millares 4 2 2 2 3 4 2" xfId="10906" xr:uid="{28FC7CE7-C5D5-4D8E-AC20-434C0464D249}"/>
    <cellStyle name="Millares 4 2 2 2 3 4 2 2" xfId="26014" xr:uid="{60972A38-A066-40AF-815B-120DC0576B67}"/>
    <cellStyle name="Millares 4 2 2 2 3 4 3" xfId="19632" xr:uid="{15346E01-D9E1-4EC2-98A9-E4C31A408050}"/>
    <cellStyle name="Millares 4 2 2 2 3 5" xfId="8388" xr:uid="{A3DEAB57-0EF8-4E73-A65D-B4FCE4C6C8FF}"/>
    <cellStyle name="Millares 4 2 2 2 3 5 2" xfId="23496" xr:uid="{DD69C356-17DE-42EA-95A5-673BC436333C}"/>
    <cellStyle name="Millares 4 2 2 2 3 6" xfId="17112" xr:uid="{92126992-97AC-4C1D-9279-653E16298208}"/>
    <cellStyle name="Millares 4 2 2 3" xfId="1970" xr:uid="{FE109ED0-8776-4AB5-951D-19B70C149E07}"/>
    <cellStyle name="Millares 4 2 2 3 2" xfId="2187" xr:uid="{6FC00DCE-9922-4FF9-A108-78EEBA5ACF2B}"/>
    <cellStyle name="Millares 4 2 2 3 2 2" xfId="4824" xr:uid="{0D9F7725-30ED-4572-BEC5-BEB84B5ADBC5}"/>
    <cellStyle name="Millares 4 2 2 3 2 2 2" xfId="11206" xr:uid="{37E91D03-0799-40CB-A088-65D925FC1254}"/>
    <cellStyle name="Millares 4 2 2 3 2 2 2 2" xfId="26314" xr:uid="{C146902A-F669-4018-B164-739BC41158A9}"/>
    <cellStyle name="Millares 4 2 2 3 2 2 3" xfId="19932" xr:uid="{725444A9-8E56-4EC0-90CA-C4D4D609C41D}"/>
    <cellStyle name="Millares 4 2 2 3 2 3" xfId="8685" xr:uid="{04EFE805-FA40-48ED-A6A0-BD2F331A335C}"/>
    <cellStyle name="Millares 4 2 2 3 2 3 2" xfId="23793" xr:uid="{7BEBABF6-881C-4C6E-833F-6F89F096D7FE}"/>
    <cellStyle name="Millares 4 2 2 3 2 4" xfId="17412" xr:uid="{BC3EBA20-1D98-4434-9966-203DC4446F2B}"/>
    <cellStyle name="Millares 4 2 2 3 3" xfId="2530" xr:uid="{7C1C1C8B-32E9-4D4E-809F-2BCE627AF2CF}"/>
    <cellStyle name="Millares 4 2 2 3 3 2" xfId="5167" xr:uid="{AE9FF448-264F-4EBD-8525-DFB0D6FFE9EA}"/>
    <cellStyle name="Millares 4 2 2 3 3 2 2" xfId="11531" xr:uid="{56C73E91-DC1B-4D8E-A530-CDC23BC7B72F}"/>
    <cellStyle name="Millares 4 2 2 3 3 2 2 2" xfId="26639" xr:uid="{3FDF5665-7740-4F16-999D-022369BE848B}"/>
    <cellStyle name="Millares 4 2 2 3 3 2 3" xfId="20275" xr:uid="{187234F0-0FB4-4949-8BD5-0537E253167C}"/>
    <cellStyle name="Millares 4 2 2 3 3 3" xfId="8997" xr:uid="{50BABBEE-8FF0-44CF-9154-8EE381175B5E}"/>
    <cellStyle name="Millares 4 2 2 3 3 3 2" xfId="24105" xr:uid="{96B1F865-D09B-4FE4-9556-98E45777D2DC}"/>
    <cellStyle name="Millares 4 2 2 3 3 4" xfId="17653" xr:uid="{F1D066B8-54AB-4D0E-AE67-9376F580BAA9}"/>
    <cellStyle name="Millares 4 2 2 3 4" xfId="4042" xr:uid="{0DC90922-E4D6-4A3E-88DA-710289930F47}"/>
    <cellStyle name="Millares 4 2 2 3 4 2" xfId="6679" xr:uid="{6CA89EF2-11E4-4BCB-B1AF-3B44A942E2A0}"/>
    <cellStyle name="Millares 4 2 2 3 4 2 2" xfId="12990" xr:uid="{A20E0AC2-427B-407A-B1DB-B93CBAB3A932}"/>
    <cellStyle name="Millares 4 2 2 3 4 2 2 2" xfId="28098" xr:uid="{4567B59A-3BC1-4A94-93C2-88E44D56F3D5}"/>
    <cellStyle name="Millares 4 2 2 3 4 2 3" xfId="21787" xr:uid="{3597D796-C463-409F-AF40-5DD02D90FA92}"/>
    <cellStyle name="Millares 4 2 2 3 4 3" xfId="10424" xr:uid="{A4D53156-7DA5-4DB2-A7AB-408E23869F6A}"/>
    <cellStyle name="Millares 4 2 2 3 4 3 2" xfId="25532" xr:uid="{D68239A3-3131-4DBD-840E-52A4F03654C3}"/>
    <cellStyle name="Millares 4 2 2 3 4 4" xfId="19150" xr:uid="{477892D0-5608-4BA7-9241-6AA05D0B5FA6}"/>
    <cellStyle name="Millares 4 2 2 3 5" xfId="4418" xr:uid="{FF9A3133-92A1-47D4-8D77-9D8636EA911B}"/>
    <cellStyle name="Millares 4 2 2 3 5 2" xfId="10800" xr:uid="{38A80653-F034-48DF-A7F7-4739756A19E1}"/>
    <cellStyle name="Millares 4 2 2 3 5 2 2" xfId="25908" xr:uid="{2F8B0407-5FB4-461C-BA99-695BCE86DCC5}"/>
    <cellStyle name="Millares 4 2 2 3 5 3" xfId="19526" xr:uid="{C5C5ABDB-2731-44EB-B557-B8662E3E36CB}"/>
    <cellStyle name="Millares 4 2 2 3 6" xfId="4607" xr:uid="{3914307F-1BAD-4329-96C7-8BE29DA43ABE}"/>
    <cellStyle name="Millares 4 2 2 3 6 2" xfId="10989" xr:uid="{666E1502-47BF-4AF9-B14F-6EB0B3E3B156}"/>
    <cellStyle name="Millares 4 2 2 3 6 2 2" xfId="26097" xr:uid="{D0EA142C-3631-4643-887D-BE35759C2F75}"/>
    <cellStyle name="Millares 4 2 2 3 6 3" xfId="19715" xr:uid="{1D5300F2-37B0-4421-9194-5C318B327265}"/>
    <cellStyle name="Millares 4 2 2 3 7" xfId="8284" xr:uid="{D6F492D5-2898-4F79-BD0D-4F776B856F96}"/>
    <cellStyle name="Millares 4 2 2 3 7 2" xfId="23392" xr:uid="{7AEDAD91-773B-4ECE-9014-9ED0B0DDC4BA}"/>
    <cellStyle name="Millares 4 2 2 3 8" xfId="17195" xr:uid="{CE53275D-FE64-411C-8E35-BABAE4D8E817}"/>
    <cellStyle name="Millares 4 2 2 4" xfId="1886" xr:uid="{85D1CC89-B83F-4CCB-AD79-103FE4903D8A}"/>
    <cellStyle name="Millares 4 2 2 4 2" xfId="2446" xr:uid="{4989FE2B-9B82-4D9C-B06F-836960F9EADF}"/>
    <cellStyle name="Millares 4 2 2 4 2 2" xfId="5083" xr:uid="{3E26614B-992C-49C1-9029-E234D921BAA9}"/>
    <cellStyle name="Millares 4 2 2 4 2 2 2" xfId="11447" xr:uid="{9EED4739-025D-47E3-93F8-1D5474F8C979}"/>
    <cellStyle name="Millares 4 2 2 4 2 2 2 2" xfId="26555" xr:uid="{69456370-F40E-40D0-BAAE-613C94E20F0E}"/>
    <cellStyle name="Millares 4 2 2 4 2 2 3" xfId="20191" xr:uid="{7093D5CE-3E69-485C-9EB3-71114F89A9A9}"/>
    <cellStyle name="Millares 4 2 2 4 2 3" xfId="8913" xr:uid="{C92F953A-7176-4737-9590-D54DE235759B}"/>
    <cellStyle name="Millares 4 2 2 4 2 3 2" xfId="24021" xr:uid="{C6C041F0-831F-4331-A93D-683310602EC7}"/>
    <cellStyle name="Millares 4 2 2 4 2 4" xfId="17620" xr:uid="{5B0288BF-2C1A-4656-A873-DF36F6900472}"/>
    <cellStyle name="Millares 4 2 2 4 3" xfId="3958" xr:uid="{6FB64856-4124-4568-83A5-3B5FFAE0EE85}"/>
    <cellStyle name="Millares 4 2 2 4 3 2" xfId="6595" xr:uid="{DEA5307E-ED08-40D9-90D4-DFDBCADDA305}"/>
    <cellStyle name="Millares 4 2 2 4 3 2 2" xfId="12906" xr:uid="{2912A5AE-99DD-47F5-A210-9652F59F7D16}"/>
    <cellStyle name="Millares 4 2 2 4 3 2 2 2" xfId="28014" xr:uid="{DE9617C2-B14E-4A63-BED9-C311FE745526}"/>
    <cellStyle name="Millares 4 2 2 4 3 2 3" xfId="21703" xr:uid="{AEC04F0B-3E60-43AB-B2E3-CFF740AF040A}"/>
    <cellStyle name="Millares 4 2 2 4 3 3" xfId="10340" xr:uid="{B58991D7-2F16-42A4-8E89-5614D5FF6C99}"/>
    <cellStyle name="Millares 4 2 2 4 3 3 2" xfId="25448" xr:uid="{FE4A39FC-8961-4DEA-B3BC-46BFA0187343}"/>
    <cellStyle name="Millares 4 2 2 4 3 4" xfId="19066" xr:uid="{3576C5BD-39D2-4122-AE98-FF883831551E}"/>
    <cellStyle name="Millares 4 2 2 4 4" xfId="4523" xr:uid="{CF8A19AE-53CB-4B5E-9EC0-C579A14CCC25}"/>
    <cellStyle name="Millares 4 2 2 4 4 2" xfId="10905" xr:uid="{F364D941-1375-48B9-BEB7-40E5AEBA50A9}"/>
    <cellStyle name="Millares 4 2 2 4 4 2 2" xfId="26013" xr:uid="{08340DF4-5E4B-4BBE-8CC8-7992F264E743}"/>
    <cellStyle name="Millares 4 2 2 4 4 3" xfId="19631" xr:uid="{01DB5F12-D8CE-4268-AC51-6D7B7C21BF68}"/>
    <cellStyle name="Millares 4 2 2 4 5" xfId="8387" xr:uid="{1B338C1C-2089-4B46-9177-4FD9FF4ACB29}"/>
    <cellStyle name="Millares 4 2 2 4 5 2" xfId="23495" xr:uid="{1D9FE710-C296-4196-B4BE-AB2BFBE7C775}"/>
    <cellStyle name="Millares 4 2 2 4 6" xfId="17111" xr:uid="{BA36C1C2-59DF-43F6-AC20-EBE4D0E45EAB}"/>
    <cellStyle name="Millares 4 2 3" xfId="1969" xr:uid="{611CEC77-4167-4B5A-B2AB-C753CAB666FA}"/>
    <cellStyle name="Millares 4 2 3 2" xfId="2186" xr:uid="{2D1AF0C3-FBE0-49C1-9A6E-990E2AD3EC88}"/>
    <cellStyle name="Millares 4 2 3 2 2" xfId="4823" xr:uid="{371C2F12-9458-4C5C-A225-1249E90C9F63}"/>
    <cellStyle name="Millares 4 2 3 2 2 2" xfId="11205" xr:uid="{6998DD2D-3A19-4C70-918A-00A16D52E5CD}"/>
    <cellStyle name="Millares 4 2 3 2 2 2 2" xfId="26313" xr:uid="{EE79BBB8-6F79-47A1-A84B-40DFFE357D00}"/>
    <cellStyle name="Millares 4 2 3 2 2 3" xfId="19931" xr:uid="{DA799776-8499-4B25-8C0D-5A8673BC9F0C}"/>
    <cellStyle name="Millares 4 2 3 2 3" xfId="8684" xr:uid="{F67C026E-ACC4-4D86-BDDA-1771CDA0E903}"/>
    <cellStyle name="Millares 4 2 3 2 3 2" xfId="23792" xr:uid="{814D7885-D538-4128-B4D0-3806C9EBA57A}"/>
    <cellStyle name="Millares 4 2 3 2 4" xfId="17411" xr:uid="{48CCB5BB-8673-4DF2-A0D8-7F029E14EC77}"/>
    <cellStyle name="Millares 4 2 3 3" xfId="2529" xr:uid="{05219810-76A2-46E7-B7D6-01FE6384C638}"/>
    <cellStyle name="Millares 4 2 3 3 2" xfId="5166" xr:uid="{397E9A2C-C6C1-4C51-ABBD-6F94F9723463}"/>
    <cellStyle name="Millares 4 2 3 3 2 2" xfId="11530" xr:uid="{AAD4A86B-01B7-496E-9B93-18C11A995B49}"/>
    <cellStyle name="Millares 4 2 3 3 2 2 2" xfId="26638" xr:uid="{DAED51E0-0DE3-49BF-A1B0-42491B258B31}"/>
    <cellStyle name="Millares 4 2 3 3 2 3" xfId="20274" xr:uid="{F7B0A846-F360-406D-860D-A62472B32C5F}"/>
    <cellStyle name="Millares 4 2 3 3 3" xfId="8996" xr:uid="{0ECFE821-0099-467E-BFA9-66F40CB9C2CE}"/>
    <cellStyle name="Millares 4 2 3 3 3 2" xfId="24104" xr:uid="{FF414BAC-B3E2-4F54-9D67-095B88F28728}"/>
    <cellStyle name="Millares 4 2 3 3 4" xfId="17652" xr:uid="{1579C40E-B6C8-4FC8-BD60-41CD78F2D5E0}"/>
    <cellStyle name="Millares 4 2 3 4" xfId="4041" xr:uid="{E04D0AAE-8B8C-4BC5-868F-364A872685FA}"/>
    <cellStyle name="Millares 4 2 3 4 2" xfId="6678" xr:uid="{808629C8-3A59-4423-AF47-0E1957565BBF}"/>
    <cellStyle name="Millares 4 2 3 4 2 2" xfId="12989" xr:uid="{C8BE7E60-EC72-41A8-A4D0-0932DFD9A4DB}"/>
    <cellStyle name="Millares 4 2 3 4 2 2 2" xfId="28097" xr:uid="{B29847BE-BB9F-4153-8956-86D6383F25F0}"/>
    <cellStyle name="Millares 4 2 3 4 2 3" xfId="21786" xr:uid="{D4F5DA93-D2CC-467F-B1D3-2A8423953CC9}"/>
    <cellStyle name="Millares 4 2 3 4 3" xfId="10423" xr:uid="{24FE6FC3-F567-4C68-9D63-C70973D862EF}"/>
    <cellStyle name="Millares 4 2 3 4 3 2" xfId="25531" xr:uid="{5BAD8345-9C9D-4ACA-B052-6BC1CBD644EB}"/>
    <cellStyle name="Millares 4 2 3 4 4" xfId="19149" xr:uid="{01AFFFD0-B941-423F-9A86-A928D390D335}"/>
    <cellStyle name="Millares 4 2 3 5" xfId="4417" xr:uid="{3F761FDC-7103-424E-91BC-4CC7F6B46DCB}"/>
    <cellStyle name="Millares 4 2 3 5 2" xfId="10799" xr:uid="{D269B88D-EA25-400C-AB7F-414CF760F9C2}"/>
    <cellStyle name="Millares 4 2 3 5 2 2" xfId="25907" xr:uid="{50B2BED1-ECBD-4654-8D8A-5F92764B3CE3}"/>
    <cellStyle name="Millares 4 2 3 5 3" xfId="19525" xr:uid="{ADB6CAF9-71DA-45CE-A538-6E5926E81D5C}"/>
    <cellStyle name="Millares 4 2 3 6" xfId="4606" xr:uid="{08B38FF2-2F7E-4311-9153-44A9E2308354}"/>
    <cellStyle name="Millares 4 2 3 6 2" xfId="10988" xr:uid="{F06A7DE0-0581-4F2F-87D3-231E04AD7667}"/>
    <cellStyle name="Millares 4 2 3 6 2 2" xfId="26096" xr:uid="{F3F119EB-50B5-4C85-B8B5-6C19E7EFAD8E}"/>
    <cellStyle name="Millares 4 2 3 6 3" xfId="19714" xr:uid="{F4B74663-856F-4989-B952-BA2DEAD5B56D}"/>
    <cellStyle name="Millares 4 2 3 7" xfId="8283" xr:uid="{2FB22372-635C-4A3D-B1A9-992D99476967}"/>
    <cellStyle name="Millares 4 2 3 7 2" xfId="23391" xr:uid="{2F851E43-9E16-43B3-876C-D655C03302C8}"/>
    <cellStyle name="Millares 4 2 3 8" xfId="17194" xr:uid="{F0CEAAC3-3DC6-400F-8056-FB3EA49E04DA}"/>
    <cellStyle name="Millares 4 2 4" xfId="1885" xr:uid="{7AF20CE3-EE07-4F29-9DA9-F44D2620705E}"/>
    <cellStyle name="Millares 4 2 4 2" xfId="2445" xr:uid="{136C5A3D-C5B8-489E-80D6-A49093844F7B}"/>
    <cellStyle name="Millares 4 2 4 2 2" xfId="5082" xr:uid="{5DF04351-20CF-47D2-A9A1-9D95569A627B}"/>
    <cellStyle name="Millares 4 2 4 2 2 2" xfId="11446" xr:uid="{FF32E896-6B32-446D-832C-604195ED7E3E}"/>
    <cellStyle name="Millares 4 2 4 2 2 2 2" xfId="26554" xr:uid="{8ACBABEB-4B89-4E03-9B14-435C20D646D3}"/>
    <cellStyle name="Millares 4 2 4 2 2 3" xfId="20190" xr:uid="{11379E8F-827E-4D54-A6B7-E76E640A5698}"/>
    <cellStyle name="Millares 4 2 4 2 3" xfId="8912" xr:uid="{89CFC724-5F8B-4820-A4A6-9F8A45DEADB3}"/>
    <cellStyle name="Millares 4 2 4 2 3 2" xfId="24020" xr:uid="{8F0607DA-9FB2-4E78-8FE9-AD860A0B7AB7}"/>
    <cellStyle name="Millares 4 2 4 2 4" xfId="17619" xr:uid="{83065770-66F7-4FE7-BB84-BB06B7AFCDB4}"/>
    <cellStyle name="Millares 4 2 4 3" xfId="3957" xr:uid="{3EA1418B-F9E1-490D-A52C-E62F6A062255}"/>
    <cellStyle name="Millares 4 2 4 3 2" xfId="6594" xr:uid="{E15FE338-D142-4616-B5AF-3C0F382753D6}"/>
    <cellStyle name="Millares 4 2 4 3 2 2" xfId="12905" xr:uid="{3CE61339-FC4A-441F-AACD-64B060412284}"/>
    <cellStyle name="Millares 4 2 4 3 2 2 2" xfId="28013" xr:uid="{C7D2B0F3-3052-4D75-9B3D-7EBBDE1E73E2}"/>
    <cellStyle name="Millares 4 2 4 3 2 3" xfId="21702" xr:uid="{98B080EB-2D60-482D-BAC3-2B1B66DB2830}"/>
    <cellStyle name="Millares 4 2 4 3 3" xfId="10339" xr:uid="{64773B0D-1D59-400B-8683-9917367CA8A5}"/>
    <cellStyle name="Millares 4 2 4 3 3 2" xfId="25447" xr:uid="{9A118773-C3FC-40FC-B985-22338BED3F77}"/>
    <cellStyle name="Millares 4 2 4 3 4" xfId="19065" xr:uid="{1CC34C6A-C7BD-4ABA-AC1C-109180776EC9}"/>
    <cellStyle name="Millares 4 2 4 4" xfId="4522" xr:uid="{C1C543D0-1412-4052-AC79-08300866D87C}"/>
    <cellStyle name="Millares 4 2 4 4 2" xfId="10904" xr:uid="{BA9BC58C-BEA0-4126-A368-7BF2CB55DC57}"/>
    <cellStyle name="Millares 4 2 4 4 2 2" xfId="26012" xr:uid="{D99E618C-EA94-49D2-97B4-06B08E8CD419}"/>
    <cellStyle name="Millares 4 2 4 4 3" xfId="19630" xr:uid="{5EA7E96E-6634-4AA9-B920-74B1CD895469}"/>
    <cellStyle name="Millares 4 2 4 5" xfId="8386" xr:uid="{A0409469-1425-4631-88C9-3E16A11FE7EF}"/>
    <cellStyle name="Millares 4 2 4 5 2" xfId="23494" xr:uid="{49E1B62C-1FDC-48E6-A913-3263358D4E1A}"/>
    <cellStyle name="Millares 4 2 4 6" xfId="17110" xr:uid="{E3800183-A05B-415D-AA25-62C013D2E4AC}"/>
    <cellStyle name="Millares 4 3" xfId="1280" xr:uid="{00000000-0005-0000-0000-000003050000}"/>
    <cellStyle name="Millares 4 3 2" xfId="1972" xr:uid="{F0B48507-6FED-44CB-9370-2FC35CD7EE15}"/>
    <cellStyle name="Millares 4 3 2 2" xfId="2189" xr:uid="{B6AE901E-E37B-41A1-83E1-78F6FB8BC8B5}"/>
    <cellStyle name="Millares 4 3 2 2 2" xfId="4826" xr:uid="{9B180773-D884-41A6-BDBB-F0EC8035C6AF}"/>
    <cellStyle name="Millares 4 3 2 2 2 2" xfId="11208" xr:uid="{80ECEF2D-9C18-494D-A72F-598AFD391FB0}"/>
    <cellStyle name="Millares 4 3 2 2 2 2 2" xfId="26316" xr:uid="{F11D5EDC-AB84-4D58-B546-88A1A24A12D3}"/>
    <cellStyle name="Millares 4 3 2 2 2 3" xfId="19934" xr:uid="{189B8522-01C2-45E7-9F07-F3043D81ABBA}"/>
    <cellStyle name="Millares 4 3 2 2 3" xfId="8687" xr:uid="{3A4E22E0-6D71-4A76-8567-F8275978E471}"/>
    <cellStyle name="Millares 4 3 2 2 3 2" xfId="23795" xr:uid="{4E46B2D8-A78B-4BB1-9E22-A6385CBA925D}"/>
    <cellStyle name="Millares 4 3 2 2 4" xfId="17414" xr:uid="{08830232-660C-4DB9-BC41-F0514464E4B8}"/>
    <cellStyle name="Millares 4 3 2 3" xfId="2532" xr:uid="{1BA95775-6503-4328-A5E3-2C8DB48FFF5E}"/>
    <cellStyle name="Millares 4 3 2 3 2" xfId="5169" xr:uid="{584BE736-D237-458E-8A31-532CA89E2CB4}"/>
    <cellStyle name="Millares 4 3 2 3 2 2" xfId="11533" xr:uid="{3CF55F97-8BF1-4A20-9B86-AE08C77214DC}"/>
    <cellStyle name="Millares 4 3 2 3 2 2 2" xfId="26641" xr:uid="{572592A4-878A-4D20-8214-583B4B8A6FA8}"/>
    <cellStyle name="Millares 4 3 2 3 2 3" xfId="20277" xr:uid="{8E2A3817-A5DE-47F3-812F-0BD4486E3673}"/>
    <cellStyle name="Millares 4 3 2 3 3" xfId="8999" xr:uid="{8FFA8C32-2967-4966-BCB1-6455F9FDBF05}"/>
    <cellStyle name="Millares 4 3 2 3 3 2" xfId="24107" xr:uid="{40F57897-D14C-4D5A-8565-94FC34846846}"/>
    <cellStyle name="Millares 4 3 2 3 4" xfId="17655" xr:uid="{F3771BAB-7380-4178-891B-B2B510E66EF9}"/>
    <cellStyle name="Millares 4 3 2 4" xfId="4044" xr:uid="{D5CB0CE2-E000-4614-88C3-7094218A07BA}"/>
    <cellStyle name="Millares 4 3 2 4 2" xfId="6681" xr:uid="{23656201-5325-4EF7-882D-21022A4370C7}"/>
    <cellStyle name="Millares 4 3 2 4 2 2" xfId="12992" xr:uid="{FD79650D-37AA-47CA-88E3-2C817268A91D}"/>
    <cellStyle name="Millares 4 3 2 4 2 2 2" xfId="28100" xr:uid="{80C33A7E-921F-4204-931F-E45CE6C52384}"/>
    <cellStyle name="Millares 4 3 2 4 2 3" xfId="21789" xr:uid="{C7560D78-0096-459C-BC4C-D64DB24E48CB}"/>
    <cellStyle name="Millares 4 3 2 4 3" xfId="10426" xr:uid="{69606757-C7D4-416D-988E-240F801005F9}"/>
    <cellStyle name="Millares 4 3 2 4 3 2" xfId="25534" xr:uid="{A9169CCE-E71C-4FB1-A1A0-2E3F5B9ABFEB}"/>
    <cellStyle name="Millares 4 3 2 4 4" xfId="19152" xr:uid="{874557B5-E4CF-4315-8F9E-C7A5EE026FFE}"/>
    <cellStyle name="Millares 4 3 2 5" xfId="4420" xr:uid="{06AA8043-868D-4960-A638-BA493E5DE1BA}"/>
    <cellStyle name="Millares 4 3 2 5 2" xfId="10802" xr:uid="{F098608D-6078-4C38-AFAB-D5BFFF013CAE}"/>
    <cellStyle name="Millares 4 3 2 5 2 2" xfId="25910" xr:uid="{FFAA8181-AC38-4B08-B879-35CE08067BEA}"/>
    <cellStyle name="Millares 4 3 2 5 3" xfId="19528" xr:uid="{10FFA5E6-9D0A-40A8-A29F-FF4D78242031}"/>
    <cellStyle name="Millares 4 3 2 6" xfId="4609" xr:uid="{F67326C5-7E04-4CA0-B435-81C0F65948EA}"/>
    <cellStyle name="Millares 4 3 2 6 2" xfId="10991" xr:uid="{06379180-7457-4987-879B-32C8345FD129}"/>
    <cellStyle name="Millares 4 3 2 6 2 2" xfId="26099" xr:uid="{F97831E7-9C54-4847-A432-AFA51C9AB27A}"/>
    <cellStyle name="Millares 4 3 2 6 3" xfId="19717" xr:uid="{F2948F4D-9033-4661-B8FD-0416E4893B3B}"/>
    <cellStyle name="Millares 4 3 2 7" xfId="8286" xr:uid="{543A8BB5-EA0D-48BB-802B-98021553F06B}"/>
    <cellStyle name="Millares 4 3 2 7 2" xfId="23394" xr:uid="{8BB51C19-C1A8-4213-B2F6-F7A134CF99F0}"/>
    <cellStyle name="Millares 4 3 2 8" xfId="17197" xr:uid="{DB26BCB7-276C-481B-8B4F-4AEA21AEC2B8}"/>
    <cellStyle name="Millares 4 3 3" xfId="1888" xr:uid="{49CD7DC0-F6B1-4E2B-BF7E-681BCBDD7586}"/>
    <cellStyle name="Millares 4 3 3 2" xfId="2448" xr:uid="{6942C80C-1DDB-4596-9F52-88A5A5B20ABD}"/>
    <cellStyle name="Millares 4 3 3 2 2" xfId="5085" xr:uid="{DF029DDB-9A56-4C7C-BF56-11821B11B498}"/>
    <cellStyle name="Millares 4 3 3 2 2 2" xfId="11449" xr:uid="{F00AE7FD-7004-4250-ACE0-FA3BB24002D6}"/>
    <cellStyle name="Millares 4 3 3 2 2 2 2" xfId="26557" xr:uid="{5155A1F8-CD82-4F98-A632-EF3DACB63527}"/>
    <cellStyle name="Millares 4 3 3 2 2 3" xfId="20193" xr:uid="{C76B23BB-3D84-466F-BEF4-B09401873FD3}"/>
    <cellStyle name="Millares 4 3 3 2 3" xfId="8915" xr:uid="{8C53F364-7C6E-4C57-ACB1-593F8928EE46}"/>
    <cellStyle name="Millares 4 3 3 2 3 2" xfId="24023" xr:uid="{5A8F2E03-F5C3-404F-8D25-2FB263D24665}"/>
    <cellStyle name="Millares 4 3 3 2 4" xfId="17622" xr:uid="{1656CB21-7986-4CFB-96DC-CB8009FB707C}"/>
    <cellStyle name="Millares 4 3 3 3" xfId="3960" xr:uid="{A8618906-8075-4F34-AAC7-06219282B188}"/>
    <cellStyle name="Millares 4 3 3 3 2" xfId="6597" xr:uid="{D6BF2967-1E49-48C5-92A6-787BC1AB63E7}"/>
    <cellStyle name="Millares 4 3 3 3 2 2" xfId="12908" xr:uid="{F004638E-DF6D-4279-B6F3-948BC2E8C9CC}"/>
    <cellStyle name="Millares 4 3 3 3 2 2 2" xfId="28016" xr:uid="{367D0F61-0BC1-4B2C-A94E-3D6306D2D606}"/>
    <cellStyle name="Millares 4 3 3 3 2 3" xfId="21705" xr:uid="{6E57E54D-A76D-422A-BD1A-CD28022C8AA0}"/>
    <cellStyle name="Millares 4 3 3 3 3" xfId="10342" xr:uid="{8D8DC67D-F9F3-4A22-8D0B-06C80A2302C6}"/>
    <cellStyle name="Millares 4 3 3 3 3 2" xfId="25450" xr:uid="{EC8DF4F3-815A-4725-98AE-87AF43A3AEDA}"/>
    <cellStyle name="Millares 4 3 3 3 4" xfId="19068" xr:uid="{9A7F5C25-7B70-479D-A618-7B8A7E363361}"/>
    <cellStyle name="Millares 4 3 3 4" xfId="4525" xr:uid="{04695384-E470-4957-8565-F2F2806F149B}"/>
    <cellStyle name="Millares 4 3 3 4 2" xfId="10907" xr:uid="{B669EF7D-CAF6-45BB-87B3-BC69188DDED6}"/>
    <cellStyle name="Millares 4 3 3 4 2 2" xfId="26015" xr:uid="{52519D5B-4C67-4859-900D-7F14ECFB0907}"/>
    <cellStyle name="Millares 4 3 3 4 3" xfId="19633" xr:uid="{1189FCCC-4639-4432-8753-FCE29A27C91F}"/>
    <cellStyle name="Millares 4 3 3 5" xfId="8389" xr:uid="{64B2A4D7-E00A-41C0-9AE0-0AB601029D7B}"/>
    <cellStyle name="Millares 4 3 3 5 2" xfId="23497" xr:uid="{F4B69DEB-90C7-4E32-879F-85B5A465C333}"/>
    <cellStyle name="Millares 4 3 3 6" xfId="17113" xr:uid="{4F1E4951-1D95-4115-ABDC-2CB2D2F232B7}"/>
    <cellStyle name="Millares 4 4" xfId="1968" xr:uid="{4CA5A902-3E41-43DE-A560-A4511561EBB0}"/>
    <cellStyle name="Millares 4 4 2" xfId="2185" xr:uid="{01BC3781-B0FC-4520-803A-3DAA66122E27}"/>
    <cellStyle name="Millares 4 4 2 2" xfId="4822" xr:uid="{7EA92AFA-32BF-4CAB-887F-AAB46E4C36FC}"/>
    <cellStyle name="Millares 4 4 2 2 2" xfId="11204" xr:uid="{24840375-1EC1-4491-A6E0-29651301CD91}"/>
    <cellStyle name="Millares 4 4 2 2 2 2" xfId="26312" xr:uid="{1EF7195F-49B9-4128-BC33-ABADA951B2B5}"/>
    <cellStyle name="Millares 4 4 2 2 3" xfId="19930" xr:uid="{B6A04F95-C16A-4FF1-80EB-E5417C17E464}"/>
    <cellStyle name="Millares 4 4 2 3" xfId="8683" xr:uid="{7F1CCE7A-CABF-4BAF-BE2E-8A774E5E6BBA}"/>
    <cellStyle name="Millares 4 4 2 3 2" xfId="23791" xr:uid="{819F4055-230A-4096-859C-24105D90BD55}"/>
    <cellStyle name="Millares 4 4 2 4" xfId="17410" xr:uid="{A57D85A9-9FCB-4517-B8F1-78D9190972B6}"/>
    <cellStyle name="Millares 4 4 3" xfId="2528" xr:uid="{FDD2E656-2F2A-413B-B163-0BFDA24ED2C4}"/>
    <cellStyle name="Millares 4 4 3 2" xfId="5165" xr:uid="{62B1ED88-1FDB-49C2-98EA-60E586C23514}"/>
    <cellStyle name="Millares 4 4 3 2 2" xfId="11529" xr:uid="{4706ADBD-13CF-4699-AC62-4E3DBE8BBA35}"/>
    <cellStyle name="Millares 4 4 3 2 2 2" xfId="26637" xr:uid="{21297B13-F781-4F86-B2F3-52DAC387100C}"/>
    <cellStyle name="Millares 4 4 3 2 3" xfId="20273" xr:uid="{B2A07271-7587-406C-8CBF-3C1A94BB7EB4}"/>
    <cellStyle name="Millares 4 4 3 3" xfId="8995" xr:uid="{632E40AE-64F6-4290-BF86-4BFEE988A664}"/>
    <cellStyle name="Millares 4 4 3 3 2" xfId="24103" xr:uid="{480B69A0-B5C7-4239-B2C3-0148DAE48300}"/>
    <cellStyle name="Millares 4 4 3 4" xfId="17651" xr:uid="{EF34AB5E-88EF-47FD-B713-FE255660129E}"/>
    <cellStyle name="Millares 4 4 4" xfId="4040" xr:uid="{299D40C1-A1FB-46E3-9A0D-A7F6B046C932}"/>
    <cellStyle name="Millares 4 4 4 2" xfId="6677" xr:uid="{2B24C817-852D-4CE2-ACAD-7C90C86DC9B9}"/>
    <cellStyle name="Millares 4 4 4 2 2" xfId="12988" xr:uid="{0E916498-F197-443D-AE44-C457B63F399B}"/>
    <cellStyle name="Millares 4 4 4 2 2 2" xfId="28096" xr:uid="{4FA99B63-112F-4BD6-A997-E50BB3689B77}"/>
    <cellStyle name="Millares 4 4 4 2 3" xfId="21785" xr:uid="{C1033A14-BC48-48A7-ABE2-68A3BF4E47DF}"/>
    <cellStyle name="Millares 4 4 4 3" xfId="10422" xr:uid="{25672065-D05F-4AE3-B66A-83EEBCA466B0}"/>
    <cellStyle name="Millares 4 4 4 3 2" xfId="25530" xr:uid="{00E469F3-F203-441C-A4CD-5C160BC90121}"/>
    <cellStyle name="Millares 4 4 4 4" xfId="19148" xr:uid="{44424575-B71B-47C1-A4AF-A9517277A829}"/>
    <cellStyle name="Millares 4 4 5" xfId="4416" xr:uid="{7F6B9A4D-E892-4717-9FAA-6A738912CD2B}"/>
    <cellStyle name="Millares 4 4 5 2" xfId="10798" xr:uid="{A9853375-2EDD-4AC8-9B7B-BA53798D955F}"/>
    <cellStyle name="Millares 4 4 5 2 2" xfId="25906" xr:uid="{35F6F27C-1B24-4E42-A6CF-0D5D9293ADD4}"/>
    <cellStyle name="Millares 4 4 5 3" xfId="19524" xr:uid="{2763FF66-8C9D-486E-91F7-4A761E7DA196}"/>
    <cellStyle name="Millares 4 4 6" xfId="4605" xr:uid="{51A9490A-F772-40B6-ABED-573E0787E4DA}"/>
    <cellStyle name="Millares 4 4 6 2" xfId="10987" xr:uid="{14ADBBFF-F21D-4609-81CC-821A33D8288D}"/>
    <cellStyle name="Millares 4 4 6 2 2" xfId="26095" xr:uid="{6BE43013-0F81-41C7-B7F6-9888216505EA}"/>
    <cellStyle name="Millares 4 4 6 3" xfId="19713" xr:uid="{180CF569-13A8-4152-BA3B-A378833BE512}"/>
    <cellStyle name="Millares 4 4 7" xfId="8282" xr:uid="{3C37F108-F3B3-4450-8DF9-823922BECA33}"/>
    <cellStyle name="Millares 4 4 7 2" xfId="23390" xr:uid="{930CC6DC-D3D8-4071-B278-4BE29B6BDE5F}"/>
    <cellStyle name="Millares 4 4 8" xfId="17193" xr:uid="{8049B6EA-C94D-454F-BC71-37B0D1A415DF}"/>
    <cellStyle name="Millares 4 5" xfId="1884" xr:uid="{E045B7E3-C047-4D76-BF3C-659416D98989}"/>
    <cellStyle name="Millares 4 5 2" xfId="2444" xr:uid="{4950F972-EC9C-4B3A-B2AD-61E42E398760}"/>
    <cellStyle name="Millares 4 5 2 2" xfId="5081" xr:uid="{34123B4D-7347-4AE2-8BC6-7FBD0339E26C}"/>
    <cellStyle name="Millares 4 5 2 2 2" xfId="11445" xr:uid="{694E3319-9602-40A2-88B2-2EB07000DF32}"/>
    <cellStyle name="Millares 4 5 2 2 2 2" xfId="26553" xr:uid="{BD40A865-79F4-4CFA-94DC-3168CEE2F61E}"/>
    <cellStyle name="Millares 4 5 2 2 3" xfId="20189" xr:uid="{A582D795-FECF-4AC2-BCC9-685699DD865E}"/>
    <cellStyle name="Millares 4 5 2 3" xfId="8911" xr:uid="{650D87DD-E172-4B92-BA80-08C093013329}"/>
    <cellStyle name="Millares 4 5 2 3 2" xfId="24019" xr:uid="{A37AD85E-734D-4FE8-9104-6EE8AB145CE3}"/>
    <cellStyle name="Millares 4 5 2 4" xfId="17618" xr:uid="{CDF2957D-7400-47C2-AFA2-D48132BCBFDE}"/>
    <cellStyle name="Millares 4 5 3" xfId="3956" xr:uid="{9B4E6447-709D-4B55-A228-A0CCCA4A6242}"/>
    <cellStyle name="Millares 4 5 3 2" xfId="6593" xr:uid="{DB6E43CA-AC16-4AF9-9F23-15344AD6EC63}"/>
    <cellStyle name="Millares 4 5 3 2 2" xfId="12904" xr:uid="{13ABC868-1222-4ABF-A67C-E1FF156FD541}"/>
    <cellStyle name="Millares 4 5 3 2 2 2" xfId="28012" xr:uid="{E645EEB4-940B-4D00-8B5C-DEC9418510E1}"/>
    <cellStyle name="Millares 4 5 3 2 3" xfId="21701" xr:uid="{6257079B-8EA7-40E3-9E35-0D4E6CDAB2A6}"/>
    <cellStyle name="Millares 4 5 3 3" xfId="10338" xr:uid="{51D8EE53-C7D2-4028-BBBD-C70893227F98}"/>
    <cellStyle name="Millares 4 5 3 3 2" xfId="25446" xr:uid="{1159018D-F6E3-4B6A-8ECC-177A713EB772}"/>
    <cellStyle name="Millares 4 5 3 4" xfId="19064" xr:uid="{9972ECD3-43D0-4275-A2E1-F3A2AF91197A}"/>
    <cellStyle name="Millares 4 5 4" xfId="4521" xr:uid="{B4334B08-5F75-43FE-8A3B-B90069CEAB9B}"/>
    <cellStyle name="Millares 4 5 4 2" xfId="10903" xr:uid="{6051529E-C52B-4949-8FD3-4EE74078BB61}"/>
    <cellStyle name="Millares 4 5 4 2 2" xfId="26011" xr:uid="{D21CC0BE-58C5-4374-8215-DC601BC3EB28}"/>
    <cellStyle name="Millares 4 5 4 3" xfId="19629" xr:uid="{9B8376D3-09AA-479D-89E6-7373E90D17B0}"/>
    <cellStyle name="Millares 4 5 5" xfId="8385" xr:uid="{7B44182A-4CD8-4E3F-9381-80F402E4E83D}"/>
    <cellStyle name="Millares 4 5 5 2" xfId="23493" xr:uid="{12378996-8233-490D-B3EC-D76CD7F3EBB9}"/>
    <cellStyle name="Millares 4 5 6" xfId="17109" xr:uid="{D278E509-1C42-4347-8E26-268CF7C52979}"/>
    <cellStyle name="Millares 4 6" xfId="2099" xr:uid="{860DADC5-A439-4058-9C0B-49B21F985372}"/>
    <cellStyle name="Millares 4 6 2" xfId="2589" xr:uid="{571E0749-33ED-498D-B88E-59B75655E5E0}"/>
    <cellStyle name="Millares 4 6 2 2" xfId="5226" xr:uid="{AA420A32-B932-4990-B0F6-DC647A220656}"/>
    <cellStyle name="Millares 4 6 2 2 2" xfId="11590" xr:uid="{733C0C01-5412-4DAB-8325-2D74C268627F}"/>
    <cellStyle name="Millares 4 6 2 2 2 2" xfId="26698" xr:uid="{725BFC15-628A-4419-A226-1FE02610B544}"/>
    <cellStyle name="Millares 4 6 2 2 3" xfId="20334" xr:uid="{2DFC94DA-6385-4178-8746-3AD4ACFA4111}"/>
    <cellStyle name="Millares 4 6 2 3" xfId="9056" xr:uid="{058D14D0-505F-4A44-96C4-279F709187F2}"/>
    <cellStyle name="Millares 4 6 2 3 2" xfId="24164" xr:uid="{D033DB4B-BBE5-4F9A-9F08-86DE2CF9325C}"/>
    <cellStyle name="Millares 4 6 2 4" xfId="17697" xr:uid="{8408AFC9-2BFD-4714-8CF2-2458F9A4D986}"/>
    <cellStyle name="Millares 4 6 3" xfId="4171" xr:uid="{E5CBDB03-A3D8-443D-A8A4-BCE4D40EBEBC}"/>
    <cellStyle name="Millares 4 6 3 2" xfId="6808" xr:uid="{D6EE0A73-E83E-4EF8-B9C5-65B40250AB6C}"/>
    <cellStyle name="Millares 4 6 3 2 2" xfId="13119" xr:uid="{AD838DEA-3D30-49C6-95C3-68E0E3D33195}"/>
    <cellStyle name="Millares 4 6 3 2 2 2" xfId="28227" xr:uid="{DE93767A-D636-46EF-BB99-9E914E7C0C0E}"/>
    <cellStyle name="Millares 4 6 3 2 3" xfId="21916" xr:uid="{41C1F4FE-D659-43F0-9655-776E8FDBA014}"/>
    <cellStyle name="Millares 4 6 3 3" xfId="10553" xr:uid="{07303A10-3220-4C6E-A910-89F59BC6903F}"/>
    <cellStyle name="Millares 4 6 3 3 2" xfId="25661" xr:uid="{DD6C65BE-4AB1-4EEF-AA95-48532A3911C2}"/>
    <cellStyle name="Millares 4 6 3 4" xfId="19279" xr:uid="{BF0C5FF0-0585-4C7A-B092-1BAEC2864BB8}"/>
    <cellStyle name="Millares 4 6 4" xfId="4736" xr:uid="{4F4FF6B8-6EEB-4EF6-B8DE-4F3D7A32A4A8}"/>
    <cellStyle name="Millares 4 6 4 2" xfId="11118" xr:uid="{7E2F642E-E47E-4D02-BB1A-B9DA6301542A}"/>
    <cellStyle name="Millares 4 6 4 2 2" xfId="26226" xr:uid="{0BA7F631-E3DF-458E-AF50-341392766217}"/>
    <cellStyle name="Millares 4 6 4 3" xfId="19844" xr:uid="{944F6054-CBD8-4CF6-83F0-00049DF5C743}"/>
    <cellStyle name="Millares 4 6 5" xfId="8597" xr:uid="{6405C754-CC94-4073-B41F-FD0597FAD978}"/>
    <cellStyle name="Millares 4 6 5 2" xfId="23705" xr:uid="{194281C8-039B-43CE-BAE3-23FB012FFFA5}"/>
    <cellStyle name="Millares 4 6 6" xfId="17324" xr:uid="{0F5C3297-C126-4829-8125-A676E561E7FE}"/>
    <cellStyle name="Millares 4 7" xfId="2170" xr:uid="{91C895D5-F395-4DCA-8A3A-FC4A0B492699}"/>
    <cellStyle name="Millares 4 7 2" xfId="2659" xr:uid="{60D20383-2865-4A90-AFB2-C5DB4450A55F}"/>
    <cellStyle name="Millares 4 7 2 2" xfId="5296" xr:uid="{33A25A97-5134-43DD-A4CF-5E54B758EA3A}"/>
    <cellStyle name="Millares 4 7 2 2 2" xfId="11660" xr:uid="{D6A5CD3C-CD60-40F8-8012-6F74198FFDB8}"/>
    <cellStyle name="Millares 4 7 2 2 2 2" xfId="26768" xr:uid="{FBCA2B4B-39FF-4938-BF04-807BE25371C6}"/>
    <cellStyle name="Millares 4 7 2 2 3" xfId="20404" xr:uid="{61364BA2-6666-4B79-8B9C-4F3BC7A57AF5}"/>
    <cellStyle name="Millares 4 7 2 3" xfId="9126" xr:uid="{313879F4-537F-44A7-A091-2707B1955E99}"/>
    <cellStyle name="Millares 4 7 2 3 2" xfId="24234" xr:uid="{12269C6A-3ACB-48B6-926C-B26150208095}"/>
    <cellStyle name="Millares 4 7 2 4" xfId="17767" xr:uid="{3949474E-84A8-464E-84DB-32887357DF07}"/>
    <cellStyle name="Millares 4 7 3" xfId="4242" xr:uid="{AE0BF63F-0C99-43DF-B4E2-CE52674A7699}"/>
    <cellStyle name="Millares 4 7 3 2" xfId="6879" xr:uid="{BC4BE3B4-ED1B-44AD-A528-3B518F7BE527}"/>
    <cellStyle name="Millares 4 7 3 2 2" xfId="13190" xr:uid="{552F6971-A5E9-4A3E-8A50-FF74E316BE91}"/>
    <cellStyle name="Millares 4 7 3 2 2 2" xfId="28298" xr:uid="{C1F9E554-4405-4008-98B0-7D709E3DAF65}"/>
    <cellStyle name="Millares 4 7 3 2 3" xfId="21987" xr:uid="{4E8C7758-46D7-492F-8044-E3A5F6E6437D}"/>
    <cellStyle name="Millares 4 7 3 3" xfId="10624" xr:uid="{9F59D326-72DF-4D96-B44B-AA90C7682E06}"/>
    <cellStyle name="Millares 4 7 3 3 2" xfId="25732" xr:uid="{FCB5FE15-BC30-4C07-843B-917D54E0CD3A}"/>
    <cellStyle name="Millares 4 7 3 4" xfId="19350" xr:uid="{2B73CF01-7454-4943-B4B9-78390614EF80}"/>
    <cellStyle name="Millares 4 7 4" xfId="4807" xr:uid="{298AF762-B561-4FB6-8081-34E28C561BAF}"/>
    <cellStyle name="Millares 4 7 4 2" xfId="11189" xr:uid="{B425AAD4-7007-4911-A493-415F1D756D26}"/>
    <cellStyle name="Millares 4 7 4 2 2" xfId="26297" xr:uid="{9391B235-9757-46AA-8B22-A405ED3F0DEA}"/>
    <cellStyle name="Millares 4 7 4 3" xfId="19915" xr:uid="{53C611EC-E359-4EB6-85C3-B13196550975}"/>
    <cellStyle name="Millares 4 7 5" xfId="8668" xr:uid="{557A5FD1-6DBD-4975-A2C9-C746026ADF2D}"/>
    <cellStyle name="Millares 4 7 5 2" xfId="23776" xr:uid="{7A079B79-EE83-4914-98B0-D8EE50D3A739}"/>
    <cellStyle name="Millares 4 7 6" xfId="17395" xr:uid="{E9B666BF-DEDF-4D5D-B5C0-5B1221900FF1}"/>
    <cellStyle name="Millares 4 8" xfId="2176" xr:uid="{5AAD2543-7B13-45E0-A90A-A10291AC2159}"/>
    <cellStyle name="Millares 4 8 2" xfId="4813" xr:uid="{30AA9E59-11D1-48A9-8443-9E41D309B4AE}"/>
    <cellStyle name="Millares 4 8 2 2" xfId="11195" xr:uid="{6406FDDE-0837-4833-B340-5DC63CAD726B}"/>
    <cellStyle name="Millares 4 8 2 2 2" xfId="26303" xr:uid="{0B32E684-F062-40B2-B031-857FAF3A5982}"/>
    <cellStyle name="Millares 4 8 2 3" xfId="19921" xr:uid="{545F25BE-CAED-43B2-96BD-22451688FEB8}"/>
    <cellStyle name="Millares 4 8 3" xfId="8674" xr:uid="{42DD04D3-6B48-4D32-A816-F7930B70579B}"/>
    <cellStyle name="Millares 4 8 3 2" xfId="23782" xr:uid="{C49353E9-4824-4EFE-9C1C-92590093B8B0}"/>
    <cellStyle name="Millares 4 8 4" xfId="17401" xr:uid="{B816B9F4-4E5B-4479-8732-A380300F6216}"/>
    <cellStyle name="Millares 4 9" xfId="2291" xr:uid="{6CA34425-5FE8-42E1-8DC4-03D95C80A9EC}"/>
    <cellStyle name="Millares 4 9 2" xfId="4928" xr:uid="{FE90B623-8AAC-4041-8400-4E096C82900F}"/>
    <cellStyle name="Millares 4 9 2 2" xfId="11292" xr:uid="{592DB4A3-12CA-429A-8EB4-B115115E463B}"/>
    <cellStyle name="Millares 4 9 2 2 2" xfId="26400" xr:uid="{7C0C0B2E-E17C-4A3B-9E81-1ED55BAF360B}"/>
    <cellStyle name="Millares 4 9 2 3" xfId="20036" xr:uid="{EFD23F0A-1BA9-42AE-8B9C-96CA292E8778}"/>
    <cellStyle name="Millares 4 9 3" xfId="8758" xr:uid="{52D6060B-CDBF-483B-8347-EF997F7288BD}"/>
    <cellStyle name="Millares 4 9 3 2" xfId="23866" xr:uid="{EA9F5B31-B9C4-48CA-B7C3-1971507BA465}"/>
    <cellStyle name="Millares 4 9 4" xfId="17516" xr:uid="{6469037A-A387-4630-9A3A-3888BAAE7887}"/>
    <cellStyle name="Millares 40" xfId="15863" xr:uid="{BB90EAA8-F472-4EFE-8558-2750694AD1DC}"/>
    <cellStyle name="Millares 40 2" xfId="30971" xr:uid="{20C2ACDD-B9E4-4911-B2E4-39DE0EBE2E3B}"/>
    <cellStyle name="Millares 41" xfId="14746" xr:uid="{7649A348-0301-433C-A514-F5FC294A325A}"/>
    <cellStyle name="Millares 41 2" xfId="29854" xr:uid="{04362D37-EBB8-45AE-9051-AAA2EF05FC7B}"/>
    <cellStyle name="Millares 42" xfId="17010" xr:uid="{255E881E-783C-4151-9B6D-DBA48522671D}"/>
    <cellStyle name="Millares 5" xfId="1281" xr:uid="{00000000-0005-0000-0000-000004050000}"/>
    <cellStyle name="Millares 6" xfId="1282" xr:uid="{00000000-0005-0000-0000-000005050000}"/>
    <cellStyle name="Millares 7" xfId="1283" xr:uid="{00000000-0005-0000-0000-000006050000}"/>
    <cellStyle name="Millares 8" xfId="1284" xr:uid="{00000000-0005-0000-0000-000007050000}"/>
    <cellStyle name="Millares 8 2" xfId="1973" xr:uid="{C823517E-3297-4B25-A015-CC24B905B44E}"/>
    <cellStyle name="Millares 8 2 2" xfId="2190" xr:uid="{6AE92877-A683-4A71-85B8-AAC9815820C2}"/>
    <cellStyle name="Millares 8 2 2 2" xfId="4827" xr:uid="{F622558E-415A-4237-943D-3C56B2A30464}"/>
    <cellStyle name="Millares 8 2 2 2 2" xfId="11209" xr:uid="{22FB2E66-4378-421D-A15A-66EDA6201208}"/>
    <cellStyle name="Millares 8 2 2 2 2 2" xfId="26317" xr:uid="{E7EEFA28-C723-449C-9774-297F525AF07F}"/>
    <cellStyle name="Millares 8 2 2 2 3" xfId="19935" xr:uid="{08EF9F28-8F81-4FB4-B839-F321279D0FDB}"/>
    <cellStyle name="Millares 8 2 2 3" xfId="8688" xr:uid="{809A619C-8023-43A2-A220-A59B5AC3BCDF}"/>
    <cellStyle name="Millares 8 2 2 3 2" xfId="23796" xr:uid="{505F1708-C65C-43BD-A36E-FB4D74862D3D}"/>
    <cellStyle name="Millares 8 2 2 4" xfId="17415" xr:uid="{30BD2C7B-8D08-4D5B-84E0-27E49817120C}"/>
    <cellStyle name="Millares 8 2 3" xfId="2533" xr:uid="{7B4FBA3D-F4AA-4B1F-AF92-8CCF22139368}"/>
    <cellStyle name="Millares 8 2 3 2" xfId="5170" xr:uid="{00F9921C-738F-406F-87D3-894A092FB58D}"/>
    <cellStyle name="Millares 8 2 3 2 2" xfId="11534" xr:uid="{D5FF3D00-9917-4787-9B6A-19A6630BC03B}"/>
    <cellStyle name="Millares 8 2 3 2 2 2" xfId="26642" xr:uid="{29D80958-95A9-4E2E-9B78-CEB2A89DCB4D}"/>
    <cellStyle name="Millares 8 2 3 2 3" xfId="20278" xr:uid="{9DD5D336-2550-44C5-BA1D-796984221D27}"/>
    <cellStyle name="Millares 8 2 3 3" xfId="9000" xr:uid="{6BA89761-3DF4-4729-B3D7-3738BECEC666}"/>
    <cellStyle name="Millares 8 2 3 3 2" xfId="24108" xr:uid="{1034D39B-182E-4D19-9ACF-3E06D5A711CB}"/>
    <cellStyle name="Millares 8 2 3 4" xfId="17656" xr:uid="{2372098D-AC25-4B50-8C47-6AA94450D724}"/>
    <cellStyle name="Millares 8 2 4" xfId="4045" xr:uid="{80F09984-3A92-4D41-A31E-6B0E41335D2D}"/>
    <cellStyle name="Millares 8 2 4 2" xfId="6682" xr:uid="{46A8792D-0809-4A35-B951-7BC10BE2EFF8}"/>
    <cellStyle name="Millares 8 2 4 2 2" xfId="12993" xr:uid="{21041EC1-CABD-4198-9570-BB05EBD1C249}"/>
    <cellStyle name="Millares 8 2 4 2 2 2" xfId="28101" xr:uid="{ECD1BBF2-06D0-4B26-8C12-B0AFC9BE9B68}"/>
    <cellStyle name="Millares 8 2 4 2 3" xfId="21790" xr:uid="{79355E39-2CB4-45BA-8D7C-E68363814A37}"/>
    <cellStyle name="Millares 8 2 4 3" xfId="10427" xr:uid="{29D8D277-C06B-4F70-9FE2-F5D9C0DBCEB1}"/>
    <cellStyle name="Millares 8 2 4 3 2" xfId="25535" xr:uid="{9F2BF194-C4E8-4AAC-854A-998311E89AA6}"/>
    <cellStyle name="Millares 8 2 4 4" xfId="19153" xr:uid="{0C49EA7E-D428-4E49-94D3-54F22CAB18BF}"/>
    <cellStyle name="Millares 8 2 5" xfId="4421" xr:uid="{2D04BFB3-9E85-487F-A5DE-69B667E5D8F0}"/>
    <cellStyle name="Millares 8 2 5 2" xfId="10803" xr:uid="{FA55CA32-09F0-4ABA-B610-465801135868}"/>
    <cellStyle name="Millares 8 2 5 2 2" xfId="25911" xr:uid="{83FF2AD2-EDEA-404F-BA05-9B769386B3B4}"/>
    <cellStyle name="Millares 8 2 5 3" xfId="19529" xr:uid="{9EC423A3-28E6-4683-8DA8-E11A37FF31B5}"/>
    <cellStyle name="Millares 8 2 6" xfId="4610" xr:uid="{979B4CD4-A1C5-4B88-AFDB-479B88FCAF98}"/>
    <cellStyle name="Millares 8 2 6 2" xfId="10992" xr:uid="{2F2DAFC5-F1C0-4A26-BE7E-E4DC88858464}"/>
    <cellStyle name="Millares 8 2 6 2 2" xfId="26100" xr:uid="{E886A9AB-7697-40E3-A7A4-F3E8BAF1133C}"/>
    <cellStyle name="Millares 8 2 6 3" xfId="19718" xr:uid="{E6FA5768-10CD-4BEA-B587-0C13B0B1AE2A}"/>
    <cellStyle name="Millares 8 2 7" xfId="8287" xr:uid="{B1E8CD3D-F1E5-4E37-9ABE-141F7F32B587}"/>
    <cellStyle name="Millares 8 2 7 2" xfId="23395" xr:uid="{23B491C7-A5BA-4037-BDC5-8B92507149EB}"/>
    <cellStyle name="Millares 8 2 8" xfId="17198" xr:uid="{E74A44E4-C41E-434A-8E04-1BF10D62327D}"/>
    <cellStyle name="Millares 8 3" xfId="1889" xr:uid="{C1C7EAE6-498C-4734-B3FC-275242EC5D95}"/>
    <cellStyle name="Millares 8 3 2" xfId="2449" xr:uid="{159D73F3-EAA1-4788-BBA6-132E06230C69}"/>
    <cellStyle name="Millares 8 3 2 2" xfId="5086" xr:uid="{EDEF0FD6-DA63-48A8-8E22-42D33A054180}"/>
    <cellStyle name="Millares 8 3 2 2 2" xfId="11450" xr:uid="{33473F8B-166E-4425-BE20-E80CBCD6F224}"/>
    <cellStyle name="Millares 8 3 2 2 2 2" xfId="26558" xr:uid="{39CE66B5-BA83-4537-A19F-D4FAF43B841D}"/>
    <cellStyle name="Millares 8 3 2 2 3" xfId="20194" xr:uid="{315A89F3-C534-4BE5-AE37-749BBBDA0F19}"/>
    <cellStyle name="Millares 8 3 2 3" xfId="8916" xr:uid="{9DD02629-C5C3-4842-81F0-89E93B68A043}"/>
    <cellStyle name="Millares 8 3 2 3 2" xfId="24024" xr:uid="{653ADCE6-C1E8-4E85-9F49-46E489D5C3ED}"/>
    <cellStyle name="Millares 8 3 2 4" xfId="17623" xr:uid="{6A9DFBBB-EB46-4AB2-B967-A4B4146555DF}"/>
    <cellStyle name="Millares 8 3 3" xfId="3961" xr:uid="{C4D1261A-210C-45F9-BBD3-1E6DF037214A}"/>
    <cellStyle name="Millares 8 3 3 2" xfId="6598" xr:uid="{B12265B6-32F6-4772-B8FE-DA49C884DE8D}"/>
    <cellStyle name="Millares 8 3 3 2 2" xfId="12909" xr:uid="{9B3CEE66-8060-4E5E-95C8-4EAB0AC1294B}"/>
    <cellStyle name="Millares 8 3 3 2 2 2" xfId="28017" xr:uid="{E3AA00E7-9736-4ADB-8E90-B51348923F0F}"/>
    <cellStyle name="Millares 8 3 3 2 3" xfId="21706" xr:uid="{EAF98563-0869-48E7-97BE-5200F82B3CF6}"/>
    <cellStyle name="Millares 8 3 3 3" xfId="10343" xr:uid="{2A9D1DA7-F2F3-4475-BCD4-4DABDC58EAC1}"/>
    <cellStyle name="Millares 8 3 3 3 2" xfId="25451" xr:uid="{F744DC4B-2FC5-454D-94F6-8FE305C0CA82}"/>
    <cellStyle name="Millares 8 3 3 4" xfId="19069" xr:uid="{B4872ADF-E401-4602-92AA-C208BF59278E}"/>
    <cellStyle name="Millares 8 3 4" xfId="4526" xr:uid="{03BB87B1-3C71-4B29-8689-204DED7B54C6}"/>
    <cellStyle name="Millares 8 3 4 2" xfId="10908" xr:uid="{88A010E2-7CBD-4286-809E-AA0DBBEA257F}"/>
    <cellStyle name="Millares 8 3 4 2 2" xfId="26016" xr:uid="{89A8FF7F-0162-457C-A822-C885147ECB79}"/>
    <cellStyle name="Millares 8 3 4 3" xfId="19634" xr:uid="{2297BD29-4AE8-4A8B-B859-745A5E2805EF}"/>
    <cellStyle name="Millares 8 3 5" xfId="8390" xr:uid="{6D10778E-310D-4788-8FD7-1B05AF6655B4}"/>
    <cellStyle name="Millares 8 3 5 2" xfId="23498" xr:uid="{210EC486-2357-479A-B3A2-982AA7047340}"/>
    <cellStyle name="Millares 8 3 6" xfId="17114" xr:uid="{504674B4-AEC0-4680-A23B-D4A55A7768D2}"/>
    <cellStyle name="Millares 9" xfId="1960" xr:uid="{92AE3045-00D1-442E-A2DD-3CC3BD5A9968}"/>
    <cellStyle name="Millares 9 2" xfId="2177" xr:uid="{ED1B46DB-A296-44D3-95BA-6661CE5B0641}"/>
    <cellStyle name="Millares 9 2 2" xfId="4814" xr:uid="{416D4C75-23B4-49EB-9ACC-CCCB9B9B85B6}"/>
    <cellStyle name="Millares 9 2 2 2" xfId="11196" xr:uid="{FA0CA0BB-6BB2-4210-9C8F-F87057EAD670}"/>
    <cellStyle name="Millares 9 2 2 2 2" xfId="26304" xr:uid="{C203A233-0EFF-4123-95F1-3ADC41F483C8}"/>
    <cellStyle name="Millares 9 2 2 3" xfId="19922" xr:uid="{EFA0D57E-6CD9-41CB-8CA7-7E50C8F012E6}"/>
    <cellStyle name="Millares 9 2 3" xfId="8675" xr:uid="{A90FD09F-1135-4F66-85B8-053EDCA7441E}"/>
    <cellStyle name="Millares 9 2 3 2" xfId="23783" xr:uid="{DB76E839-A550-4368-A8C1-A8DF0E830DC8}"/>
    <cellStyle name="Millares 9 2 4" xfId="17402" xr:uid="{023ED7F3-8821-45A1-9A5E-91CF9700D40F}"/>
    <cellStyle name="Millares 9 3" xfId="2520" xr:uid="{FCC6FA5B-9CEF-4E9C-A5DC-1F36FA74F208}"/>
    <cellStyle name="Millares 9 3 2" xfId="5157" xr:uid="{302BB61B-1AD4-48A6-82FD-C01C90264C01}"/>
    <cellStyle name="Millares 9 3 2 2" xfId="11521" xr:uid="{107ACE0C-DD1E-427B-A82E-B97D8012A856}"/>
    <cellStyle name="Millares 9 3 2 2 2" xfId="26629" xr:uid="{92216CDF-66D4-486A-8F59-325A3CAF8D5B}"/>
    <cellStyle name="Millares 9 3 2 3" xfId="20265" xr:uid="{BB2B3934-610A-4C73-9CF6-6B1C05981E84}"/>
    <cellStyle name="Millares 9 3 3" xfId="8987" xr:uid="{B9091EB4-546F-4493-91BA-B6AEDC0D4706}"/>
    <cellStyle name="Millares 9 3 3 2" xfId="24095" xr:uid="{254732E3-BB20-4575-972C-0F4B9B6B50FA}"/>
    <cellStyle name="Millares 9 3 4" xfId="17643" xr:uid="{92EB704D-D3EC-451D-A3FF-FAEE73B7147A}"/>
    <cellStyle name="Millares 9 4" xfId="4032" xr:uid="{4F117C41-475C-4A2E-8B30-50C2187D32E6}"/>
    <cellStyle name="Millares 9 4 2" xfId="6669" xr:uid="{A2B9E553-F440-41A8-966A-5978B2808911}"/>
    <cellStyle name="Millares 9 4 2 2" xfId="12980" xr:uid="{BAEE6716-AF4F-41D7-959B-A4A7AFE91B8B}"/>
    <cellStyle name="Millares 9 4 2 2 2" xfId="28088" xr:uid="{32EA5994-4355-4B37-B16B-7D3AE69F6462}"/>
    <cellStyle name="Millares 9 4 2 3" xfId="21777" xr:uid="{9D8DE58B-C181-44DF-9A35-B5AB9468620E}"/>
    <cellStyle name="Millares 9 4 3" xfId="10414" xr:uid="{B579B7DD-0493-4B51-A08B-88F40243462F}"/>
    <cellStyle name="Millares 9 4 3 2" xfId="25522" xr:uid="{439B7E3C-951D-43B1-8113-7684CB2D67FF}"/>
    <cellStyle name="Millares 9 4 4" xfId="19140" xr:uid="{D96B8BD9-3188-4D8F-AD44-A33A0CE3D1B6}"/>
    <cellStyle name="Millares 9 5" xfId="4408" xr:uid="{64F94FDC-DE9D-406C-9B59-DC440317427B}"/>
    <cellStyle name="Millares 9 5 2" xfId="10790" xr:uid="{0A15309D-B677-4693-907C-E5FD9EA20D58}"/>
    <cellStyle name="Millares 9 5 2 2" xfId="25898" xr:uid="{1797CC0C-69CA-432C-9013-3FC924968DA4}"/>
    <cellStyle name="Millares 9 5 3" xfId="19516" xr:uid="{DED99584-244F-4EEF-B1E2-7617CEEED214}"/>
    <cellStyle name="Millares 9 6" xfId="4597" xr:uid="{494C6EFF-F668-4FED-83DA-B812EC0AFDEB}"/>
    <cellStyle name="Millares 9 6 2" xfId="10979" xr:uid="{542B9616-BEB0-4FAB-BA92-8A02D72A2323}"/>
    <cellStyle name="Millares 9 6 2 2" xfId="26087" xr:uid="{9D1BE0C3-C77C-476D-ADE6-54B1EDA0CFC7}"/>
    <cellStyle name="Millares 9 6 3" xfId="19705" xr:uid="{A3AE7F9C-3205-4F0B-AAC4-4BD53B95427F}"/>
    <cellStyle name="Millares 9 7" xfId="8274" xr:uid="{A84F212C-9B76-4806-A7E4-98623BF6A2F3}"/>
    <cellStyle name="Millares 9 7 2" xfId="23382" xr:uid="{AB46382E-F4AA-44E0-92F7-932A7D54502B}"/>
    <cellStyle name="Millares 9 8" xfId="17185" xr:uid="{738CC64E-7AAC-4298-979B-AF7AF78CE7B5}"/>
    <cellStyle name="Moneda" xfId="32118" builtinId="4"/>
    <cellStyle name="Moneda 2" xfId="1285" xr:uid="{00000000-0005-0000-0000-000008050000}"/>
    <cellStyle name="Moneda 2 2" xfId="1286" xr:uid="{00000000-0005-0000-0000-000009050000}"/>
    <cellStyle name="Moneda 2 3" xfId="1287" xr:uid="{00000000-0005-0000-0000-00000A050000}"/>
    <cellStyle name="Neutral" xfId="1288" builtinId="28" customBuiltin="1"/>
    <cellStyle name="Neutral 10" xfId="1289" xr:uid="{00000000-0005-0000-0000-00000C050000}"/>
    <cellStyle name="Neutral 11" xfId="1290" xr:uid="{00000000-0005-0000-0000-00000D050000}"/>
    <cellStyle name="Neutral 12" xfId="1291" xr:uid="{00000000-0005-0000-0000-00000E050000}"/>
    <cellStyle name="Neutral 13" xfId="1292" xr:uid="{00000000-0005-0000-0000-00000F050000}"/>
    <cellStyle name="Neutral 14" xfId="1293" xr:uid="{00000000-0005-0000-0000-000010050000}"/>
    <cellStyle name="Neutral 15" xfId="1294" xr:uid="{00000000-0005-0000-0000-000011050000}"/>
    <cellStyle name="Neutral 16" xfId="1295" xr:uid="{00000000-0005-0000-0000-000012050000}"/>
    <cellStyle name="Neutral 2" xfId="1296" xr:uid="{00000000-0005-0000-0000-000013050000}"/>
    <cellStyle name="Neutral 3" xfId="1297" xr:uid="{00000000-0005-0000-0000-000014050000}"/>
    <cellStyle name="Neutral 4" xfId="1298" xr:uid="{00000000-0005-0000-0000-000015050000}"/>
    <cellStyle name="Neutral 5" xfId="1299" xr:uid="{00000000-0005-0000-0000-000016050000}"/>
    <cellStyle name="Neutral 6" xfId="1300" xr:uid="{00000000-0005-0000-0000-000017050000}"/>
    <cellStyle name="Neutral 7" xfId="1301" xr:uid="{00000000-0005-0000-0000-000018050000}"/>
    <cellStyle name="Neutral 8" xfId="1302" xr:uid="{00000000-0005-0000-0000-000019050000}"/>
    <cellStyle name="Neutral 9" xfId="1303" xr:uid="{00000000-0005-0000-0000-00001A050000}"/>
    <cellStyle name="Normal" xfId="0" builtinId="0"/>
    <cellStyle name="Normal 10" xfId="1304" xr:uid="{00000000-0005-0000-0000-00001C050000}"/>
    <cellStyle name="Normal 10 2" xfId="1305" xr:uid="{00000000-0005-0000-0000-00001D050000}"/>
    <cellStyle name="Normal 11" xfId="1306" xr:uid="{00000000-0005-0000-0000-00001E050000}"/>
    <cellStyle name="Normal 11 2" xfId="1307" xr:uid="{00000000-0005-0000-0000-00001F050000}"/>
    <cellStyle name="Normal 110" xfId="1308" xr:uid="{00000000-0005-0000-0000-000020050000}"/>
    <cellStyle name="Normal 112" xfId="1309" xr:uid="{00000000-0005-0000-0000-000021050000}"/>
    <cellStyle name="Normal 113" xfId="1310" xr:uid="{00000000-0005-0000-0000-000022050000}"/>
    <cellStyle name="Normal 115" xfId="1311" xr:uid="{00000000-0005-0000-0000-000023050000}"/>
    <cellStyle name="Normal 12" xfId="1312" xr:uid="{00000000-0005-0000-0000-000024050000}"/>
    <cellStyle name="Normal 12 2" xfId="1313" xr:uid="{00000000-0005-0000-0000-000025050000}"/>
    <cellStyle name="Normal 13" xfId="1314" xr:uid="{00000000-0005-0000-0000-000026050000}"/>
    <cellStyle name="Normal 13 2" xfId="1315" xr:uid="{00000000-0005-0000-0000-000027050000}"/>
    <cellStyle name="Normal 14" xfId="1316" xr:uid="{00000000-0005-0000-0000-000028050000}"/>
    <cellStyle name="Normal 14 2" xfId="1317" xr:uid="{00000000-0005-0000-0000-000029050000}"/>
    <cellStyle name="Normal 15" xfId="1318" xr:uid="{00000000-0005-0000-0000-00002A050000}"/>
    <cellStyle name="Normal 15 2" xfId="1319" xr:uid="{00000000-0005-0000-0000-00002B050000}"/>
    <cellStyle name="Normal 16" xfId="1320" xr:uid="{00000000-0005-0000-0000-00002C050000}"/>
    <cellStyle name="Normal 16 2" xfId="1321" xr:uid="{00000000-0005-0000-0000-00002D050000}"/>
    <cellStyle name="Normal 17" xfId="1322" xr:uid="{00000000-0005-0000-0000-00002E050000}"/>
    <cellStyle name="Normal 17 2" xfId="1323" xr:uid="{00000000-0005-0000-0000-00002F050000}"/>
    <cellStyle name="Normal 18 2" xfId="1324" xr:uid="{00000000-0005-0000-0000-000030050000}"/>
    <cellStyle name="Normal 19" xfId="1325" xr:uid="{00000000-0005-0000-0000-000031050000}"/>
    <cellStyle name="Normal 19 2" xfId="1326" xr:uid="{00000000-0005-0000-0000-000032050000}"/>
    <cellStyle name="Normal 2" xfId="1327" xr:uid="{00000000-0005-0000-0000-000033050000}"/>
    <cellStyle name="Normal 2 10" xfId="1328" xr:uid="{00000000-0005-0000-0000-000034050000}"/>
    <cellStyle name="Normal 2 11" xfId="1329" xr:uid="{00000000-0005-0000-0000-000035050000}"/>
    <cellStyle name="Normal 2 12" xfId="1330" xr:uid="{00000000-0005-0000-0000-000036050000}"/>
    <cellStyle name="Normal 2 2" xfId="1331" xr:uid="{00000000-0005-0000-0000-000037050000}"/>
    <cellStyle name="Normal 2 2 2" xfId="1332" xr:uid="{00000000-0005-0000-0000-000038050000}"/>
    <cellStyle name="Normal 2 2 3" xfId="1333" xr:uid="{00000000-0005-0000-0000-000039050000}"/>
    <cellStyle name="Normal 2 2 4" xfId="1334" xr:uid="{00000000-0005-0000-0000-00003A050000}"/>
    <cellStyle name="Normal 2 2 5" xfId="1335" xr:uid="{00000000-0005-0000-0000-00003B050000}"/>
    <cellStyle name="Normal 2 3" xfId="1336" xr:uid="{00000000-0005-0000-0000-00003C050000}"/>
    <cellStyle name="Normal 2 4" xfId="1337" xr:uid="{00000000-0005-0000-0000-00003D050000}"/>
    <cellStyle name="Normal 2 5" xfId="1338" xr:uid="{00000000-0005-0000-0000-00003E050000}"/>
    <cellStyle name="Normal 2 6" xfId="1339" xr:uid="{00000000-0005-0000-0000-00003F050000}"/>
    <cellStyle name="Normal 2 7" xfId="1340" xr:uid="{00000000-0005-0000-0000-000040050000}"/>
    <cellStyle name="Normal 2 8" xfId="1341" xr:uid="{00000000-0005-0000-0000-000041050000}"/>
    <cellStyle name="Normal 2 9" xfId="1342" xr:uid="{00000000-0005-0000-0000-000042050000}"/>
    <cellStyle name="Normal 20 2" xfId="1343" xr:uid="{00000000-0005-0000-0000-000043050000}"/>
    <cellStyle name="Normal 21 2" xfId="1344" xr:uid="{00000000-0005-0000-0000-000044050000}"/>
    <cellStyle name="Normal 22 2" xfId="1345" xr:uid="{00000000-0005-0000-0000-000045050000}"/>
    <cellStyle name="Normal 23 2" xfId="1346" xr:uid="{00000000-0005-0000-0000-000046050000}"/>
    <cellStyle name="Normal 24 2" xfId="1347" xr:uid="{00000000-0005-0000-0000-000047050000}"/>
    <cellStyle name="Normal 25 2" xfId="1348" xr:uid="{00000000-0005-0000-0000-000048050000}"/>
    <cellStyle name="Normal 3" xfId="1349" xr:uid="{00000000-0005-0000-0000-000049050000}"/>
    <cellStyle name="Normal 3 10" xfId="1350" xr:uid="{00000000-0005-0000-0000-00004A050000}"/>
    <cellStyle name="Normal 3 11" xfId="1351" xr:uid="{00000000-0005-0000-0000-00004B050000}"/>
    <cellStyle name="Normal 3 12" xfId="1352" xr:uid="{00000000-0005-0000-0000-00004C050000}"/>
    <cellStyle name="Normal 3 13" xfId="1353" xr:uid="{00000000-0005-0000-0000-00004D050000}"/>
    <cellStyle name="Normal 3 14" xfId="1354" xr:uid="{00000000-0005-0000-0000-00004E050000}"/>
    <cellStyle name="Normal 3 15" xfId="1355" xr:uid="{00000000-0005-0000-0000-00004F050000}"/>
    <cellStyle name="Normal 3 16" xfId="1356" xr:uid="{00000000-0005-0000-0000-000050050000}"/>
    <cellStyle name="Normal 3 17" xfId="1357" xr:uid="{00000000-0005-0000-0000-000051050000}"/>
    <cellStyle name="Normal 3 18" xfId="1358" xr:uid="{00000000-0005-0000-0000-000052050000}"/>
    <cellStyle name="Normal 3 19" xfId="1359" xr:uid="{00000000-0005-0000-0000-000053050000}"/>
    <cellStyle name="Normal 3 2" xfId="1360" xr:uid="{00000000-0005-0000-0000-000054050000}"/>
    <cellStyle name="Normal 3 20" xfId="1361" xr:uid="{00000000-0005-0000-0000-000055050000}"/>
    <cellStyle name="Normal 3 21" xfId="1362" xr:uid="{00000000-0005-0000-0000-000056050000}"/>
    <cellStyle name="Normal 3 3" xfId="1363" xr:uid="{00000000-0005-0000-0000-000057050000}"/>
    <cellStyle name="Normal 3 4" xfId="1364" xr:uid="{00000000-0005-0000-0000-000058050000}"/>
    <cellStyle name="Normal 3 5" xfId="1365" xr:uid="{00000000-0005-0000-0000-000059050000}"/>
    <cellStyle name="Normal 3 6" xfId="1366" xr:uid="{00000000-0005-0000-0000-00005A050000}"/>
    <cellStyle name="Normal 3 7" xfId="1367" xr:uid="{00000000-0005-0000-0000-00005B050000}"/>
    <cellStyle name="Normal 3 8" xfId="1368" xr:uid="{00000000-0005-0000-0000-00005C050000}"/>
    <cellStyle name="Normal 3 9" xfId="1369" xr:uid="{00000000-0005-0000-0000-00005D050000}"/>
    <cellStyle name="Normal 3_PLAN DE ACTIVIDADES 10 DE ABRIL RURALIDAD" xfId="1370" xr:uid="{00000000-0005-0000-0000-00005E050000}"/>
    <cellStyle name="Normal 4" xfId="1371" xr:uid="{00000000-0005-0000-0000-00005F050000}"/>
    <cellStyle name="Normal 4 10" xfId="1372" xr:uid="{00000000-0005-0000-0000-000060050000}"/>
    <cellStyle name="Normal 4 11" xfId="1373" xr:uid="{00000000-0005-0000-0000-000061050000}"/>
    <cellStyle name="Normal 4 12" xfId="1374" xr:uid="{00000000-0005-0000-0000-000062050000}"/>
    <cellStyle name="Normal 4 13" xfId="1375" xr:uid="{00000000-0005-0000-0000-000063050000}"/>
    <cellStyle name="Normal 4 14" xfId="1376" xr:uid="{00000000-0005-0000-0000-000064050000}"/>
    <cellStyle name="Normal 4 15" xfId="1377" xr:uid="{00000000-0005-0000-0000-000065050000}"/>
    <cellStyle name="Normal 4 16" xfId="1378" xr:uid="{00000000-0005-0000-0000-000066050000}"/>
    <cellStyle name="Normal 4 17" xfId="1379" xr:uid="{00000000-0005-0000-0000-000067050000}"/>
    <cellStyle name="Normal 4 18" xfId="1380" xr:uid="{00000000-0005-0000-0000-000068050000}"/>
    <cellStyle name="Normal 4 19" xfId="1381" xr:uid="{00000000-0005-0000-0000-000069050000}"/>
    <cellStyle name="Normal 4 2" xfId="1382" xr:uid="{00000000-0005-0000-0000-00006A050000}"/>
    <cellStyle name="Normal 4 20" xfId="1383" xr:uid="{00000000-0005-0000-0000-00006B050000}"/>
    <cellStyle name="Normal 4 21" xfId="1384" xr:uid="{00000000-0005-0000-0000-00006C050000}"/>
    <cellStyle name="Normal 4 3" xfId="1385" xr:uid="{00000000-0005-0000-0000-00006D050000}"/>
    <cellStyle name="Normal 4 4" xfId="1386" xr:uid="{00000000-0005-0000-0000-00006E050000}"/>
    <cellStyle name="Normal 4 5" xfId="1387" xr:uid="{00000000-0005-0000-0000-00006F050000}"/>
    <cellStyle name="Normal 4 6" xfId="1388" xr:uid="{00000000-0005-0000-0000-000070050000}"/>
    <cellStyle name="Normal 4 7" xfId="1389" xr:uid="{00000000-0005-0000-0000-000071050000}"/>
    <cellStyle name="Normal 4 8" xfId="1390" xr:uid="{00000000-0005-0000-0000-000072050000}"/>
    <cellStyle name="Normal 4 9" xfId="1391" xr:uid="{00000000-0005-0000-0000-000073050000}"/>
    <cellStyle name="Normal 47" xfId="1392" xr:uid="{00000000-0005-0000-0000-000074050000}"/>
    <cellStyle name="Normal 48" xfId="1393" xr:uid="{00000000-0005-0000-0000-000075050000}"/>
    <cellStyle name="Normal 5" xfId="1394" xr:uid="{00000000-0005-0000-0000-000076050000}"/>
    <cellStyle name="Normal 5 10" xfId="1395" xr:uid="{00000000-0005-0000-0000-000077050000}"/>
    <cellStyle name="Normal 5 11" xfId="1396" xr:uid="{00000000-0005-0000-0000-000078050000}"/>
    <cellStyle name="Normal 5 12" xfId="1397" xr:uid="{00000000-0005-0000-0000-000079050000}"/>
    <cellStyle name="Normal 5 13" xfId="1398" xr:uid="{00000000-0005-0000-0000-00007A050000}"/>
    <cellStyle name="Normal 5 14" xfId="1399" xr:uid="{00000000-0005-0000-0000-00007B050000}"/>
    <cellStyle name="Normal 5 15" xfId="1400" xr:uid="{00000000-0005-0000-0000-00007C050000}"/>
    <cellStyle name="Normal 5 16" xfId="1401" xr:uid="{00000000-0005-0000-0000-00007D050000}"/>
    <cellStyle name="Normal 5 17" xfId="1402" xr:uid="{00000000-0005-0000-0000-00007E050000}"/>
    <cellStyle name="Normal 5 18" xfId="1403" xr:uid="{00000000-0005-0000-0000-00007F050000}"/>
    <cellStyle name="Normal 5 19" xfId="1404" xr:uid="{00000000-0005-0000-0000-000080050000}"/>
    <cellStyle name="Normal 5 2" xfId="1405" xr:uid="{00000000-0005-0000-0000-000081050000}"/>
    <cellStyle name="Normal 5 20" xfId="1406" xr:uid="{00000000-0005-0000-0000-000082050000}"/>
    <cellStyle name="Normal 5 21" xfId="1407" xr:uid="{00000000-0005-0000-0000-000083050000}"/>
    <cellStyle name="Normal 5 3" xfId="1408" xr:uid="{00000000-0005-0000-0000-000084050000}"/>
    <cellStyle name="Normal 5 4" xfId="1409" xr:uid="{00000000-0005-0000-0000-000085050000}"/>
    <cellStyle name="Normal 5 5" xfId="1410" xr:uid="{00000000-0005-0000-0000-000086050000}"/>
    <cellStyle name="Normal 5 6" xfId="1411" xr:uid="{00000000-0005-0000-0000-000087050000}"/>
    <cellStyle name="Normal 5 7" xfId="1412" xr:uid="{00000000-0005-0000-0000-000088050000}"/>
    <cellStyle name="Normal 5 8" xfId="1413" xr:uid="{00000000-0005-0000-0000-000089050000}"/>
    <cellStyle name="Normal 5 9" xfId="1414" xr:uid="{00000000-0005-0000-0000-00008A050000}"/>
    <cellStyle name="Normal 53" xfId="1415" xr:uid="{00000000-0005-0000-0000-00008B050000}"/>
    <cellStyle name="Normal 54" xfId="1416" xr:uid="{00000000-0005-0000-0000-00008C050000}"/>
    <cellStyle name="Normal 55" xfId="1417" xr:uid="{00000000-0005-0000-0000-00008D050000}"/>
    <cellStyle name="Normal 56" xfId="1418" xr:uid="{00000000-0005-0000-0000-00008E050000}"/>
    <cellStyle name="Normal 57" xfId="1419" xr:uid="{00000000-0005-0000-0000-00008F050000}"/>
    <cellStyle name="Normal 58" xfId="1420" xr:uid="{00000000-0005-0000-0000-000090050000}"/>
    <cellStyle name="Normal 59" xfId="1421" xr:uid="{00000000-0005-0000-0000-000091050000}"/>
    <cellStyle name="Normal 6" xfId="1422" xr:uid="{00000000-0005-0000-0000-000092050000}"/>
    <cellStyle name="Normal 6 2" xfId="1423" xr:uid="{00000000-0005-0000-0000-000093050000}"/>
    <cellStyle name="Normal 61" xfId="1424" xr:uid="{00000000-0005-0000-0000-000094050000}"/>
    <cellStyle name="Normal 65" xfId="1425" xr:uid="{00000000-0005-0000-0000-000095050000}"/>
    <cellStyle name="Normal 66" xfId="1426" xr:uid="{00000000-0005-0000-0000-000096050000}"/>
    <cellStyle name="Normal 69" xfId="1427" xr:uid="{00000000-0005-0000-0000-000097050000}"/>
    <cellStyle name="Normal 7" xfId="1428" xr:uid="{00000000-0005-0000-0000-000098050000}"/>
    <cellStyle name="Normal 7 2" xfId="1429" xr:uid="{00000000-0005-0000-0000-000099050000}"/>
    <cellStyle name="Normal 70" xfId="1430" xr:uid="{00000000-0005-0000-0000-00009A050000}"/>
    <cellStyle name="Normal 75" xfId="1431" xr:uid="{00000000-0005-0000-0000-00009B050000}"/>
    <cellStyle name="Normal 76" xfId="1432" xr:uid="{00000000-0005-0000-0000-00009C050000}"/>
    <cellStyle name="Normal 77" xfId="1433" xr:uid="{00000000-0005-0000-0000-00009D050000}"/>
    <cellStyle name="Normal 78" xfId="1434" xr:uid="{00000000-0005-0000-0000-00009E050000}"/>
    <cellStyle name="Normal 79" xfId="1435" xr:uid="{00000000-0005-0000-0000-00009F050000}"/>
    <cellStyle name="Normal 8" xfId="1436" xr:uid="{00000000-0005-0000-0000-0000A0050000}"/>
    <cellStyle name="Normal 8 2" xfId="1437" xr:uid="{00000000-0005-0000-0000-0000A1050000}"/>
    <cellStyle name="Normal 8 3" xfId="1438" xr:uid="{00000000-0005-0000-0000-0000A2050000}"/>
    <cellStyle name="Normal 80" xfId="1439" xr:uid="{00000000-0005-0000-0000-0000A3050000}"/>
    <cellStyle name="Normal 81" xfId="1440" xr:uid="{00000000-0005-0000-0000-0000A4050000}"/>
    <cellStyle name="Normal 82" xfId="1441" xr:uid="{00000000-0005-0000-0000-0000A5050000}"/>
    <cellStyle name="Normal 87" xfId="1442" xr:uid="{00000000-0005-0000-0000-0000A6050000}"/>
    <cellStyle name="Normal 89" xfId="1443" xr:uid="{00000000-0005-0000-0000-0000A7050000}"/>
    <cellStyle name="Normal 9" xfId="1444" xr:uid="{00000000-0005-0000-0000-0000A8050000}"/>
    <cellStyle name="Normal 9 2" xfId="1445" xr:uid="{00000000-0005-0000-0000-0000A9050000}"/>
    <cellStyle name="Normal 97" xfId="1446" xr:uid="{00000000-0005-0000-0000-0000AA050000}"/>
    <cellStyle name="Normal 99" xfId="1447" xr:uid="{00000000-0005-0000-0000-0000AB050000}"/>
    <cellStyle name="Notas 10" xfId="1448" xr:uid="{00000000-0005-0000-0000-0000AC050000}"/>
    <cellStyle name="Notas 10 2" xfId="1903" xr:uid="{465EC6B8-61B2-45CA-AEB5-F2630C05E5FE}"/>
    <cellStyle name="Notas 10 2 10" xfId="15308" xr:uid="{7E4DB8FF-6081-42FC-873B-76A0D11DA607}"/>
    <cellStyle name="Notas 10 2 10 2" xfId="30416" xr:uid="{20559CDC-E844-458C-8C4E-737A28D8D498}"/>
    <cellStyle name="Notas 10 2 11" xfId="13464" xr:uid="{71492220-AF50-4574-9404-856992897AD3}"/>
    <cellStyle name="Notas 10 2 11 2" xfId="28572" xr:uid="{45546609-127C-41AB-B599-EE53BEF23267}"/>
    <cellStyle name="Notas 10 2 12" xfId="17128" xr:uid="{ADBD75B2-275A-4E0A-9EA8-C514FA75F70A}"/>
    <cellStyle name="Notas 10 2 2" xfId="2463" xr:uid="{6BAF1F8A-95EC-4F47-BABD-68287035B3B5}"/>
    <cellStyle name="Notas 10 2 2 2" xfId="5100" xr:uid="{639937B3-61E1-45DB-8545-F68078F2A913}"/>
    <cellStyle name="Notas 10 2 2 2 2" xfId="11464" xr:uid="{046D0E33-A69C-48B8-B24B-6E91493B58A2}"/>
    <cellStyle name="Notas 10 2 2 2 2 2" xfId="26572" xr:uid="{4A105A90-2DDB-4235-A408-D150DE3BD3C7}"/>
    <cellStyle name="Notas 10 2 2 2 3" xfId="13850" xr:uid="{71B08B31-FBE2-4DF6-ABE2-DE937F44CCE2}"/>
    <cellStyle name="Notas 10 2 2 2 3 2" xfId="28958" xr:uid="{5DB589BF-B13C-4D05-8FD8-D164C16A2ED0}"/>
    <cellStyle name="Notas 10 2 2 2 4" xfId="20208" xr:uid="{E7438771-2FB1-43A3-9E53-B1E4374602D0}"/>
    <cellStyle name="Notas 10 2 2 3" xfId="8930" xr:uid="{B352A053-700F-4F79-9C41-2C9FE1C838BF}"/>
    <cellStyle name="Notas 10 2 2 3 2" xfId="24038" xr:uid="{2E58A930-507A-4732-8A5A-29359FEE9B62}"/>
    <cellStyle name="Notas 10 2 3" xfId="2679" xr:uid="{417ADB3B-AE8D-45D7-9F0F-3E385AEC153E}"/>
    <cellStyle name="Notas 10 2 3 2" xfId="5316" xr:uid="{46A0B901-1F9E-483F-AE62-5EDBC7CF0D63}"/>
    <cellStyle name="Notas 10 2 3 2 2" xfId="15944" xr:uid="{C8D9DC15-8F8F-4030-865A-C918CA796B40}"/>
    <cellStyle name="Notas 10 2 3 2 2 2" xfId="31052" xr:uid="{4D1606C1-B439-44CD-AE04-CC42BF96066F}"/>
    <cellStyle name="Notas 10 2 3 2 3" xfId="20424" xr:uid="{DE935B9C-694C-440E-94E5-474D44FC0A0A}"/>
    <cellStyle name="Notas 10 2 3 3" xfId="7284" xr:uid="{D2071DAD-7529-4DD2-A0CA-42C5AF2A91E1}"/>
    <cellStyle name="Notas 10 2 3 3 2" xfId="22392" xr:uid="{2520A18E-9C22-431C-A690-D4172FCEE056}"/>
    <cellStyle name="Notas 10 2 3 4" xfId="17787" xr:uid="{89CEAECF-C818-4CF0-A05A-467C5C253764}"/>
    <cellStyle name="Notas 10 2 4" xfId="2982" xr:uid="{0A7A574D-323D-4CBA-BDB1-E93D84E1DC34}"/>
    <cellStyle name="Notas 10 2 4 2" xfId="5619" xr:uid="{6685B4EC-36A1-4055-85C3-AB62955D67B4}"/>
    <cellStyle name="Notas 10 2 4 2 2" xfId="11930" xr:uid="{8234BE32-074D-4983-A718-95D60C5AA58C}"/>
    <cellStyle name="Notas 10 2 4 2 2 2" xfId="27038" xr:uid="{536430E6-5C76-48AE-A82C-E2F2FDC6AFF0}"/>
    <cellStyle name="Notas 10 2 4 2 3" xfId="15448" xr:uid="{3EEB7E56-1D98-4720-B165-A97B6717C38F}"/>
    <cellStyle name="Notas 10 2 4 2 3 2" xfId="30556" xr:uid="{5F1DE923-F12D-4B80-A6D9-6A308D5F1C55}"/>
    <cellStyle name="Notas 10 2 4 2 4" xfId="20727" xr:uid="{ECB6C7FD-A928-48B5-ACE3-FE5272471FC7}"/>
    <cellStyle name="Notas 10 2 4 3" xfId="9364" xr:uid="{DA73360C-5662-4310-A816-A970451909D2}"/>
    <cellStyle name="Notas 10 2 4 3 2" xfId="24472" xr:uid="{7969D08D-32B1-4ED5-91F5-30D693E2D1D3}"/>
    <cellStyle name="Notas 10 2 4 4" xfId="16025" xr:uid="{D452B95C-43D2-4A43-9D16-7B48E5157AE7}"/>
    <cellStyle name="Notas 10 2 4 4 2" xfId="31133" xr:uid="{EB60CF14-B593-4D3E-896A-895EDC1DFB83}"/>
    <cellStyle name="Notas 10 2 4 5" xfId="18090" xr:uid="{C7F106B5-7E57-4DA7-94D4-2CA8BFDD984A}"/>
    <cellStyle name="Notas 10 2 5" xfId="3308" xr:uid="{D6835D8C-5149-4E2C-B942-5B34A23FA53F}"/>
    <cellStyle name="Notas 10 2 5 2" xfId="5945" xr:uid="{99517883-3FED-4F9D-9D15-B871DF3DD4AD}"/>
    <cellStyle name="Notas 10 2 5 2 2" xfId="12256" xr:uid="{1BDFC1CC-A0D6-43A5-9B30-FDF493789706}"/>
    <cellStyle name="Notas 10 2 5 2 2 2" xfId="27364" xr:uid="{4146178F-4242-4261-BB06-DEACC398C06A}"/>
    <cellStyle name="Notas 10 2 5 2 3" xfId="7235" xr:uid="{83A0889F-5116-49A0-9FCC-D76C8659F15E}"/>
    <cellStyle name="Notas 10 2 5 2 3 2" xfId="22343" xr:uid="{A9EFBCA1-88BB-432A-94AD-E86B5FE41396}"/>
    <cellStyle name="Notas 10 2 5 2 4" xfId="21053" xr:uid="{2BF7097F-AFD4-4D47-B7CD-789AFDCB210C}"/>
    <cellStyle name="Notas 10 2 5 3" xfId="9690" xr:uid="{75EAA239-4C95-4294-A1D0-3B752810015D}"/>
    <cellStyle name="Notas 10 2 5 3 2" xfId="24798" xr:uid="{62583228-FA98-4A87-B9D3-693CF748FBF9}"/>
    <cellStyle name="Notas 10 2 5 4" xfId="14841" xr:uid="{76E3BD4D-331C-43D2-B6C4-FCA1B9B7E814}"/>
    <cellStyle name="Notas 10 2 5 4 2" xfId="29949" xr:uid="{D69AD7DA-3B40-4034-8028-B9047D866770}"/>
    <cellStyle name="Notas 10 2 5 5" xfId="18416" xr:uid="{29BF18FC-D8B5-43C6-ADFF-012C42412F88}"/>
    <cellStyle name="Notas 10 2 6" xfId="3614" xr:uid="{8B1643AB-F18E-47D0-88C8-B61208D850B8}"/>
    <cellStyle name="Notas 10 2 6 2" xfId="6251" xr:uid="{9702EE5E-AA6E-4D18-955D-BA72B17DB84A}"/>
    <cellStyle name="Notas 10 2 6 2 2" xfId="12562" xr:uid="{EE2F588A-0737-4B6B-BC1F-3655EE2FC75F}"/>
    <cellStyle name="Notas 10 2 6 2 2 2" xfId="27670" xr:uid="{DDC8D1C4-24A9-42F2-A711-25FA656E7782}"/>
    <cellStyle name="Notas 10 2 6 2 3" xfId="15377" xr:uid="{46F694C9-86D8-4780-86B1-8847E1316E0A}"/>
    <cellStyle name="Notas 10 2 6 2 3 2" xfId="30485" xr:uid="{2B2A6700-24C9-427E-9442-4640B48AD179}"/>
    <cellStyle name="Notas 10 2 6 2 4" xfId="21359" xr:uid="{5E8400AA-2B52-4951-9175-2D2831CF27D6}"/>
    <cellStyle name="Notas 10 2 6 3" xfId="9996" xr:uid="{164E4756-3284-43C2-B760-80D448E8B9B4}"/>
    <cellStyle name="Notas 10 2 6 3 2" xfId="25104" xr:uid="{A4C361F3-D410-4C2F-B066-E86D3FC02FB7}"/>
    <cellStyle name="Notas 10 2 6 4" xfId="14249" xr:uid="{01E289A2-C255-4973-B095-C0FFCEC9408C}"/>
    <cellStyle name="Notas 10 2 6 4 2" xfId="29357" xr:uid="{BB33F585-3390-4C7B-918E-58AD0C86583F}"/>
    <cellStyle name="Notas 10 2 6 5" xfId="18722" xr:uid="{CF2D4064-4CDD-46BA-82C0-7F6387B7D993}"/>
    <cellStyle name="Notas 10 2 7" xfId="3975" xr:uid="{723AF24E-51AE-4E17-BB56-93BDD395A84F}"/>
    <cellStyle name="Notas 10 2 7 2" xfId="6612" xr:uid="{7A8B7DB1-108F-4267-87D3-C8FB33ED438E}"/>
    <cellStyle name="Notas 10 2 7 2 2" xfId="12923" xr:uid="{DF68B7EF-3FF3-42B1-BEB8-35A823B099D6}"/>
    <cellStyle name="Notas 10 2 7 2 2 2" xfId="28031" xr:uid="{ED868E61-BF34-412B-897C-7E3B2D64D131}"/>
    <cellStyle name="Notas 10 2 7 2 3" xfId="16613" xr:uid="{8FA5681C-B1F1-442E-8DA6-994C9824260D}"/>
    <cellStyle name="Notas 10 2 7 2 3 2" xfId="31721" xr:uid="{A46C5D0F-A399-4CCC-9FD2-7F16CB135DF6}"/>
    <cellStyle name="Notas 10 2 7 2 4" xfId="21720" xr:uid="{B05F1E0E-7845-4B6D-A836-1B5432E9B420}"/>
    <cellStyle name="Notas 10 2 7 3" xfId="10357" xr:uid="{585746B9-F127-441A-AE2A-67279F31BC12}"/>
    <cellStyle name="Notas 10 2 7 3 2" xfId="25465" xr:uid="{6B575AB2-3577-46AF-BAC2-0BD6FC977830}"/>
    <cellStyle name="Notas 10 2 7 4" xfId="15937" xr:uid="{883492A3-F488-4B07-AA08-F3D5E7E31890}"/>
    <cellStyle name="Notas 10 2 7 4 2" xfId="31045" xr:uid="{75A7A2D3-DBB9-4F13-B893-A1F68B898B56}"/>
    <cellStyle name="Notas 10 2 7 5" xfId="19083" xr:uid="{29207480-F0E9-4F1F-8F53-C8105EB7076A}"/>
    <cellStyle name="Notas 10 2 8" xfId="4540" xr:uid="{9AFC0D97-3903-4A3F-8456-F1E4A808E71C}"/>
    <cellStyle name="Notas 10 2 8 2" xfId="10922" xr:uid="{4FD45E71-B21B-4E85-B31B-B215827FEB6C}"/>
    <cellStyle name="Notas 10 2 8 2 2" xfId="26030" xr:uid="{FACFB958-4614-4D31-A198-0F892176183D}"/>
    <cellStyle name="Notas 10 2 8 3" xfId="15556" xr:uid="{81F5F72E-2E6C-48EA-8097-AE3FCAE8E1BB}"/>
    <cellStyle name="Notas 10 2 8 3 2" xfId="30664" xr:uid="{C7FAE67A-EA88-4460-9CAE-0663754194E4}"/>
    <cellStyle name="Notas 10 2 8 4" xfId="19648" xr:uid="{5C0E97E6-EF46-43C1-958F-236A8A974D86}"/>
    <cellStyle name="Notas 10 2 9" xfId="8404" xr:uid="{505AE855-E0E8-4AF4-92AD-2BEE1F6B49F8}"/>
    <cellStyle name="Notas 10 2 9 2" xfId="23512" xr:uid="{D4F4D17D-56ED-42EA-92A7-03F12E521127}"/>
    <cellStyle name="Notas 10 3" xfId="1890" xr:uid="{1251BC98-7E31-4B9C-91AA-E4AEB4737914}"/>
    <cellStyle name="Notas 10 3 10" xfId="8391" xr:uid="{618E5296-3AB9-452E-A7B6-688A239D6A52}"/>
    <cellStyle name="Notas 10 3 10 2" xfId="23499" xr:uid="{1C6276BF-7279-4CA3-9E67-E47311D44D90}"/>
    <cellStyle name="Notas 10 3 11" xfId="11759" xr:uid="{3946E258-7321-461C-B0EC-1D673E06D7C4}"/>
    <cellStyle name="Notas 10 3 11 2" xfId="26867" xr:uid="{57CEAC34-6C74-474D-A96C-376C699BB86A}"/>
    <cellStyle name="Notas 10 3 12" xfId="8110" xr:uid="{654B7E20-AF7E-41DA-B7CD-2BF7C0B0044B}"/>
    <cellStyle name="Notas 10 3 12 2" xfId="23218" xr:uid="{7CEA1BA3-F130-4CEC-8A7D-0F3B001F8E0A}"/>
    <cellStyle name="Notas 10 3 13" xfId="17115" xr:uid="{0A8FA003-2092-451B-8F7D-ED9635CF9601}"/>
    <cellStyle name="Notas 10 3 2" xfId="2450" xr:uid="{CC0AD049-8F9C-4365-89AB-5E84323785CD}"/>
    <cellStyle name="Notas 10 3 2 2" xfId="5087" xr:uid="{FFC878E4-FA06-427D-9492-227D49B00169}"/>
    <cellStyle name="Notas 10 3 2 2 2" xfId="11451" xr:uid="{B7DD248C-FEC3-4EC0-821E-FF017E05ED25}"/>
    <cellStyle name="Notas 10 3 2 2 2 2" xfId="26559" xr:uid="{A5D39516-FB15-4C96-89CE-AE303812ED89}"/>
    <cellStyle name="Notas 10 3 2 2 3" xfId="15392" xr:uid="{F029C949-C9C2-4FEA-912D-1EA2C83DE5CC}"/>
    <cellStyle name="Notas 10 3 2 2 3 2" xfId="30500" xr:uid="{34C253D8-E1F5-4C14-8AA3-A31875D98184}"/>
    <cellStyle name="Notas 10 3 2 2 4" xfId="20195" xr:uid="{9FCCB7A3-AC08-4937-8AF8-DBBDE1C29730}"/>
    <cellStyle name="Notas 10 3 2 3" xfId="8917" xr:uid="{43FA89D4-D90C-4CB7-9036-C296A97A1A91}"/>
    <cellStyle name="Notas 10 3 2 3 2" xfId="24025" xr:uid="{D605C62F-2B6B-496F-8409-3F3646F4B775}"/>
    <cellStyle name="Notas 10 3 2 4" xfId="8689" xr:uid="{179E8B26-D563-451E-8CB8-AD03F0ACDDC6}"/>
    <cellStyle name="Notas 10 3 2 4 2" xfId="23797" xr:uid="{9CE7C9E3-CB5C-4173-9119-F5509EFE0D79}"/>
    <cellStyle name="Notas 10 3 2 5" xfId="14980" xr:uid="{0EE4A934-D736-41DF-AF3D-BE1C1295F9F0}"/>
    <cellStyle name="Notas 10 3 2 5 2" xfId="30088" xr:uid="{ED835A75-2AB1-4BB5-A195-E6F2D55489A8}"/>
    <cellStyle name="Notas 10 3 2 6" xfId="17624" xr:uid="{AE76509A-7131-47DE-BBB1-9AB5268665E5}"/>
    <cellStyle name="Notas 10 3 3" xfId="2666" xr:uid="{DE79F1FB-59C5-4611-BA3C-82D22F012A55}"/>
    <cellStyle name="Notas 10 3 3 2" xfId="5303" xr:uid="{D307BF7D-C786-43F5-9F1B-D35A278FE1A7}"/>
    <cellStyle name="Notas 10 3 3 2 2" xfId="14373" xr:uid="{F9AAAC5A-7C47-446E-9D63-BA1811D1B4E5}"/>
    <cellStyle name="Notas 10 3 3 2 2 2" xfId="29481" xr:uid="{B19FC1E7-F02B-4CC0-969D-EACBBDF6567E}"/>
    <cellStyle name="Notas 10 3 3 2 3" xfId="20411" xr:uid="{DA80F801-D1B9-4F53-9D35-B3569F2F60E2}"/>
    <cellStyle name="Notas 10 3 3 3" xfId="14057" xr:uid="{69339CB0-C201-4079-8BF6-079C95890289}"/>
    <cellStyle name="Notas 10 3 3 3 2" xfId="29165" xr:uid="{8FF6DCE5-65A8-4B4F-9398-512E24CDAFE5}"/>
    <cellStyle name="Notas 10 3 3 4" xfId="17774" xr:uid="{6CD972D9-3898-49DA-A57B-DEA6557179D0}"/>
    <cellStyle name="Notas 10 3 4" xfId="2969" xr:uid="{AAD5E71F-A66F-402D-B45D-DBD025CAABF7}"/>
    <cellStyle name="Notas 10 3 4 2" xfId="5606" xr:uid="{9E151BA2-1896-4DA8-B77D-872C77C73521}"/>
    <cellStyle name="Notas 10 3 4 2 2" xfId="11917" xr:uid="{7601DE26-C188-4EDD-9EAC-E2CB06D5219A}"/>
    <cellStyle name="Notas 10 3 4 2 2 2" xfId="27025" xr:uid="{78D3DADC-2CEA-4397-A9B8-2F27140A4066}"/>
    <cellStyle name="Notas 10 3 4 2 3" xfId="16472" xr:uid="{72D8A733-8A4B-4767-A2AB-F16BB0FA5097}"/>
    <cellStyle name="Notas 10 3 4 2 3 2" xfId="31580" xr:uid="{95AB14C9-854B-4539-9A63-B929A6C13766}"/>
    <cellStyle name="Notas 10 3 4 2 4" xfId="20714" xr:uid="{6F32E276-9992-4544-BD59-8DAE48CBB604}"/>
    <cellStyle name="Notas 10 3 4 3" xfId="9351" xr:uid="{FD3C979B-5A12-4017-8C12-0FD541150B3E}"/>
    <cellStyle name="Notas 10 3 4 3 2" xfId="24459" xr:uid="{B9EC7D86-5CE0-443F-8CCE-3E54A68AF3FE}"/>
    <cellStyle name="Notas 10 3 4 4" xfId="7981" xr:uid="{954FBF8D-42D0-4780-9AA0-33498BA8AE33}"/>
    <cellStyle name="Notas 10 3 4 4 2" xfId="23089" xr:uid="{FCAA849F-777A-4726-BEA5-1C4D4B6BC7E6}"/>
    <cellStyle name="Notas 10 3 4 5" xfId="18077" xr:uid="{9F2651CB-D480-4391-B954-9DB6A289AB8A}"/>
    <cellStyle name="Notas 10 3 5" xfId="3295" xr:uid="{6A197CF9-EBAA-4667-A1D1-C21A6CA0AD0C}"/>
    <cellStyle name="Notas 10 3 5 2" xfId="5932" xr:uid="{EF3B9912-3291-4BCA-B298-9F0E78048B67}"/>
    <cellStyle name="Notas 10 3 5 2 2" xfId="12243" xr:uid="{044E160D-A4A7-43B9-9E33-EB3774EB6BFB}"/>
    <cellStyle name="Notas 10 3 5 2 2 2" xfId="27351" xr:uid="{1B1A6888-A858-4455-A924-9C2913AD3F5E}"/>
    <cellStyle name="Notas 10 3 5 2 3" xfId="14760" xr:uid="{92E84E32-845C-41D5-871C-456CB1D5A542}"/>
    <cellStyle name="Notas 10 3 5 2 3 2" xfId="29868" xr:uid="{0E89A3E7-3E39-458A-B4A9-36BB6867E0FB}"/>
    <cellStyle name="Notas 10 3 5 2 4" xfId="21040" xr:uid="{A415ED6F-5C0F-443A-8A9B-359C024214BA}"/>
    <cellStyle name="Notas 10 3 5 3" xfId="9677" xr:uid="{33C466B3-7B57-456E-B2A9-352E9B8DE5E3}"/>
    <cellStyle name="Notas 10 3 5 3 2" xfId="24785" xr:uid="{60C28CD8-2C45-4B9D-8C26-C53CBA96C1D3}"/>
    <cellStyle name="Notas 10 3 5 4" xfId="11683" xr:uid="{6E78EA01-8514-4330-AAC5-3AA22D0E07CF}"/>
    <cellStyle name="Notas 10 3 5 4 2" xfId="26791" xr:uid="{9B2D0C0F-CECB-49F1-894B-0B5EC0F7C72A}"/>
    <cellStyle name="Notas 10 3 5 5" xfId="18403" xr:uid="{B665F3FC-8368-48BC-8F85-20FDAECD4171}"/>
    <cellStyle name="Notas 10 3 6" xfId="3601" xr:uid="{3101FF6C-2A94-4223-AD1B-BCD5B45F5BA1}"/>
    <cellStyle name="Notas 10 3 6 2" xfId="6238" xr:uid="{AACAA3EB-E32B-48C4-9895-63053B18D44D}"/>
    <cellStyle name="Notas 10 3 6 2 2" xfId="12549" xr:uid="{E0D7AFD7-83FC-4065-AA1C-3410E0F6B797}"/>
    <cellStyle name="Notas 10 3 6 2 2 2" xfId="27657" xr:uid="{BB3BC529-690A-4F7F-8438-9D323CC5FB58}"/>
    <cellStyle name="Notas 10 3 6 2 3" xfId="13531" xr:uid="{73760326-98BC-4DDC-B0C8-9E4AB09E3144}"/>
    <cellStyle name="Notas 10 3 6 2 3 2" xfId="28639" xr:uid="{678EA87D-41DC-4B41-B3B6-66B804F89212}"/>
    <cellStyle name="Notas 10 3 6 2 4" xfId="21346" xr:uid="{DD8DD426-39E0-4AC5-B2FF-2A7AEAEF4F0C}"/>
    <cellStyle name="Notas 10 3 6 3" xfId="9983" xr:uid="{808BEC61-910D-419A-9DB6-A06F22375DD5}"/>
    <cellStyle name="Notas 10 3 6 3 2" xfId="25091" xr:uid="{9CAD51EC-CFF3-4028-929D-1FA1F51A4565}"/>
    <cellStyle name="Notas 10 3 6 4" xfId="15828" xr:uid="{8ACC2909-6A86-4B5F-BD30-0D1BD9FA9D7E}"/>
    <cellStyle name="Notas 10 3 6 4 2" xfId="30936" xr:uid="{8E874B74-7B44-4F08-95ED-1C226FC1FC48}"/>
    <cellStyle name="Notas 10 3 6 5" xfId="18709" xr:uid="{09D95FCA-597C-47F7-A988-9B8139DE5FDA}"/>
    <cellStyle name="Notas 10 3 7" xfId="3962" xr:uid="{B01F9639-673B-4341-94F7-A7166A2FFF50}"/>
    <cellStyle name="Notas 10 3 7 2" xfId="6599" xr:uid="{E2318A52-332E-4328-A60E-667A2E460D16}"/>
    <cellStyle name="Notas 10 3 7 2 2" xfId="12910" xr:uid="{7FF8B6D0-C14C-404C-BC61-F14369F59E58}"/>
    <cellStyle name="Notas 10 3 7 2 2 2" xfId="28018" xr:uid="{0312D356-8890-4066-B3D0-58A3838046E6}"/>
    <cellStyle name="Notas 10 3 7 2 3" xfId="16600" xr:uid="{CF77B444-035D-4002-B109-1F11026B02CA}"/>
    <cellStyle name="Notas 10 3 7 2 3 2" xfId="31708" xr:uid="{F649C268-4BD0-4A9B-A4D9-4EA430B5F41A}"/>
    <cellStyle name="Notas 10 3 7 2 4" xfId="21707" xr:uid="{F02B4B58-B1BA-4D95-A909-F2D015EB5A95}"/>
    <cellStyle name="Notas 10 3 7 3" xfId="10344" xr:uid="{A9A9F605-7D33-4B13-A0F9-7F401B07F2B4}"/>
    <cellStyle name="Notas 10 3 7 3 2" xfId="25452" xr:uid="{3ABFC6F6-CD07-4BA6-B6C2-FA13524C0CBF}"/>
    <cellStyle name="Notas 10 3 7 4" xfId="13382" xr:uid="{123F2E47-F61F-4770-96C6-36FE9D342326}"/>
    <cellStyle name="Notas 10 3 7 4 2" xfId="28490" xr:uid="{30D3D4AE-28A0-468B-B804-6EB7C002D562}"/>
    <cellStyle name="Notas 10 3 7 5" xfId="19070" xr:uid="{5A8844FD-2C16-4192-AE8A-985B75BE8BDD}"/>
    <cellStyle name="Notas 10 3 8" xfId="4294" xr:uid="{B1B9BEE9-3BE6-4952-858B-69A5CEEEC5A9}"/>
    <cellStyle name="Notas 10 3 8 2" xfId="6931" xr:uid="{303FCFC7-2400-4347-B97E-51ADB3D51E3B}"/>
    <cellStyle name="Notas 10 3 8 2 2" xfId="13242" xr:uid="{B5BD7B2B-2A16-42A3-A100-417E4285E3E3}"/>
    <cellStyle name="Notas 10 3 8 2 2 2" xfId="28350" xr:uid="{EBC3F911-59AF-4983-A148-076A4D28499E}"/>
    <cellStyle name="Notas 10 3 8 2 3" xfId="16906" xr:uid="{2687CAB1-79BA-4715-80B3-0123C8601BEA}"/>
    <cellStyle name="Notas 10 3 8 2 3 2" xfId="32014" xr:uid="{A1F53870-531A-45A6-9BBA-D932951C29C9}"/>
    <cellStyle name="Notas 10 3 8 2 4" xfId="22039" xr:uid="{440918D5-01A7-449B-88B2-05D6BBBF1089}"/>
    <cellStyle name="Notas 10 3 8 3" xfId="10676" xr:uid="{54A32D28-3A54-489E-BBBA-F758458EC7CB}"/>
    <cellStyle name="Notas 10 3 8 3 2" xfId="25784" xr:uid="{FB0492A1-0638-4D4E-A602-B24AEDA6F384}"/>
    <cellStyle name="Notas 10 3 8 4" xfId="13685" xr:uid="{C50B1472-D7E9-4ABF-A6A4-343903852EBA}"/>
    <cellStyle name="Notas 10 3 8 4 2" xfId="28793" xr:uid="{0F2314C5-83B1-441C-BE28-2253E11137FC}"/>
    <cellStyle name="Notas 10 3 8 5" xfId="19402" xr:uid="{9D952CA9-5F1B-4000-A736-0FF107EBCEB1}"/>
    <cellStyle name="Notas 10 3 9" xfId="4527" xr:uid="{FB4B9434-10F2-4BDF-BC2F-0D3B406E86C5}"/>
    <cellStyle name="Notas 10 3 9 2" xfId="10909" xr:uid="{5784048F-6B82-4C6F-A965-08F97B9F8D29}"/>
    <cellStyle name="Notas 10 3 9 2 2" xfId="26017" xr:uid="{A3113346-B72F-4750-943D-5156DA675F3E}"/>
    <cellStyle name="Notas 10 3 9 3" xfId="16221" xr:uid="{64329E2A-6861-4D36-B74B-C061296BFE62}"/>
    <cellStyle name="Notas 10 3 9 3 2" xfId="31329" xr:uid="{C6D6A381-8496-4718-B350-260E03E31C61}"/>
    <cellStyle name="Notas 10 3 9 4" xfId="19635" xr:uid="{EE3617F5-5758-4E1A-8F56-411EB3275439}"/>
    <cellStyle name="Notas 10 4" xfId="2100" xr:uid="{5525120C-FC91-49A7-BEEB-0039651F841D}"/>
    <cellStyle name="Notas 10 4 10" xfId="8598" xr:uid="{08A10321-D67D-4259-B5EC-FDA60A07539A}"/>
    <cellStyle name="Notas 10 4 10 2" xfId="23706" xr:uid="{D3863A12-BA51-4D1F-BE77-7A596D10AE85}"/>
    <cellStyle name="Notas 10 4 11" xfId="14675" xr:uid="{F86927D9-55FD-4295-B1EE-A9894D7D6BD7}"/>
    <cellStyle name="Notas 10 4 11 2" xfId="29783" xr:uid="{C04A6375-497A-48AE-AE7A-A4D7F7FBD798}"/>
    <cellStyle name="Notas 10 4 12" xfId="14494" xr:uid="{EE8AF0B0-CC23-44CB-8080-A64F1BEC11E7}"/>
    <cellStyle name="Notas 10 4 12 2" xfId="29602" xr:uid="{F70B2D4C-6190-4A2E-9F10-A8F09F146B3B}"/>
    <cellStyle name="Notas 10 4 13" xfId="17325" xr:uid="{82BDB83D-827D-4357-8139-FC2850428333}"/>
    <cellStyle name="Notas 10 4 2" xfId="2590" xr:uid="{DB26FC12-CED9-472F-85FF-00D4807C6DE4}"/>
    <cellStyle name="Notas 10 4 2 2" xfId="5227" xr:uid="{AF48D05D-53DB-41B8-ABA5-CC418B2D78F5}"/>
    <cellStyle name="Notas 10 4 2 2 2" xfId="11591" xr:uid="{72FD9622-082B-4D88-A2B7-9E90FA2413C9}"/>
    <cellStyle name="Notas 10 4 2 2 2 2" xfId="26699" xr:uid="{1DC39CE0-5DF6-410C-A3E9-F3B439152372}"/>
    <cellStyle name="Notas 10 4 2 2 3" xfId="15112" xr:uid="{CDA36185-2DC9-4970-9135-65764C789947}"/>
    <cellStyle name="Notas 10 4 2 2 3 2" xfId="30220" xr:uid="{3AC9F3C1-5A56-4668-8F6F-5C54A40F2C27}"/>
    <cellStyle name="Notas 10 4 2 2 4" xfId="20335" xr:uid="{AADF1CAA-ECE2-428B-AC1E-175787A231BE}"/>
    <cellStyle name="Notas 10 4 2 3" xfId="9057" xr:uid="{2175E995-C4BE-4728-8C7D-A8DFE23EC79F}"/>
    <cellStyle name="Notas 10 4 2 3 2" xfId="24165" xr:uid="{F82B7741-327C-4AF6-80B5-CC88874CFBB3}"/>
    <cellStyle name="Notas 10 4 2 4" xfId="16312" xr:uid="{5BB05207-7250-4CCA-967F-247F6477F04D}"/>
    <cellStyle name="Notas 10 4 2 4 2" xfId="31420" xr:uid="{C738B543-185E-4A53-8893-9E5137A364B5}"/>
    <cellStyle name="Notas 10 4 2 5" xfId="16134" xr:uid="{EF1CE8D7-D98F-4091-BF3E-1E8EBB439F16}"/>
    <cellStyle name="Notas 10 4 2 5 2" xfId="31242" xr:uid="{A3E99480-D0E3-4A42-9727-D73BC93A1A61}"/>
    <cellStyle name="Notas 10 4 2 6" xfId="17698" xr:uid="{A5A64299-99BA-4D47-929A-BEC4DF0E95AE}"/>
    <cellStyle name="Notas 10 4 3" xfId="2855" xr:uid="{F19470F5-B98F-472D-8A85-F0EEE73F8E47}"/>
    <cellStyle name="Notas 10 4 3 2" xfId="5492" xr:uid="{47585E52-09F3-4DA6-8ECC-AC083D6DE3EC}"/>
    <cellStyle name="Notas 10 4 3 2 2" xfId="15661" xr:uid="{16E4267C-1F9C-4153-AA7D-747FC168A825}"/>
    <cellStyle name="Notas 10 4 3 2 2 2" xfId="30769" xr:uid="{C6DF68E6-E7BB-4B61-9597-7EC3184AAC76}"/>
    <cellStyle name="Notas 10 4 3 2 3" xfId="20600" xr:uid="{AD15F96A-DC44-4014-868A-2F00C48946AD}"/>
    <cellStyle name="Notas 10 4 3 3" xfId="9173" xr:uid="{8DDF40CD-A477-4815-9D41-4F9A0B85BCB3}"/>
    <cellStyle name="Notas 10 4 3 3 2" xfId="24281" xr:uid="{F2AD0CE3-FF1B-4458-A623-EB5DC1C33F7E}"/>
    <cellStyle name="Notas 10 4 3 4" xfId="17963" xr:uid="{CFE6CEEE-49C3-45E8-87B9-8207AD1A94CD}"/>
    <cellStyle name="Notas 10 4 4" xfId="3158" xr:uid="{3D36E149-A12C-45E6-8256-D2B54A546444}"/>
    <cellStyle name="Notas 10 4 4 2" xfId="5795" xr:uid="{4FC4BDF5-32C3-438F-A45F-0AA997584138}"/>
    <cellStyle name="Notas 10 4 4 2 2" xfId="12106" xr:uid="{6D41509E-6757-4921-91C4-8F2B92AFF3FF}"/>
    <cellStyle name="Notas 10 4 4 2 2 2" xfId="27214" xr:uid="{6A95ABED-A925-430A-92E3-A3C0B27D42B2}"/>
    <cellStyle name="Notas 10 4 4 2 3" xfId="16224" xr:uid="{B1582E41-F5C7-4F1E-B0CB-B42A13201DB7}"/>
    <cellStyle name="Notas 10 4 4 2 3 2" xfId="31332" xr:uid="{22D6D18C-9F01-4264-9ED7-4CA22A1D8117}"/>
    <cellStyle name="Notas 10 4 4 2 4" xfId="20903" xr:uid="{99241A12-9847-47B1-86AE-4576ECE7FB81}"/>
    <cellStyle name="Notas 10 4 4 3" xfId="9540" xr:uid="{75792318-0340-4FFB-A28E-C61830F354B9}"/>
    <cellStyle name="Notas 10 4 4 3 2" xfId="24648" xr:uid="{1F0FBD6C-6279-4F5A-A5BE-1184A271A827}"/>
    <cellStyle name="Notas 10 4 4 4" xfId="16209" xr:uid="{BC660659-D987-4C46-B33C-95FAB7EB1AE9}"/>
    <cellStyle name="Notas 10 4 4 4 2" xfId="31317" xr:uid="{FACA56F1-1C17-43BA-BD47-B493CCD26926}"/>
    <cellStyle name="Notas 10 4 4 5" xfId="18266" xr:uid="{8260A90B-3F17-4DE6-AC1D-42ACA4CC8DB5}"/>
    <cellStyle name="Notas 10 4 5" xfId="3484" xr:uid="{85019E6D-BA52-4DCA-8D66-8314AA2A35B4}"/>
    <cellStyle name="Notas 10 4 5 2" xfId="6121" xr:uid="{235CCD1E-6FB3-4D80-BCE5-A3185173A646}"/>
    <cellStyle name="Notas 10 4 5 2 2" xfId="12432" xr:uid="{B3ED6C3D-B482-46B4-B044-35A1E6EB780D}"/>
    <cellStyle name="Notas 10 4 5 2 2 2" xfId="27540" xr:uid="{27071ABE-8960-4B49-8308-92248E9FFA52}"/>
    <cellStyle name="Notas 10 4 5 2 3" xfId="15022" xr:uid="{4D702943-F393-4389-B357-0041FF182925}"/>
    <cellStyle name="Notas 10 4 5 2 3 2" xfId="30130" xr:uid="{5734DC1B-FC91-4FAF-A1BB-47A53D39A566}"/>
    <cellStyle name="Notas 10 4 5 2 4" xfId="21229" xr:uid="{433EF17A-43F1-455A-9E97-C5BA073BA718}"/>
    <cellStyle name="Notas 10 4 5 3" xfId="9866" xr:uid="{3B67D8B4-C91C-4F5F-BAFB-CE06DF1A4EE7}"/>
    <cellStyle name="Notas 10 4 5 3 2" xfId="24974" xr:uid="{D1BB2741-4646-44CE-B433-D6C95537CF8C}"/>
    <cellStyle name="Notas 10 4 5 4" xfId="7869" xr:uid="{9364E528-F542-493E-B08A-897863CA550B}"/>
    <cellStyle name="Notas 10 4 5 4 2" xfId="22977" xr:uid="{234DBEAD-5303-4B40-A64E-2F3AE93B3CD5}"/>
    <cellStyle name="Notas 10 4 5 5" xfId="18592" xr:uid="{C6CF3363-EC4B-4365-B48C-6AA88BF8B57D}"/>
    <cellStyle name="Notas 10 4 6" xfId="3790" xr:uid="{A3DD0938-87B5-4EC1-8572-F85BE871FC98}"/>
    <cellStyle name="Notas 10 4 6 2" xfId="6427" xr:uid="{9A34AF1A-286E-4EF7-96AC-AC34AF9DC661}"/>
    <cellStyle name="Notas 10 4 6 2 2" xfId="12738" xr:uid="{7E961BAC-F609-47CC-B51B-247C75BC6CD0}"/>
    <cellStyle name="Notas 10 4 6 2 2 2" xfId="27846" xr:uid="{BD7A4F30-715B-4A02-AAF2-04290C8EF243}"/>
    <cellStyle name="Notas 10 4 6 2 3" xfId="8699" xr:uid="{02FC8357-9F1D-44AA-A736-B1181E610487}"/>
    <cellStyle name="Notas 10 4 6 2 3 2" xfId="23807" xr:uid="{DA48E94E-C36A-45DA-A3B9-5523A49CE89A}"/>
    <cellStyle name="Notas 10 4 6 2 4" xfId="21535" xr:uid="{97A9EBB0-763D-49A5-B56B-92F8DCE161E7}"/>
    <cellStyle name="Notas 10 4 6 3" xfId="10172" xr:uid="{E4B5ACE0-D245-41AD-A647-810D6E7F1653}"/>
    <cellStyle name="Notas 10 4 6 3 2" xfId="25280" xr:uid="{FEB59D83-8965-45F7-97D6-C9DC43F736F2}"/>
    <cellStyle name="Notas 10 4 6 4" xfId="16026" xr:uid="{F8E1995F-E9E4-4CB4-B1A0-C8E270C406D0}"/>
    <cellStyle name="Notas 10 4 6 4 2" xfId="31134" xr:uid="{15C9B594-187C-421B-8E81-C898E291096B}"/>
    <cellStyle name="Notas 10 4 6 5" xfId="18898" xr:uid="{A1F4407B-36AE-4D49-BFDD-A5EFFAAF786A}"/>
    <cellStyle name="Notas 10 4 7" xfId="4172" xr:uid="{23B817BB-49D5-4155-A10B-F5D6D14BCC0B}"/>
    <cellStyle name="Notas 10 4 7 2" xfId="6809" xr:uid="{D62323A2-A82D-4A80-A597-EE3D148E8A81}"/>
    <cellStyle name="Notas 10 4 7 2 2" xfId="13120" xr:uid="{FB57CE64-9E68-4967-BBB6-2C5E16A91BDE}"/>
    <cellStyle name="Notas 10 4 7 2 2 2" xfId="28228" xr:uid="{11AD54D2-DDB7-44EE-8F67-82105A797458}"/>
    <cellStyle name="Notas 10 4 7 2 3" xfId="16789" xr:uid="{803FD0AB-3BF0-4F2B-B615-A425D15FE9BE}"/>
    <cellStyle name="Notas 10 4 7 2 3 2" xfId="31897" xr:uid="{A465D467-B147-4E86-AF2E-DB65F8FD0CEF}"/>
    <cellStyle name="Notas 10 4 7 2 4" xfId="21917" xr:uid="{48362A0B-808E-442E-9166-C83CF9AF7D64}"/>
    <cellStyle name="Notas 10 4 7 3" xfId="10554" xr:uid="{5BD30A89-A442-4D03-B169-656A8DB4C38F}"/>
    <cellStyle name="Notas 10 4 7 3 2" xfId="25662" xr:uid="{C8A4DBE8-8AE2-450A-A051-DA40C32741C0}"/>
    <cellStyle name="Notas 10 4 7 4" xfId="14338" xr:uid="{6E392772-77E9-4E0C-94B0-DCA5065C3FFD}"/>
    <cellStyle name="Notas 10 4 7 4 2" xfId="29446" xr:uid="{0472B05C-4813-4D25-86D0-B900E97D9CA6}"/>
    <cellStyle name="Notas 10 4 7 5" xfId="19280" xr:uid="{F305DDD9-7587-44DE-835A-CB29F5471020}"/>
    <cellStyle name="Notas 10 4 8" xfId="4379" xr:uid="{09782DD6-3423-4B80-B9BF-C770815B6FCB}"/>
    <cellStyle name="Notas 10 4 8 2" xfId="7016" xr:uid="{0B19052C-AB12-419D-8146-470549BE87E1}"/>
    <cellStyle name="Notas 10 4 8 2 2" xfId="13327" xr:uid="{9C740ACE-40BB-4C5B-B204-ED9921D0584A}"/>
    <cellStyle name="Notas 10 4 8 2 2 2" xfId="28435" xr:uid="{BFA061BE-28CB-4758-96F7-769C030F7F5B}"/>
    <cellStyle name="Notas 10 4 8 2 3" xfId="16991" xr:uid="{FD97E659-DAD8-4067-8AF8-DD236E8BEE74}"/>
    <cellStyle name="Notas 10 4 8 2 3 2" xfId="32099" xr:uid="{499E5F39-9317-4FAA-8E14-F695A5E84540}"/>
    <cellStyle name="Notas 10 4 8 2 4" xfId="22124" xr:uid="{C1CE7A9C-1D95-4E52-93D0-53FC54A8A7AA}"/>
    <cellStyle name="Notas 10 4 8 3" xfId="10761" xr:uid="{6CCA1DA8-5898-42A5-9CA1-081530032F35}"/>
    <cellStyle name="Notas 10 4 8 3 2" xfId="25869" xr:uid="{85EF92F4-E3E5-45A5-9B37-1DDE8DFE9BD3}"/>
    <cellStyle name="Notas 10 4 8 4" xfId="13380" xr:uid="{2ECBA4D3-5322-4D57-8135-C004809BF749}"/>
    <cellStyle name="Notas 10 4 8 4 2" xfId="28488" xr:uid="{24C0828A-B5A9-44CB-A68B-594B08EAC72D}"/>
    <cellStyle name="Notas 10 4 8 5" xfId="19487" xr:uid="{42D37EA7-B310-4B6A-93F7-328FF089A32C}"/>
    <cellStyle name="Notas 10 4 9" xfId="4737" xr:uid="{2652AD1C-D662-46F1-9AA3-708B5E0C2CC1}"/>
    <cellStyle name="Notas 10 4 9 2" xfId="11119" xr:uid="{026DDF77-0BE2-4CDC-8B59-CEE06E8C83E9}"/>
    <cellStyle name="Notas 10 4 9 2 2" xfId="26227" xr:uid="{4323A327-D0A3-48E3-A590-5B62F591923E}"/>
    <cellStyle name="Notas 10 4 9 3" xfId="13456" xr:uid="{C5B203B3-DC37-4A7C-8F6E-FD7D856628A6}"/>
    <cellStyle name="Notas 10 4 9 3 2" xfId="28564" xr:uid="{9012FCC2-53B2-4A75-86F1-95BD286EC69D}"/>
    <cellStyle name="Notas 10 4 9 4" xfId="19845" xr:uid="{B9445A82-7880-455A-AE0F-386018E6D2C4}"/>
    <cellStyle name="Notas 10 5" xfId="2024" xr:uid="{6CF927A0-845B-4E9A-92B6-59E45CA05049}"/>
    <cellStyle name="Notas 10 5 10" xfId="15489" xr:uid="{A267BD75-8E95-4B7A-AF63-B91F650071FE}"/>
    <cellStyle name="Notas 10 5 10 2" xfId="30597" xr:uid="{369C0AC5-359C-4ACC-ABF6-4455A6B19F68}"/>
    <cellStyle name="Notas 10 5 11" xfId="15004" xr:uid="{343E35E8-E237-417E-B582-0E47DAD28205}"/>
    <cellStyle name="Notas 10 5 11 2" xfId="30112" xr:uid="{A2BC6B9E-6AAB-416F-9D11-A44171B30BF5}"/>
    <cellStyle name="Notas 10 5 12" xfId="17249" xr:uid="{6AC5DA42-1EA9-4F65-B0CD-C59ACBAF2A99}"/>
    <cellStyle name="Notas 10 5 2" xfId="2786" xr:uid="{3C624ADC-A745-4EC4-9F61-835FA6FD5C48}"/>
    <cellStyle name="Notas 10 5 2 2" xfId="5423" xr:uid="{D1E067FD-BFDF-4A33-9D22-F8232D2C50AC}"/>
    <cellStyle name="Notas 10 5 2 2 2" xfId="14784" xr:uid="{04FEDFB8-204A-45E3-AF0B-5D9672703128}"/>
    <cellStyle name="Notas 10 5 2 2 2 2" xfId="29892" xr:uid="{43F9B2B3-0E7D-49CC-996E-2D1335749EA4}"/>
    <cellStyle name="Notas 10 5 2 2 3" xfId="20531" xr:uid="{D4C272B3-0BD3-430F-8D3D-C4A77EA2BAF1}"/>
    <cellStyle name="Notas 10 5 2 3" xfId="13985" xr:uid="{2D3DC46A-AC73-4052-880A-B70F7A748A62}"/>
    <cellStyle name="Notas 10 5 2 3 2" xfId="29093" xr:uid="{0A3089C0-B752-460B-97FF-C08134A73794}"/>
    <cellStyle name="Notas 10 5 2 4" xfId="17894" xr:uid="{06FCD2FA-09BE-4540-87D8-18E035217F62}"/>
    <cellStyle name="Notas 10 5 3" xfId="3089" xr:uid="{AAA3883B-AF5B-4D79-9C05-BFE6E0D44246}"/>
    <cellStyle name="Notas 10 5 3 2" xfId="5726" xr:uid="{6CAE98E4-1B1D-4740-855B-37E717B33441}"/>
    <cellStyle name="Notas 10 5 3 2 2" xfId="12037" xr:uid="{CA14F67C-5582-45DD-94E9-6E02CE20301E}"/>
    <cellStyle name="Notas 10 5 3 2 2 2" xfId="27145" xr:uid="{399F7D9E-2063-41CB-92C1-457DF83B9C73}"/>
    <cellStyle name="Notas 10 5 3 2 3" xfId="13453" xr:uid="{44E5620D-8B63-47BE-B20B-A641F738D682}"/>
    <cellStyle name="Notas 10 5 3 2 3 2" xfId="28561" xr:uid="{3C736340-6331-433C-A72B-87EC3306758C}"/>
    <cellStyle name="Notas 10 5 3 2 4" xfId="20834" xr:uid="{9DE28018-D27A-4D4A-8670-98D5753D0A06}"/>
    <cellStyle name="Notas 10 5 3 3" xfId="9471" xr:uid="{140C46D8-23B8-4F39-B471-469B2B91760A}"/>
    <cellStyle name="Notas 10 5 3 3 2" xfId="24579" xr:uid="{B18E7F0C-F538-42E3-92E9-C72208157C03}"/>
    <cellStyle name="Notas 10 5 3 4" xfId="14166" xr:uid="{BB348E17-4886-4857-B5D0-66FEE9F00C26}"/>
    <cellStyle name="Notas 10 5 3 4 2" xfId="29274" xr:uid="{95F9778D-BD55-4907-A4E3-2B030966F9F7}"/>
    <cellStyle name="Notas 10 5 3 5" xfId="18197" xr:uid="{73661A6A-E520-4F4E-BA2D-F35B96E222E3}"/>
    <cellStyle name="Notas 10 5 4" xfId="3415" xr:uid="{CC81E39B-599D-49CC-B8BC-3E9F42982B3D}"/>
    <cellStyle name="Notas 10 5 4 2" xfId="6052" xr:uid="{6C030E96-97AA-48D7-9476-6C3E363F3F36}"/>
    <cellStyle name="Notas 10 5 4 2 2" xfId="12363" xr:uid="{FAF7DE20-1D81-48F8-813B-035D66A95683}"/>
    <cellStyle name="Notas 10 5 4 2 2 2" xfId="27471" xr:uid="{0775AC10-1EF1-4969-80FC-E15D3783DD82}"/>
    <cellStyle name="Notas 10 5 4 2 3" xfId="7460" xr:uid="{DDE27BD9-E6EE-4226-90CA-A2DF1A1697A2}"/>
    <cellStyle name="Notas 10 5 4 2 3 2" xfId="22568" xr:uid="{3C04BDC8-9E98-41B2-8018-66C5BBA95082}"/>
    <cellStyle name="Notas 10 5 4 2 4" xfId="21160" xr:uid="{DCB1AD15-4210-4339-9DE4-1A9B1D8DC0A7}"/>
    <cellStyle name="Notas 10 5 4 3" xfId="9797" xr:uid="{1372CFB6-0209-4895-B7DE-D1EF0D410C2E}"/>
    <cellStyle name="Notas 10 5 4 3 2" xfId="24905" xr:uid="{FFE5A666-FC01-4FDB-AF59-C5FC9BBA5383}"/>
    <cellStyle name="Notas 10 5 4 4" xfId="15411" xr:uid="{C087379F-8B4F-4E1A-82CE-5F2484CECD71}"/>
    <cellStyle name="Notas 10 5 4 4 2" xfId="30519" xr:uid="{00E42573-167F-4655-A168-CE5093CBAB96}"/>
    <cellStyle name="Notas 10 5 4 5" xfId="18523" xr:uid="{AAC4ABDA-95E1-4054-815B-A3D3CCDBD083}"/>
    <cellStyle name="Notas 10 5 5" xfId="3721" xr:uid="{C2FC6DA2-3962-415C-84A2-C94D40DCEC88}"/>
    <cellStyle name="Notas 10 5 5 2" xfId="6358" xr:uid="{ED241499-D30A-408B-BF68-C502C36E5BBC}"/>
    <cellStyle name="Notas 10 5 5 2 2" xfId="12669" xr:uid="{61793FC8-3A57-433E-9FF2-09A63A97B6F2}"/>
    <cellStyle name="Notas 10 5 5 2 2 2" xfId="27777" xr:uid="{B3DC03A3-060C-4521-9512-E0F1F5CA9BCD}"/>
    <cellStyle name="Notas 10 5 5 2 3" xfId="14610" xr:uid="{6988D0BB-1F1B-420B-9C0E-ECFA7B42538B}"/>
    <cellStyle name="Notas 10 5 5 2 3 2" xfId="29718" xr:uid="{F55AEAA0-B9A5-4B12-A55C-5728DE3DF893}"/>
    <cellStyle name="Notas 10 5 5 2 4" xfId="21466" xr:uid="{4E20AEFC-66AA-4258-B036-875322361FC9}"/>
    <cellStyle name="Notas 10 5 5 3" xfId="10103" xr:uid="{2D9C0623-EB1F-4FEF-AB40-F9327DD937CB}"/>
    <cellStyle name="Notas 10 5 5 3 2" xfId="25211" xr:uid="{9CA73494-D6C3-46B8-A0BC-E723A9C24648}"/>
    <cellStyle name="Notas 10 5 5 4" xfId="15111" xr:uid="{56B8986C-AE67-477F-99E4-DABA08C24B60}"/>
    <cellStyle name="Notas 10 5 5 4 2" xfId="30219" xr:uid="{8199817F-FBE1-4286-9BB7-153F834C6720}"/>
    <cellStyle name="Notas 10 5 5 5" xfId="18829" xr:uid="{5111494C-0945-4710-82C2-79ECF1BBABC0}"/>
    <cellStyle name="Notas 10 5 6" xfId="4096" xr:uid="{E20FDCCE-A7CF-4C23-AF08-83F9122ACF70}"/>
    <cellStyle name="Notas 10 5 6 2" xfId="6733" xr:uid="{42F00177-9669-41A7-BC53-E6AFF092F3B4}"/>
    <cellStyle name="Notas 10 5 6 2 2" xfId="13044" xr:uid="{C134A0B2-B0F3-4A02-95C3-8F8CA86259DD}"/>
    <cellStyle name="Notas 10 5 6 2 2 2" xfId="28152" xr:uid="{CB72BF34-CC0E-4814-9A98-4D683244DA58}"/>
    <cellStyle name="Notas 10 5 6 2 3" xfId="16720" xr:uid="{2B4E56EE-332C-4CE6-ABD2-B72E9E38D6CA}"/>
    <cellStyle name="Notas 10 5 6 2 3 2" xfId="31828" xr:uid="{CF922DDF-D055-439E-BDC6-CC806EE09001}"/>
    <cellStyle name="Notas 10 5 6 2 4" xfId="21841" xr:uid="{4BC48FD1-643D-4274-ACE1-8714B2566618}"/>
    <cellStyle name="Notas 10 5 6 3" xfId="10478" xr:uid="{E1975AE4-04F2-4E18-B487-3FF68E5E66A2}"/>
    <cellStyle name="Notas 10 5 6 3 2" xfId="25586" xr:uid="{2EF23214-3BE2-49C7-9579-47C98FE2D7AE}"/>
    <cellStyle name="Notas 10 5 6 4" xfId="7111" xr:uid="{E222362C-1280-4C4F-8B71-EA7BB2E09872}"/>
    <cellStyle name="Notas 10 5 6 4 2" xfId="22219" xr:uid="{61D0C99B-842C-4AFE-8AB7-A3DE63B88F9B}"/>
    <cellStyle name="Notas 10 5 6 5" xfId="19204" xr:uid="{9A79674C-7747-485D-A849-69DBAC772F7A}"/>
    <cellStyle name="Notas 10 5 7" xfId="4378" xr:uid="{5C3FF32F-E423-4C8F-9E3D-12CCC56B1BF8}"/>
    <cellStyle name="Notas 10 5 7 2" xfId="7015" xr:uid="{3D7F8778-AA0A-457E-B66B-3420B1F534BA}"/>
    <cellStyle name="Notas 10 5 7 2 2" xfId="13326" xr:uid="{770401CA-ED02-4342-AE9D-EE90FB6B8AFB}"/>
    <cellStyle name="Notas 10 5 7 2 2 2" xfId="28434" xr:uid="{2AE064AD-C78D-4163-B9F3-398B340E7CC3}"/>
    <cellStyle name="Notas 10 5 7 2 3" xfId="16990" xr:uid="{91762A28-8A74-4DC6-BDF1-24D2FC2F81FF}"/>
    <cellStyle name="Notas 10 5 7 2 3 2" xfId="32098" xr:uid="{25BD2568-E6E5-4610-9D07-60AC1359FA5A}"/>
    <cellStyle name="Notas 10 5 7 2 4" xfId="22123" xr:uid="{6F18047F-DD49-4AC1-92DD-CB91BCAC2122}"/>
    <cellStyle name="Notas 10 5 7 3" xfId="10760" xr:uid="{3984ACAE-EB6A-446E-83D3-A8BD18455816}"/>
    <cellStyle name="Notas 10 5 7 3 2" xfId="25868" xr:uid="{0E4B2DED-E6E9-4B9B-B25A-650B487D2131}"/>
    <cellStyle name="Notas 10 5 7 4" xfId="14829" xr:uid="{7763BE01-4859-4923-9DBF-4A08789BE3F2}"/>
    <cellStyle name="Notas 10 5 7 4 2" xfId="29937" xr:uid="{7F9ACC3B-7319-4C71-A74C-0F3EC5AF834B}"/>
    <cellStyle name="Notas 10 5 7 5" xfId="19486" xr:uid="{DF957303-C746-4A6F-AB99-E9CDF2109025}"/>
    <cellStyle name="Notas 10 5 8" xfId="4661" xr:uid="{3433FB80-CF29-46A1-A71F-59A3C61EB148}"/>
    <cellStyle name="Notas 10 5 8 2" xfId="11043" xr:uid="{946FD81D-89DA-469B-97AE-0D134CB72E1B}"/>
    <cellStyle name="Notas 10 5 8 2 2" xfId="26151" xr:uid="{C4958DDB-6F43-4B39-851F-DFA794632F89}"/>
    <cellStyle name="Notas 10 5 8 3" xfId="15056" xr:uid="{DE42BA03-706B-460A-9958-3F5FFC334A09}"/>
    <cellStyle name="Notas 10 5 8 3 2" xfId="30164" xr:uid="{6187D574-E311-466F-903C-6D35C60B3112}"/>
    <cellStyle name="Notas 10 5 8 4" xfId="19769" xr:uid="{E9F4F88E-7743-46BA-9A9F-DCE739F8837C}"/>
    <cellStyle name="Notas 10 5 9" xfId="8522" xr:uid="{254FB83D-81AD-403E-B02C-7419230C08AD}"/>
    <cellStyle name="Notas 10 5 9 2" xfId="23630" xr:uid="{B0C0AE4A-283C-431B-8312-ABD47495F9C0}"/>
    <cellStyle name="Notas 11" xfId="1449" xr:uid="{00000000-0005-0000-0000-0000AD050000}"/>
    <cellStyle name="Notas 11 2" xfId="1904" xr:uid="{26733C46-EB30-43C6-AB1B-D4D5DEB3E307}"/>
    <cellStyle name="Notas 11 2 10" xfId="16084" xr:uid="{4D9CC2E4-7D11-4B8F-9BC5-3C848DBD59DF}"/>
    <cellStyle name="Notas 11 2 10 2" xfId="31192" xr:uid="{A1F36175-FF1F-42CA-8E1D-EFB3070FEEAF}"/>
    <cellStyle name="Notas 11 2 11" xfId="16267" xr:uid="{30F21E1A-0359-4537-9608-E40C2DACEA56}"/>
    <cellStyle name="Notas 11 2 11 2" xfId="31375" xr:uid="{90A3E202-2AAC-427F-AFDC-1217E932613F}"/>
    <cellStyle name="Notas 11 2 12" xfId="17129" xr:uid="{80EF4662-A4BD-46AA-9600-BDD4CEB952DA}"/>
    <cellStyle name="Notas 11 2 2" xfId="2464" xr:uid="{05BCBC1E-8828-42DD-A619-112AD3658F11}"/>
    <cellStyle name="Notas 11 2 2 2" xfId="5101" xr:uid="{CB9513B0-364C-4A9D-8CD7-A867AF93EB31}"/>
    <cellStyle name="Notas 11 2 2 2 2" xfId="11465" xr:uid="{EDA17F8F-0A27-4EC6-AF72-51780B7D0BB1}"/>
    <cellStyle name="Notas 11 2 2 2 2 2" xfId="26573" xr:uid="{C5B32131-BAD5-45EC-9C0C-B9B0F2CCCA61}"/>
    <cellStyle name="Notas 11 2 2 2 3" xfId="15778" xr:uid="{31DC1737-85BF-4E25-A535-43851023F65C}"/>
    <cellStyle name="Notas 11 2 2 2 3 2" xfId="30886" xr:uid="{9E59C56D-7F41-4D14-BBDF-E39607B7C501}"/>
    <cellStyle name="Notas 11 2 2 2 4" xfId="20209" xr:uid="{2D2CC987-3750-4DBD-BFD4-27A4CFFA6C5D}"/>
    <cellStyle name="Notas 11 2 2 3" xfId="8931" xr:uid="{0768DE73-0AE9-4E9F-90A9-8DB6A978ADA5}"/>
    <cellStyle name="Notas 11 2 2 3 2" xfId="24039" xr:uid="{21C1F51D-1902-44F2-94B0-9848ADB49461}"/>
    <cellStyle name="Notas 11 2 3" xfId="2680" xr:uid="{53503E49-1394-4FD7-8E8F-1FED0F61F4A3}"/>
    <cellStyle name="Notas 11 2 3 2" xfId="5317" xr:uid="{5925ACE4-6BC7-494F-A265-102050D2B0E9}"/>
    <cellStyle name="Notas 11 2 3 2 2" xfId="13559" xr:uid="{0EB1CBCD-0F36-42FF-8CF5-DAB72BC74E39}"/>
    <cellStyle name="Notas 11 2 3 2 2 2" xfId="28667" xr:uid="{61EA26A6-4B02-4C80-BD76-17FF2BE176EF}"/>
    <cellStyle name="Notas 11 2 3 2 3" xfId="20425" xr:uid="{063C7DF8-5B33-49A6-A037-07B52A65C1F2}"/>
    <cellStyle name="Notas 11 2 3 3" xfId="16225" xr:uid="{7C11029D-4709-48FE-A79D-591FB9A6B316}"/>
    <cellStyle name="Notas 11 2 3 3 2" xfId="31333" xr:uid="{BB7FAB67-538E-496D-84A3-4880C2130BD0}"/>
    <cellStyle name="Notas 11 2 3 4" xfId="17788" xr:uid="{C652073D-A884-41DC-A274-33CB80556C65}"/>
    <cellStyle name="Notas 11 2 4" xfId="2983" xr:uid="{C90626A2-D691-4B8D-BE43-9C3DD4D2721F}"/>
    <cellStyle name="Notas 11 2 4 2" xfId="5620" xr:uid="{AF94D780-A9BC-43D6-B30E-FC8C1D9B0D50}"/>
    <cellStyle name="Notas 11 2 4 2 2" xfId="11931" xr:uid="{06F14BF0-EE27-4389-AA20-E96610100C64}"/>
    <cellStyle name="Notas 11 2 4 2 2 2" xfId="27039" xr:uid="{D41FF815-6C12-4F2F-B42E-FF7254602CCB}"/>
    <cellStyle name="Notas 11 2 4 2 3" xfId="7892" xr:uid="{42EC62C3-5C5C-47A1-8B4B-7945D2F1AFB8}"/>
    <cellStyle name="Notas 11 2 4 2 3 2" xfId="23000" xr:uid="{ACA1849A-9BB0-48BC-90EC-F30AED86DF52}"/>
    <cellStyle name="Notas 11 2 4 2 4" xfId="20728" xr:uid="{72889A1F-59CD-40D4-8E46-E99F9219C0A8}"/>
    <cellStyle name="Notas 11 2 4 3" xfId="9365" xr:uid="{7B1F9CB1-481C-4A3D-B766-7463FA6EFFEE}"/>
    <cellStyle name="Notas 11 2 4 3 2" xfId="24473" xr:uid="{A24133B2-A2AC-4A6A-951A-ECA94777EFD2}"/>
    <cellStyle name="Notas 11 2 4 4" xfId="16034" xr:uid="{5CA4A1F6-4A48-4FA1-9C54-C1A3742406B2}"/>
    <cellStyle name="Notas 11 2 4 4 2" xfId="31142" xr:uid="{F21352D0-B37D-4F12-9D9D-293D180C60B8}"/>
    <cellStyle name="Notas 11 2 4 5" xfId="18091" xr:uid="{89D3A1DF-27D8-4102-8FF4-5EA970030000}"/>
    <cellStyle name="Notas 11 2 5" xfId="3309" xr:uid="{E6E1DBE1-3D9B-4BD3-A3A4-070012266152}"/>
    <cellStyle name="Notas 11 2 5 2" xfId="5946" xr:uid="{44718BBC-88B3-4CE9-AD7E-2F74BB602FD0}"/>
    <cellStyle name="Notas 11 2 5 2 2" xfId="12257" xr:uid="{CF985248-DFFF-46CF-BCF0-C6D7336EC197}"/>
    <cellStyle name="Notas 11 2 5 2 2 2" xfId="27365" xr:uid="{4B76DF67-A602-42E7-A860-E226EF1C6AF1}"/>
    <cellStyle name="Notas 11 2 5 2 3" xfId="7429" xr:uid="{DD538AF7-6FC2-4B8B-9E2F-E1018EFCF6EC}"/>
    <cellStyle name="Notas 11 2 5 2 3 2" xfId="22537" xr:uid="{9EB2C975-03FB-4414-B0D5-1E4C95881CA2}"/>
    <cellStyle name="Notas 11 2 5 2 4" xfId="21054" xr:uid="{BA058469-C492-403F-B333-3BD91F91A981}"/>
    <cellStyle name="Notas 11 2 5 3" xfId="9691" xr:uid="{F2D0B84F-7876-45F1-BCB0-A62F62634591}"/>
    <cellStyle name="Notas 11 2 5 3 2" xfId="24799" xr:uid="{25A703BC-B908-4C85-8090-6DAC685856EE}"/>
    <cellStyle name="Notas 11 2 5 4" xfId="15516" xr:uid="{F23DC9C9-4B1D-494F-A5C9-60F0D46C6A92}"/>
    <cellStyle name="Notas 11 2 5 4 2" xfId="30624" xr:uid="{3E658967-95BF-46D6-9BC7-FBA6474EB615}"/>
    <cellStyle name="Notas 11 2 5 5" xfId="18417" xr:uid="{9929BC0E-4E01-4346-AF37-793E2EA2C4F0}"/>
    <cellStyle name="Notas 11 2 6" xfId="3615" xr:uid="{3B5CE224-8918-42B2-9DF6-C06E0CF3C302}"/>
    <cellStyle name="Notas 11 2 6 2" xfId="6252" xr:uid="{FD086CDF-E003-459C-9524-B9A49A65E82D}"/>
    <cellStyle name="Notas 11 2 6 2 2" xfId="12563" xr:uid="{1563794F-F9EF-42C3-9417-8501DDAE188D}"/>
    <cellStyle name="Notas 11 2 6 2 2 2" xfId="27671" xr:uid="{5FF092A7-AC91-4AAF-9386-7D443EAFA460}"/>
    <cellStyle name="Notas 11 2 6 2 3" xfId="7826" xr:uid="{6DFD6AE4-B800-42C5-AF62-64A404601198}"/>
    <cellStyle name="Notas 11 2 6 2 3 2" xfId="22934" xr:uid="{752F2B64-3CBC-4533-B415-CE3902E81411}"/>
    <cellStyle name="Notas 11 2 6 2 4" xfId="21360" xr:uid="{7AA895FD-5006-4467-923D-42D6580F0E19}"/>
    <cellStyle name="Notas 11 2 6 3" xfId="9997" xr:uid="{E1531B5C-FDC7-464E-96D4-6924B584A6CE}"/>
    <cellStyle name="Notas 11 2 6 3 2" xfId="25105" xr:uid="{796189F0-8CFF-47DD-9813-92FFA096530D}"/>
    <cellStyle name="Notas 11 2 6 4" xfId="13806" xr:uid="{F8E18FDB-9628-4D0E-B527-B27F29AFC250}"/>
    <cellStyle name="Notas 11 2 6 4 2" xfId="28914" xr:uid="{086D06D8-A404-4230-BAC7-760F3A38AE4E}"/>
    <cellStyle name="Notas 11 2 6 5" xfId="18723" xr:uid="{2F2B11E9-5EE4-48F4-AA61-738A8C03CE7B}"/>
    <cellStyle name="Notas 11 2 7" xfId="3976" xr:uid="{794E708B-424E-4240-842A-FBCE622599DC}"/>
    <cellStyle name="Notas 11 2 7 2" xfId="6613" xr:uid="{BA439277-0C91-4ABD-92FC-9133AFA85EB7}"/>
    <cellStyle name="Notas 11 2 7 2 2" xfId="12924" xr:uid="{4B01899E-6124-4581-A69F-D899D221C2D0}"/>
    <cellStyle name="Notas 11 2 7 2 2 2" xfId="28032" xr:uid="{1B79CBD7-4E47-44E4-B363-D6C0769B26A3}"/>
    <cellStyle name="Notas 11 2 7 2 3" xfId="16614" xr:uid="{F56C8350-B2EE-4BCC-8610-72F71475F598}"/>
    <cellStyle name="Notas 11 2 7 2 3 2" xfId="31722" xr:uid="{400CF9F2-E2AD-4902-BBD3-4504BC83D767}"/>
    <cellStyle name="Notas 11 2 7 2 4" xfId="21721" xr:uid="{7610A65B-CA5A-48E1-B8EF-C7F852B4CDA7}"/>
    <cellStyle name="Notas 11 2 7 3" xfId="10358" xr:uid="{9547B995-C1F0-431A-B737-0BEC469D56DF}"/>
    <cellStyle name="Notas 11 2 7 3 2" xfId="25466" xr:uid="{B44169B9-BB0B-4722-86E6-C20C456E6613}"/>
    <cellStyle name="Notas 11 2 7 4" xfId="16550" xr:uid="{0D875A3A-00B2-49AC-849D-27D918BA91B3}"/>
    <cellStyle name="Notas 11 2 7 4 2" xfId="31658" xr:uid="{1740AA5F-5E1E-4E6F-8EE6-957AFF902AC7}"/>
    <cellStyle name="Notas 11 2 7 5" xfId="19084" xr:uid="{BF5A7627-761F-4F04-84AB-C069936E0A2E}"/>
    <cellStyle name="Notas 11 2 8" xfId="4541" xr:uid="{DC746AF6-C3B5-41CD-9133-7B3348AE4C4A}"/>
    <cellStyle name="Notas 11 2 8 2" xfId="10923" xr:uid="{108D427C-4D0E-47F5-B60A-7F5BFF3A31A1}"/>
    <cellStyle name="Notas 11 2 8 2 2" xfId="26031" xr:uid="{C389EBB3-34D3-4A40-85AD-B948A05BB4A2}"/>
    <cellStyle name="Notas 11 2 8 3" xfId="16341" xr:uid="{AEE10760-B54E-4A21-AB2D-6DFB29B7981B}"/>
    <cellStyle name="Notas 11 2 8 3 2" xfId="31449" xr:uid="{EB09E4B6-C046-4896-B566-EC69E123488A}"/>
    <cellStyle name="Notas 11 2 8 4" xfId="19649" xr:uid="{85152A64-1DB2-4CB2-8AE3-FB493B42788D}"/>
    <cellStyle name="Notas 11 2 9" xfId="8405" xr:uid="{F4FDB1D2-A1C0-4D17-B519-A42601E89D72}"/>
    <cellStyle name="Notas 11 2 9 2" xfId="23513" xr:uid="{DF37B358-9E7C-45D8-9247-6FEBA1A4FC40}"/>
    <cellStyle name="Notas 11 3" xfId="1891" xr:uid="{CA8F2F30-7891-4DD4-92C4-3250D3E9B8A4}"/>
    <cellStyle name="Notas 11 3 10" xfId="8392" xr:uid="{DE80535D-1CD4-4A78-BA64-B84E25F76FBE}"/>
    <cellStyle name="Notas 11 3 10 2" xfId="23500" xr:uid="{A5F8E64E-44D8-414B-A889-3465AC62702F}"/>
    <cellStyle name="Notas 11 3 11" xfId="14992" xr:uid="{02F7F8E2-CCD4-4D68-A2C0-29BCD71FB890}"/>
    <cellStyle name="Notas 11 3 11 2" xfId="30100" xr:uid="{A1667430-77BE-471A-A867-25729C791020}"/>
    <cellStyle name="Notas 11 3 12" xfId="16100" xr:uid="{20029D2D-69C4-4CAC-ABD8-77473AE91232}"/>
    <cellStyle name="Notas 11 3 12 2" xfId="31208" xr:uid="{63144A59-C491-4A98-9082-37135FDABE3C}"/>
    <cellStyle name="Notas 11 3 13" xfId="17116" xr:uid="{9DE19F08-D9B7-40A1-9FA0-8E5799BA229B}"/>
    <cellStyle name="Notas 11 3 2" xfId="2451" xr:uid="{4DD09200-46F7-4C02-8617-CF17CFAC5CC7}"/>
    <cellStyle name="Notas 11 3 2 2" xfId="5088" xr:uid="{185123BB-4198-40BF-AE2F-7BEFCF54C65F}"/>
    <cellStyle name="Notas 11 3 2 2 2" xfId="11452" xr:uid="{9FCC3056-1E65-4B04-B3AE-9DF4990F2858}"/>
    <cellStyle name="Notas 11 3 2 2 2 2" xfId="26560" xr:uid="{2732140E-C9A4-4E4A-BC98-1A469E637B1C}"/>
    <cellStyle name="Notas 11 3 2 2 3" xfId="15619" xr:uid="{EFDFC847-D1A1-4B3E-9A2F-19F0EDAC5096}"/>
    <cellStyle name="Notas 11 3 2 2 3 2" xfId="30727" xr:uid="{A42E8F74-1CE4-43F1-A7D9-92EE6377E415}"/>
    <cellStyle name="Notas 11 3 2 2 4" xfId="20196" xr:uid="{F5350798-EB6C-4A14-A4A0-AC6D73126267}"/>
    <cellStyle name="Notas 11 3 2 3" xfId="8918" xr:uid="{0827784B-927A-4E1F-A66B-A83F59FB4F6D}"/>
    <cellStyle name="Notas 11 3 2 3 2" xfId="24026" xr:uid="{53DD78CB-357A-4E55-BC45-E7275B48A756}"/>
    <cellStyle name="Notas 11 3 2 4" xfId="7514" xr:uid="{7950EEDE-9849-4213-894B-CDAA91A517F5}"/>
    <cellStyle name="Notas 11 3 2 4 2" xfId="22622" xr:uid="{43E8F16A-9F50-4FE1-B8C1-18E9D6E4CFD4}"/>
    <cellStyle name="Notas 11 3 2 5" xfId="14944" xr:uid="{32CAE249-0668-4F27-A816-7AAD923C4BBB}"/>
    <cellStyle name="Notas 11 3 2 5 2" xfId="30052" xr:uid="{D6BAF073-AD46-4E6F-B56C-A6B989B5E50D}"/>
    <cellStyle name="Notas 11 3 2 6" xfId="17625" xr:uid="{AD604663-B359-49A3-8E01-316730C7183A}"/>
    <cellStyle name="Notas 11 3 3" xfId="2667" xr:uid="{9A42C855-5307-4C28-BCB3-12F25CFFF3F1}"/>
    <cellStyle name="Notas 11 3 3 2" xfId="5304" xr:uid="{D4492D3C-2480-4EF6-A106-A7499916E432}"/>
    <cellStyle name="Notas 11 3 3 2 2" xfId="14445" xr:uid="{7940C6B0-CD13-4302-A38E-CCA84B551ACA}"/>
    <cellStyle name="Notas 11 3 3 2 2 2" xfId="29553" xr:uid="{F3F06B3C-D39D-4422-A4A5-3678821A9EF3}"/>
    <cellStyle name="Notas 11 3 3 2 3" xfId="20412" xr:uid="{88FEF1BD-DF65-4210-9E3F-C01633D5DE9E}"/>
    <cellStyle name="Notas 11 3 3 3" xfId="15120" xr:uid="{F199950E-B2DF-492A-8295-AFAAE17DE809}"/>
    <cellStyle name="Notas 11 3 3 3 2" xfId="30228" xr:uid="{48FC2333-0003-4FD5-B1FD-FF50409D4F13}"/>
    <cellStyle name="Notas 11 3 3 4" xfId="17775" xr:uid="{D9CCC1BA-4832-4677-B849-DB95262E7390}"/>
    <cellStyle name="Notas 11 3 4" xfId="2970" xr:uid="{9A3200D8-5B9B-4D9A-A10E-340522594FA0}"/>
    <cellStyle name="Notas 11 3 4 2" xfId="5607" xr:uid="{11838397-1068-4A9D-9C9E-C1C54C206D81}"/>
    <cellStyle name="Notas 11 3 4 2 2" xfId="11918" xr:uid="{B81EDE29-9A22-4811-9947-3B7895554DD5}"/>
    <cellStyle name="Notas 11 3 4 2 2 2" xfId="27026" xr:uid="{FDF1CF05-4714-46D9-966D-98FE4E38B5A1}"/>
    <cellStyle name="Notas 11 3 4 2 3" xfId="16415" xr:uid="{2D0D9B5B-DC0D-4B21-8276-70808F330A15}"/>
    <cellStyle name="Notas 11 3 4 2 3 2" xfId="31523" xr:uid="{33C1FEB8-5A9A-415E-88C2-0444D2B25E6F}"/>
    <cellStyle name="Notas 11 3 4 2 4" xfId="20715" xr:uid="{105A54A6-CB1F-4694-AEA8-ECB2D5485A2C}"/>
    <cellStyle name="Notas 11 3 4 3" xfId="9352" xr:uid="{6C31CB66-AC58-4568-A8DD-C6D08B863E63}"/>
    <cellStyle name="Notas 11 3 4 3 2" xfId="24460" xr:uid="{4D60D71A-3C48-495A-9F5F-2BF19DD514EC}"/>
    <cellStyle name="Notas 11 3 4 4" xfId="14751" xr:uid="{AA7346DD-7108-48F0-A7A9-7724006F45EC}"/>
    <cellStyle name="Notas 11 3 4 4 2" xfId="29859" xr:uid="{2CC15E82-CFAB-42E7-A2CF-5BCA3BCE3ACD}"/>
    <cellStyle name="Notas 11 3 4 5" xfId="18078" xr:uid="{341DED48-C538-4374-9BC8-EC5DC6A478AC}"/>
    <cellStyle name="Notas 11 3 5" xfId="3296" xr:uid="{F50B5AFB-9449-42D7-962D-789B9FBEE0C9}"/>
    <cellStyle name="Notas 11 3 5 2" xfId="5933" xr:uid="{F8CAA23F-7232-4BDE-A031-D1F18114D503}"/>
    <cellStyle name="Notas 11 3 5 2 2" xfId="12244" xr:uid="{5213D07E-3851-4404-8D4B-258D08749524}"/>
    <cellStyle name="Notas 11 3 5 2 2 2" xfId="27352" xr:uid="{ED24A062-8E00-4C00-8B12-6A8B97EFE4AC}"/>
    <cellStyle name="Notas 11 3 5 2 3" xfId="8161" xr:uid="{804206E7-7AE4-438C-86F1-048F4AC1E19B}"/>
    <cellStyle name="Notas 11 3 5 2 3 2" xfId="23269" xr:uid="{2E81D86B-9F55-429D-9170-ADBD1A2F0441}"/>
    <cellStyle name="Notas 11 3 5 2 4" xfId="21041" xr:uid="{D7320600-FF49-4FB7-9382-053F34749EBD}"/>
    <cellStyle name="Notas 11 3 5 3" xfId="9678" xr:uid="{9C12DA65-2B81-4D2B-943D-AAFFE2E496A3}"/>
    <cellStyle name="Notas 11 3 5 3 2" xfId="24786" xr:uid="{9DBB828F-59CC-4BF6-91EE-A37CAF80A38C}"/>
    <cellStyle name="Notas 11 3 5 4" xfId="14018" xr:uid="{53A4F159-48E7-4B01-B23B-2DA971955A9A}"/>
    <cellStyle name="Notas 11 3 5 4 2" xfId="29126" xr:uid="{CC8C439C-04DB-4EF0-AD60-FD1CA8100D5D}"/>
    <cellStyle name="Notas 11 3 5 5" xfId="18404" xr:uid="{EBCA0062-263E-4BE7-8FE7-FB4E1DDE61CC}"/>
    <cellStyle name="Notas 11 3 6" xfId="3602" xr:uid="{1B96180E-DDCE-405A-9B80-7ED411A5DE04}"/>
    <cellStyle name="Notas 11 3 6 2" xfId="6239" xr:uid="{A71E8788-E4B8-4AB1-8453-1DCD20BF07CE}"/>
    <cellStyle name="Notas 11 3 6 2 2" xfId="12550" xr:uid="{957D4AB2-D01D-41D7-A4E4-9F45F96382AC}"/>
    <cellStyle name="Notas 11 3 6 2 2 2" xfId="27658" xr:uid="{C78158DB-87CA-4014-9377-99926126EA43}"/>
    <cellStyle name="Notas 11 3 6 2 3" xfId="7300" xr:uid="{45DC696D-85E6-4075-915D-8D3C01D823C1}"/>
    <cellStyle name="Notas 11 3 6 2 3 2" xfId="22408" xr:uid="{950FDE63-2E75-44D8-B8B1-44D16482FE86}"/>
    <cellStyle name="Notas 11 3 6 2 4" xfId="21347" xr:uid="{27B1C299-CF54-42E8-84BD-DA7811F9488A}"/>
    <cellStyle name="Notas 11 3 6 3" xfId="9984" xr:uid="{AC7A1AAE-C5F4-42EE-8C6B-929D2DBAC7CB}"/>
    <cellStyle name="Notas 11 3 6 3 2" xfId="25092" xr:uid="{2BF044C7-B37D-4822-9DDB-C12C7BDDD95E}"/>
    <cellStyle name="Notas 11 3 6 4" xfId="14854" xr:uid="{D947D172-2187-4373-B397-C9939FB6621C}"/>
    <cellStyle name="Notas 11 3 6 4 2" xfId="29962" xr:uid="{AA2DD702-46C1-491C-9B50-14AC712C3C10}"/>
    <cellStyle name="Notas 11 3 6 5" xfId="18710" xr:uid="{EBB57620-4863-4757-B665-63C3DF43AC9C}"/>
    <cellStyle name="Notas 11 3 7" xfId="3963" xr:uid="{34BC7E81-7BDB-4B71-90C7-7C2A9D37A86A}"/>
    <cellStyle name="Notas 11 3 7 2" xfId="6600" xr:uid="{A24E0349-4ED5-4C77-8AEC-CB47B7A2E103}"/>
    <cellStyle name="Notas 11 3 7 2 2" xfId="12911" xr:uid="{B1CA484E-528B-4398-9ED2-A2E3A1944BFF}"/>
    <cellStyle name="Notas 11 3 7 2 2 2" xfId="28019" xr:uid="{BF7765F7-EF53-4C87-B82F-023A4E1491D2}"/>
    <cellStyle name="Notas 11 3 7 2 3" xfId="16601" xr:uid="{34F0D122-EB8D-4476-9327-C1C2E16C3FBE}"/>
    <cellStyle name="Notas 11 3 7 2 3 2" xfId="31709" xr:uid="{FE336218-A6C2-4D6B-AE57-3D1FC2ED6414}"/>
    <cellStyle name="Notas 11 3 7 2 4" xfId="21708" xr:uid="{37D10C73-D8C5-4BF8-8435-44FB6B060057}"/>
    <cellStyle name="Notas 11 3 7 3" xfId="10345" xr:uid="{EC6BDC1B-782B-4E74-A8CC-286397C9A0AB}"/>
    <cellStyle name="Notas 11 3 7 3 2" xfId="25453" xr:uid="{246831A4-46F3-4AE7-ABBD-54A8DCE03F84}"/>
    <cellStyle name="Notas 11 3 7 4" xfId="8185" xr:uid="{235B406E-DC45-4F26-A406-5537C5BF9146}"/>
    <cellStyle name="Notas 11 3 7 4 2" xfId="23293" xr:uid="{27DA80D3-5859-44E4-B121-041D6F176E21}"/>
    <cellStyle name="Notas 11 3 7 5" xfId="19071" xr:uid="{7252E8D7-8729-4088-8AEC-6B37EA50CC1F}"/>
    <cellStyle name="Notas 11 3 8" xfId="4295" xr:uid="{51F8003C-1D98-4D0A-B462-AE66CC09E713}"/>
    <cellStyle name="Notas 11 3 8 2" xfId="6932" xr:uid="{3530EBDB-DE9A-4FDF-A67B-CA1465ACDA50}"/>
    <cellStyle name="Notas 11 3 8 2 2" xfId="13243" xr:uid="{765CBE23-81B7-4384-A89C-758349464E0D}"/>
    <cellStyle name="Notas 11 3 8 2 2 2" xfId="28351" xr:uid="{0BC3C269-D56F-4A0E-ABA3-6CC867313789}"/>
    <cellStyle name="Notas 11 3 8 2 3" xfId="16907" xr:uid="{61AB6764-6A91-49D1-911D-085BF42D032B}"/>
    <cellStyle name="Notas 11 3 8 2 3 2" xfId="32015" xr:uid="{8FC23D57-B302-4549-8A63-C2529AB5CF15}"/>
    <cellStyle name="Notas 11 3 8 2 4" xfId="22040" xr:uid="{E2FB51B1-B46F-4E9D-8050-F0B95A59E2AA}"/>
    <cellStyle name="Notas 11 3 8 3" xfId="10677" xr:uid="{1260DDEA-2BC4-445B-8F79-776CC9D49545}"/>
    <cellStyle name="Notas 11 3 8 3 2" xfId="25785" xr:uid="{A49A3EA6-BF8E-4F49-80BB-3C92B334AFB7}"/>
    <cellStyle name="Notas 11 3 8 4" xfId="9206" xr:uid="{40FCFA88-1E6F-457D-83FD-BE0C3D7A6096}"/>
    <cellStyle name="Notas 11 3 8 4 2" xfId="24314" xr:uid="{5E66B6FF-A48A-446D-BD0C-E0B55521203F}"/>
    <cellStyle name="Notas 11 3 8 5" xfId="19403" xr:uid="{98FAB248-F0F7-40F9-8EF3-108769C48CD4}"/>
    <cellStyle name="Notas 11 3 9" xfId="4528" xr:uid="{A937C096-7D45-4342-8202-44C92E784B18}"/>
    <cellStyle name="Notas 11 3 9 2" xfId="10910" xr:uid="{075CC3B5-9DA6-4D4C-8071-0FAB833EEBBB}"/>
    <cellStyle name="Notas 11 3 9 2 2" xfId="26018" xr:uid="{48090D4D-950E-4577-8C66-577035EF3E98}"/>
    <cellStyle name="Notas 11 3 9 3" xfId="7129" xr:uid="{8EC9F930-C991-41D0-9F4E-D5D8311DBC4B}"/>
    <cellStyle name="Notas 11 3 9 3 2" xfId="22237" xr:uid="{18A1F622-0EE5-43DA-8866-5C3EA7D3F8DE}"/>
    <cellStyle name="Notas 11 3 9 4" xfId="19636" xr:uid="{394B9D6F-C480-4B7C-83CB-1173F705409B}"/>
    <cellStyle name="Notas 11 4" xfId="2101" xr:uid="{4915A7F0-86A4-4B68-85CF-D655060E488A}"/>
    <cellStyle name="Notas 11 4 10" xfId="8599" xr:uid="{23800EC9-E98B-44B4-9451-E39A2D414BBC}"/>
    <cellStyle name="Notas 11 4 10 2" xfId="23707" xr:uid="{38CF55F2-745D-4E0C-B6A2-2FEC06483423}"/>
    <cellStyle name="Notas 11 4 11" xfId="16502" xr:uid="{20474709-EE77-4A56-A6A4-A47F93C92246}"/>
    <cellStyle name="Notas 11 4 11 2" xfId="31610" xr:uid="{98549228-D3EF-4351-A803-2A0841CF6274}"/>
    <cellStyle name="Notas 11 4 12" xfId="16031" xr:uid="{77A32552-84EF-4059-B18C-0DF3C3288CCB}"/>
    <cellStyle name="Notas 11 4 12 2" xfId="31139" xr:uid="{F8438305-9FF1-49E7-B6BE-55C99E101E63}"/>
    <cellStyle name="Notas 11 4 13" xfId="17326" xr:uid="{D101C9C7-4726-4178-97F4-E8AED2B16E36}"/>
    <cellStyle name="Notas 11 4 2" xfId="2591" xr:uid="{EC98B610-4C6B-401E-8739-3448F6A09F5D}"/>
    <cellStyle name="Notas 11 4 2 2" xfId="5228" xr:uid="{E077D4A2-A22C-4C66-A8B0-8A1919BC07A9}"/>
    <cellStyle name="Notas 11 4 2 2 2" xfId="11592" xr:uid="{A006072E-1569-4124-8DA7-54EDED62CC59}"/>
    <cellStyle name="Notas 11 4 2 2 2 2" xfId="26700" xr:uid="{4BF426C0-172A-4B5D-830F-60993F464136}"/>
    <cellStyle name="Notas 11 4 2 2 3" xfId="13424" xr:uid="{AA0B4A88-62B3-4C28-A8D1-D32926E1BCAA}"/>
    <cellStyle name="Notas 11 4 2 2 3 2" xfId="28532" xr:uid="{20C0D92E-B325-4D1E-A6D8-31884B2E24A1}"/>
    <cellStyle name="Notas 11 4 2 2 4" xfId="20336" xr:uid="{6EA4302E-9CD1-421F-ADEA-819C92880932}"/>
    <cellStyle name="Notas 11 4 2 3" xfId="9058" xr:uid="{59C4D96A-07EA-4040-B616-36622A2B4068}"/>
    <cellStyle name="Notas 11 4 2 3 2" xfId="24166" xr:uid="{43D78B00-BACE-4F19-BEA0-A771AA993F3A}"/>
    <cellStyle name="Notas 11 4 2 4" xfId="11813" xr:uid="{61A6BE73-E4B4-4AC6-9476-B7881B4BAB54}"/>
    <cellStyle name="Notas 11 4 2 4 2" xfId="26921" xr:uid="{0F7AF8B3-9DEE-44E1-A232-034FFCF32192}"/>
    <cellStyle name="Notas 11 4 2 5" xfId="16236" xr:uid="{BDAA5282-5379-4D0F-90D4-231F042B533E}"/>
    <cellStyle name="Notas 11 4 2 5 2" xfId="31344" xr:uid="{4E1E55E5-7A67-4538-B6AD-41EBFD14E792}"/>
    <cellStyle name="Notas 11 4 2 6" xfId="17699" xr:uid="{4F5795E7-9BCE-4E2C-8F77-6F41167F2900}"/>
    <cellStyle name="Notas 11 4 3" xfId="2856" xr:uid="{18F9AD66-D095-4D77-BF0D-18C4934D98D6}"/>
    <cellStyle name="Notas 11 4 3 2" xfId="5493" xr:uid="{2E3E6DBB-5FFC-49F5-A3FF-FB694A7B15E6}"/>
    <cellStyle name="Notas 11 4 3 2 2" xfId="15615" xr:uid="{0A0C8BD7-728B-4812-A466-2013DFD26F6C}"/>
    <cellStyle name="Notas 11 4 3 2 2 2" xfId="30723" xr:uid="{12D48715-CFDC-4663-BC30-20FF9B061EDC}"/>
    <cellStyle name="Notas 11 4 3 2 3" xfId="20601" xr:uid="{1B65C399-B3D2-40A4-974A-D154954AAFD7}"/>
    <cellStyle name="Notas 11 4 3 3" xfId="16340" xr:uid="{469B3064-A311-445A-AA44-4F86F269CD69}"/>
    <cellStyle name="Notas 11 4 3 3 2" xfId="31448" xr:uid="{246D0DED-2F45-4C1B-A3D8-A1B4E342D68A}"/>
    <cellStyle name="Notas 11 4 3 4" xfId="17964" xr:uid="{A8F34224-4D0F-4A32-8294-24DCCD19BEFC}"/>
    <cellStyle name="Notas 11 4 4" xfId="3159" xr:uid="{793A54C9-F864-4680-850A-B7985ABB5ABA}"/>
    <cellStyle name="Notas 11 4 4 2" xfId="5796" xr:uid="{1E1F2BDE-0778-4A8F-9788-111FFBE09916}"/>
    <cellStyle name="Notas 11 4 4 2 2" xfId="12107" xr:uid="{9114BF6C-0B5D-47F7-A5BF-1A55FB1D02E4}"/>
    <cellStyle name="Notas 11 4 4 2 2 2" xfId="27215" xr:uid="{2A644143-4282-466A-AA20-F7BDD8A0B502}"/>
    <cellStyle name="Notas 11 4 4 2 3" xfId="8250" xr:uid="{2B5DC3C5-F14B-42DB-BAAE-2B17A596C03D}"/>
    <cellStyle name="Notas 11 4 4 2 3 2" xfId="23358" xr:uid="{546E4A0E-8342-41FB-8256-CBA98231C0F5}"/>
    <cellStyle name="Notas 11 4 4 2 4" xfId="20904" xr:uid="{6E396FD2-0317-4A0C-BA70-3BDAA4C29756}"/>
    <cellStyle name="Notas 11 4 4 3" xfId="9541" xr:uid="{5AC3ACAE-16FB-4C17-A209-D24FBE5F8DEE}"/>
    <cellStyle name="Notas 11 4 4 3 2" xfId="24649" xr:uid="{FA47B715-770F-4681-9EA6-B9F4DB635C93}"/>
    <cellStyle name="Notas 11 4 4 4" xfId="7699" xr:uid="{87475D46-7F47-4E43-BC1C-62B98978DF38}"/>
    <cellStyle name="Notas 11 4 4 4 2" xfId="22807" xr:uid="{BEB0C64A-F8E8-43E9-BF82-6599B89F05D5}"/>
    <cellStyle name="Notas 11 4 4 5" xfId="18267" xr:uid="{76BD31DB-5530-479F-9CA1-B77D5A5EF0A4}"/>
    <cellStyle name="Notas 11 4 5" xfId="3485" xr:uid="{7464B246-18D4-4144-B125-F4F5CA5C08D8}"/>
    <cellStyle name="Notas 11 4 5 2" xfId="6122" xr:uid="{1F133F04-931A-4A26-92CD-827D0517CE2B}"/>
    <cellStyle name="Notas 11 4 5 2 2" xfId="12433" xr:uid="{22E60523-74A9-419B-8ED4-400A775AC551}"/>
    <cellStyle name="Notas 11 4 5 2 2 2" xfId="27541" xr:uid="{91CE839F-C9DE-4A6B-BF47-47426F3C0741}"/>
    <cellStyle name="Notas 11 4 5 2 3" xfId="7332" xr:uid="{FEBCA02B-757A-406A-B1E3-DE01B5B7D1DF}"/>
    <cellStyle name="Notas 11 4 5 2 3 2" xfId="22440" xr:uid="{B0A3B920-7056-479B-973F-8B6E43926D13}"/>
    <cellStyle name="Notas 11 4 5 2 4" xfId="21230" xr:uid="{0D4FBB7C-0569-4321-B683-53BF24FDBC8D}"/>
    <cellStyle name="Notas 11 4 5 3" xfId="9867" xr:uid="{0687A62B-6265-40BA-8A71-7A1F65C6E63E}"/>
    <cellStyle name="Notas 11 4 5 3 2" xfId="24975" xr:uid="{C05BED81-B6A0-4CD9-B5AC-12C61BACE30F}"/>
    <cellStyle name="Notas 11 4 5 4" xfId="13846" xr:uid="{D76DA365-EF95-4208-87D6-BD84A1B7752F}"/>
    <cellStyle name="Notas 11 4 5 4 2" xfId="28954" xr:uid="{FFD41C45-EA39-4BBD-A1A7-B4B0664AC0D5}"/>
    <cellStyle name="Notas 11 4 5 5" xfId="18593" xr:uid="{0235A5DA-E8AB-4D67-876F-13496E7800EB}"/>
    <cellStyle name="Notas 11 4 6" xfId="3791" xr:uid="{EA0C765F-C8BB-4B42-BD4B-853333E93ADB}"/>
    <cellStyle name="Notas 11 4 6 2" xfId="6428" xr:uid="{D15FD8C1-E4A7-4F21-BF74-895A96F84C59}"/>
    <cellStyle name="Notas 11 4 6 2 2" xfId="12739" xr:uid="{6695C500-FF11-4FAE-9298-35A8AF00FB47}"/>
    <cellStyle name="Notas 11 4 6 2 2 2" xfId="27847" xr:uid="{A5039167-C08E-40FE-9DDD-A7F656D77DF5}"/>
    <cellStyle name="Notas 11 4 6 2 3" xfId="15803" xr:uid="{B5E9CF69-8BC4-4F2C-B7B1-BB2CA57D2C6A}"/>
    <cellStyle name="Notas 11 4 6 2 3 2" xfId="30911" xr:uid="{11B10A90-63E5-41C8-9F30-3066DC16510B}"/>
    <cellStyle name="Notas 11 4 6 2 4" xfId="21536" xr:uid="{04603399-0FCA-4C47-B9FB-5B48198AB0E7}"/>
    <cellStyle name="Notas 11 4 6 3" xfId="10173" xr:uid="{107B99CA-E9B1-4CDB-8D74-C7F054838C76}"/>
    <cellStyle name="Notas 11 4 6 3 2" xfId="25281" xr:uid="{A8F7A444-161B-4D19-AC36-D9458DB7769F}"/>
    <cellStyle name="Notas 11 4 6 4" xfId="8025" xr:uid="{CE097C52-D6E0-47FF-8364-AF444B1F5EFC}"/>
    <cellStyle name="Notas 11 4 6 4 2" xfId="23133" xr:uid="{60B7B9FD-00FA-4640-B9FE-28E6C9AE41CA}"/>
    <cellStyle name="Notas 11 4 6 5" xfId="18899" xr:uid="{14F6FB27-0748-4B95-A2CA-191D30347390}"/>
    <cellStyle name="Notas 11 4 7" xfId="4173" xr:uid="{C861EEA2-ACB2-414D-B30D-59C2B4A5012D}"/>
    <cellStyle name="Notas 11 4 7 2" xfId="6810" xr:uid="{4C8D5882-1247-40A3-A19C-AC2EE11C5A95}"/>
    <cellStyle name="Notas 11 4 7 2 2" xfId="13121" xr:uid="{38B64EC3-10BD-4D84-972B-1996AAD6F75B}"/>
    <cellStyle name="Notas 11 4 7 2 2 2" xfId="28229" xr:uid="{E9F962F4-4C37-4D01-AF9F-0A1BAFB33826}"/>
    <cellStyle name="Notas 11 4 7 2 3" xfId="16790" xr:uid="{11D27E2E-55E7-4686-BE43-835673445B3F}"/>
    <cellStyle name="Notas 11 4 7 2 3 2" xfId="31898" xr:uid="{46D50C26-FBB2-402E-B4FC-89E978B194BB}"/>
    <cellStyle name="Notas 11 4 7 2 4" xfId="21918" xr:uid="{C61FE0C1-0EE8-4A0C-A659-2CC13F8FD76E}"/>
    <cellStyle name="Notas 11 4 7 3" xfId="10555" xr:uid="{53FA161A-1CCC-4E50-8DDB-DBF907B1543D}"/>
    <cellStyle name="Notas 11 4 7 3 2" xfId="25663" xr:uid="{A38DBB52-66C8-42FD-ADA6-3ED9E3A31216}"/>
    <cellStyle name="Notas 11 4 7 4" xfId="14837" xr:uid="{5520774F-60B1-4C8C-85FA-AB982805EE85}"/>
    <cellStyle name="Notas 11 4 7 4 2" xfId="29945" xr:uid="{6806B284-8ACB-4751-88E6-1D3AF5CF29F5}"/>
    <cellStyle name="Notas 11 4 7 5" xfId="19281" xr:uid="{9693F201-DA73-456E-B48C-2EC635425BCD}"/>
    <cellStyle name="Notas 11 4 8" xfId="4380" xr:uid="{286D3CAB-C432-4F8A-B76A-5ECEB2C1652B}"/>
    <cellStyle name="Notas 11 4 8 2" xfId="7017" xr:uid="{A0464CDD-DA8F-45D2-926C-BA4C299D5DC9}"/>
    <cellStyle name="Notas 11 4 8 2 2" xfId="13328" xr:uid="{8BED3597-58D9-48E1-AED6-1B68CB0CCA73}"/>
    <cellStyle name="Notas 11 4 8 2 2 2" xfId="28436" xr:uid="{5EE4B118-F377-435A-8A17-ACE0F55F358E}"/>
    <cellStyle name="Notas 11 4 8 2 3" xfId="16992" xr:uid="{FE40D656-BC3C-4393-ACE4-1B47AF006CDB}"/>
    <cellStyle name="Notas 11 4 8 2 3 2" xfId="32100" xr:uid="{1B442886-3659-405C-B6BC-2DE51987F8D3}"/>
    <cellStyle name="Notas 11 4 8 2 4" xfId="22125" xr:uid="{0F6BA9B4-FD64-4192-9D54-5D2CBE7C12AB}"/>
    <cellStyle name="Notas 11 4 8 3" xfId="10762" xr:uid="{4A059B6D-12C3-4765-94A8-8FA3EA919B6B}"/>
    <cellStyle name="Notas 11 4 8 3 2" xfId="25870" xr:uid="{54EA0335-48F5-4621-9CF0-8B6DB9CF4C01}"/>
    <cellStyle name="Notas 11 4 8 4" xfId="13847" xr:uid="{BA4D7141-C7AE-4866-8E81-DD4C653DBF39}"/>
    <cellStyle name="Notas 11 4 8 4 2" xfId="28955" xr:uid="{E9E30B8D-35E6-412C-A8F4-43D1A0AA3E21}"/>
    <cellStyle name="Notas 11 4 8 5" xfId="19488" xr:uid="{838E5F8C-FA3F-4E35-AB84-65F875B34FE9}"/>
    <cellStyle name="Notas 11 4 9" xfId="4738" xr:uid="{C8013EF4-ECB0-4E65-B333-0B97847BF2E9}"/>
    <cellStyle name="Notas 11 4 9 2" xfId="11120" xr:uid="{E00F7250-4012-4688-869A-B59B58296950}"/>
    <cellStyle name="Notas 11 4 9 2 2" xfId="26228" xr:uid="{AC1244F2-0BFB-4FDA-A190-6482D739E1E3}"/>
    <cellStyle name="Notas 11 4 9 3" xfId="15201" xr:uid="{F28EBF9E-D8FE-4E4C-9D35-9CC90619C2F8}"/>
    <cellStyle name="Notas 11 4 9 3 2" xfId="30309" xr:uid="{4888CB91-3495-4661-AD41-70A59F5C569C}"/>
    <cellStyle name="Notas 11 4 9 4" xfId="19846" xr:uid="{856D9C34-F9F9-46FD-9773-A3B2B9CCE3C8}"/>
    <cellStyle name="Notas 11 5" xfId="2023" xr:uid="{EE9EF3A4-B8DC-4298-BD25-E260123233E2}"/>
    <cellStyle name="Notas 11 5 10" xfId="7723" xr:uid="{54E04444-B183-4198-B5B3-36B467C40CBB}"/>
    <cellStyle name="Notas 11 5 10 2" xfId="22831" xr:uid="{C3DE81BF-7017-42A0-BDA6-769374BBEAF7}"/>
    <cellStyle name="Notas 11 5 11" xfId="7267" xr:uid="{7C02F2D2-E35C-48C8-A3C3-06399EF3A869}"/>
    <cellStyle name="Notas 11 5 11 2" xfId="22375" xr:uid="{B95590F7-07C1-4158-A2D7-6F6BA4670C48}"/>
    <cellStyle name="Notas 11 5 12" xfId="17248" xr:uid="{CBE11A0E-4DF5-4A95-B593-9026BFEDBE15}"/>
    <cellStyle name="Notas 11 5 2" xfId="2785" xr:uid="{5FB865EE-F62B-4A51-88A0-8277BFFFA108}"/>
    <cellStyle name="Notas 11 5 2 2" xfId="5422" xr:uid="{0B9B7D64-9A6D-437B-A0D9-5BCC91C66D2A}"/>
    <cellStyle name="Notas 11 5 2 2 2" xfId="8226" xr:uid="{53A211B6-4C51-4F33-963F-EBFD91D7FC29}"/>
    <cellStyle name="Notas 11 5 2 2 2 2" xfId="23334" xr:uid="{F6846E59-B660-41DE-B96E-42968A6E0930}"/>
    <cellStyle name="Notas 11 5 2 2 3" xfId="20530" xr:uid="{124D1929-87D9-4354-A599-5EA3B81A5DC9}"/>
    <cellStyle name="Notas 11 5 2 3" xfId="7917" xr:uid="{B1082753-26B6-412E-94FE-DBCE5E99515F}"/>
    <cellStyle name="Notas 11 5 2 3 2" xfId="23025" xr:uid="{D1A1C33D-DB70-4C0A-B166-70B5C6E754CF}"/>
    <cellStyle name="Notas 11 5 2 4" xfId="17893" xr:uid="{04702335-BC7D-463A-9A7D-EEE074DD2091}"/>
    <cellStyle name="Notas 11 5 3" xfId="3088" xr:uid="{A06D77CE-45BE-408D-817B-CC8A866E6549}"/>
    <cellStyle name="Notas 11 5 3 2" xfId="5725" xr:uid="{0EDD9F49-B684-455B-9CCA-B3F25461FA22}"/>
    <cellStyle name="Notas 11 5 3 2 2" xfId="12036" xr:uid="{27A2A9A0-6986-4F03-B648-915A3CCEB9C5}"/>
    <cellStyle name="Notas 11 5 3 2 2 2" xfId="27144" xr:uid="{6548700D-7335-4046-8CCD-6750024B1726}"/>
    <cellStyle name="Notas 11 5 3 2 3" xfId="14657" xr:uid="{ADF4D87A-3237-46BD-AD9C-71353FD91101}"/>
    <cellStyle name="Notas 11 5 3 2 3 2" xfId="29765" xr:uid="{4D6940C1-FCF9-4BF7-9E78-663367E1A20E}"/>
    <cellStyle name="Notas 11 5 3 2 4" xfId="20833" xr:uid="{92C37A83-4A83-4F2F-9EE8-56AFEEE9FA18}"/>
    <cellStyle name="Notas 11 5 3 3" xfId="9470" xr:uid="{5C478026-F748-4C9A-BBBA-5346F9E17538}"/>
    <cellStyle name="Notas 11 5 3 3 2" xfId="24578" xr:uid="{86D3FEC9-2D2A-4E7C-BDFB-043F4B11446E}"/>
    <cellStyle name="Notas 11 5 3 4" xfId="14314" xr:uid="{DDDBEC1F-0441-4391-AEC5-522B400BF3CB}"/>
    <cellStyle name="Notas 11 5 3 4 2" xfId="29422" xr:uid="{73926B01-A98E-48FA-A914-AD3593E9F706}"/>
    <cellStyle name="Notas 11 5 3 5" xfId="18196" xr:uid="{4A07EE8E-BA52-42AE-814F-827154F4EB77}"/>
    <cellStyle name="Notas 11 5 4" xfId="3414" xr:uid="{3F051D88-0C27-4C3A-9213-925C2795EDC7}"/>
    <cellStyle name="Notas 11 5 4 2" xfId="6051" xr:uid="{24ECA29C-F147-4C5F-9D2C-98D911B7C0B5}"/>
    <cellStyle name="Notas 11 5 4 2 2" xfId="12362" xr:uid="{4DEA867B-6FD1-4FBB-BFEC-0423D2B30821}"/>
    <cellStyle name="Notas 11 5 4 2 2 2" xfId="27470" xr:uid="{45EB1C62-8D52-4A6B-BAB9-7D030517E88A}"/>
    <cellStyle name="Notas 11 5 4 2 3" xfId="9210" xr:uid="{D10EC787-622F-4023-826C-27B91CC82112}"/>
    <cellStyle name="Notas 11 5 4 2 3 2" xfId="24318" xr:uid="{9E1A4721-4DB3-4113-ADAE-8750713F97DA}"/>
    <cellStyle name="Notas 11 5 4 2 4" xfId="21159" xr:uid="{C53211F5-6993-4C7E-92DE-91ECB38373DA}"/>
    <cellStyle name="Notas 11 5 4 3" xfId="9796" xr:uid="{808C071D-AC96-454C-B788-F5DD0F72F86D}"/>
    <cellStyle name="Notas 11 5 4 3 2" xfId="24904" xr:uid="{05AE4364-8262-487D-AFBC-8D8BA77027E0}"/>
    <cellStyle name="Notas 11 5 4 4" xfId="7882" xr:uid="{573A51FB-E23D-4D5E-B424-6029253C0E24}"/>
    <cellStyle name="Notas 11 5 4 4 2" xfId="22990" xr:uid="{4343DB8E-9211-4FDF-856B-96865BB67F74}"/>
    <cellStyle name="Notas 11 5 4 5" xfId="18522" xr:uid="{57F460AC-CBC6-4280-B045-29E7022A9632}"/>
    <cellStyle name="Notas 11 5 5" xfId="3720" xr:uid="{B0B43EAF-E662-4F7B-A1E8-263878E24739}"/>
    <cellStyle name="Notas 11 5 5 2" xfId="6357" xr:uid="{B663C1EC-EF07-49A9-9281-CF438E82164B}"/>
    <cellStyle name="Notas 11 5 5 2 2" xfId="12668" xr:uid="{D53793CE-E4E3-41D2-BF6B-82A08EDDC4A5}"/>
    <cellStyle name="Notas 11 5 5 2 2 2" xfId="27776" xr:uid="{6FF9D4FF-5D13-4419-8DB9-56AF81C0363F}"/>
    <cellStyle name="Notas 11 5 5 2 3" xfId="15264" xr:uid="{E537CA9F-7DBA-4603-BF89-8DA3F0A3E746}"/>
    <cellStyle name="Notas 11 5 5 2 3 2" xfId="30372" xr:uid="{E315E80F-93AB-4FD2-BC98-81AE02F1A825}"/>
    <cellStyle name="Notas 11 5 5 2 4" xfId="21465" xr:uid="{7EB92D2A-37F3-44EE-9DA7-00B5F7EBD3D7}"/>
    <cellStyle name="Notas 11 5 5 3" xfId="10102" xr:uid="{26DC1202-618E-493A-A26E-A45DDF1D9487}"/>
    <cellStyle name="Notas 11 5 5 3 2" xfId="25210" xr:uid="{052FAD74-32A9-49CA-AD2F-101FF485AA39}"/>
    <cellStyle name="Notas 11 5 5 4" xfId="16381" xr:uid="{7A24A08A-0AF5-4691-B578-0BEAD51A937A}"/>
    <cellStyle name="Notas 11 5 5 4 2" xfId="31489" xr:uid="{E0ED0D8E-C9B7-4362-B15F-2F9BA8CBBCF0}"/>
    <cellStyle name="Notas 11 5 5 5" xfId="18828" xr:uid="{8946EA4B-31A7-4E7B-9964-AE68A29A41C0}"/>
    <cellStyle name="Notas 11 5 6" xfId="4095" xr:uid="{AFA72A98-6428-4006-A06A-1B85BC680791}"/>
    <cellStyle name="Notas 11 5 6 2" xfId="6732" xr:uid="{84F187EB-1462-464B-BED8-356A4D3E0E55}"/>
    <cellStyle name="Notas 11 5 6 2 2" xfId="13043" xr:uid="{9F7506F4-7CCB-4C1C-86B8-9FEFA47552B1}"/>
    <cellStyle name="Notas 11 5 6 2 2 2" xfId="28151" xr:uid="{23E8B5F1-D832-421B-9F33-7FB633C7C5B4}"/>
    <cellStyle name="Notas 11 5 6 2 3" xfId="16719" xr:uid="{5231555D-D2A3-46D4-BCF7-A2AF241B1149}"/>
    <cellStyle name="Notas 11 5 6 2 3 2" xfId="31827" xr:uid="{5DEE55DA-8E57-48B2-A838-03D71ED19CEE}"/>
    <cellStyle name="Notas 11 5 6 2 4" xfId="21840" xr:uid="{7580EFE9-A295-4B50-A044-156615C5249F}"/>
    <cellStyle name="Notas 11 5 6 3" xfId="10477" xr:uid="{5ABD46FE-DAB5-44EB-B2AA-4A135839C7CC}"/>
    <cellStyle name="Notas 11 5 6 3 2" xfId="25585" xr:uid="{83AA4C4B-4D64-4BEE-8D11-E33C65298610}"/>
    <cellStyle name="Notas 11 5 6 4" xfId="8246" xr:uid="{0D6703B7-4E76-45E6-BBCB-A7BDF65C8FE6}"/>
    <cellStyle name="Notas 11 5 6 4 2" xfId="23354" xr:uid="{CC65E77A-B426-44F4-AB71-398D5316A713}"/>
    <cellStyle name="Notas 11 5 6 5" xfId="19203" xr:uid="{B9BBD799-3B49-4995-BD03-38C0CB3239C5}"/>
    <cellStyle name="Notas 11 5 7" xfId="4377" xr:uid="{28D35603-8E37-4C2F-9167-72530C8D8A92}"/>
    <cellStyle name="Notas 11 5 7 2" xfId="7014" xr:uid="{9B3F3B14-CA18-4CED-B885-E5F22D611731}"/>
    <cellStyle name="Notas 11 5 7 2 2" xfId="13325" xr:uid="{0730392B-233D-4749-B2C6-B480970D7F4E}"/>
    <cellStyle name="Notas 11 5 7 2 2 2" xfId="28433" xr:uid="{2F1E4DCD-8500-4217-8C02-9F93FFED6D56}"/>
    <cellStyle name="Notas 11 5 7 2 3" xfId="16989" xr:uid="{48928F36-1FCC-4628-A303-8FF206EE789B}"/>
    <cellStyle name="Notas 11 5 7 2 3 2" xfId="32097" xr:uid="{EE428D5F-A422-43A6-85E8-94B049B3C708}"/>
    <cellStyle name="Notas 11 5 7 2 4" xfId="22122" xr:uid="{EC4348DB-6A2B-4B8C-AEDE-FD3291752D61}"/>
    <cellStyle name="Notas 11 5 7 3" xfId="10759" xr:uid="{192A3D95-B9EF-42BD-8E71-2CF99C14E4C8}"/>
    <cellStyle name="Notas 11 5 7 3 2" xfId="25867" xr:uid="{D5E17171-4836-4964-A93C-97BE2935C787}"/>
    <cellStyle name="Notas 11 5 7 4" xfId="9225" xr:uid="{320CE0F6-D876-4770-9CDC-76BED26C67E7}"/>
    <cellStyle name="Notas 11 5 7 4 2" xfId="24333" xr:uid="{F220D5D7-E794-4E32-AE1C-72CF7C776D04}"/>
    <cellStyle name="Notas 11 5 7 5" xfId="19485" xr:uid="{E2B8F20F-6BB7-4CA3-8439-CBBC0E7FD83E}"/>
    <cellStyle name="Notas 11 5 8" xfId="4660" xr:uid="{73E4C5E9-0918-4BC1-84D4-60039613915D}"/>
    <cellStyle name="Notas 11 5 8 2" xfId="11042" xr:uid="{7BBF367F-7D6C-433E-8AFB-151470C38BD5}"/>
    <cellStyle name="Notas 11 5 8 2 2" xfId="26150" xr:uid="{AB332689-3791-4FF9-B1B5-BFE87B7C3994}"/>
    <cellStyle name="Notas 11 5 8 3" xfId="14092" xr:uid="{7A88EAD4-AB17-48AF-821B-C50C3E95AF80}"/>
    <cellStyle name="Notas 11 5 8 3 2" xfId="29200" xr:uid="{AB635911-4967-494D-938F-3E2E76E54AE2}"/>
    <cellStyle name="Notas 11 5 8 4" xfId="19768" xr:uid="{9FF6A145-37EA-4FF8-83C2-D49CFD666D4B}"/>
    <cellStyle name="Notas 11 5 9" xfId="8521" xr:uid="{1F62AACF-993F-4C45-BEED-54A1F9C1BA6B}"/>
    <cellStyle name="Notas 11 5 9 2" xfId="23629" xr:uid="{B068F78A-20D8-4490-8027-7198902CAD43}"/>
    <cellStyle name="Notas 12" xfId="1450" xr:uid="{00000000-0005-0000-0000-0000AE050000}"/>
    <cellStyle name="Notas 12 2" xfId="1905" xr:uid="{70387B07-5074-4829-BD59-A3B7117A0733}"/>
    <cellStyle name="Notas 12 2 10" xfId="14339" xr:uid="{4017F3AF-C52B-4E02-8C50-B4E8E7DA9993}"/>
    <cellStyle name="Notas 12 2 10 2" xfId="29447" xr:uid="{58D36044-1F23-4CAC-A264-9861249EE809}"/>
    <cellStyle name="Notas 12 2 11" xfId="15958" xr:uid="{4CEEAFC6-DA01-47AB-9AE8-420A35CC7E40}"/>
    <cellStyle name="Notas 12 2 11 2" xfId="31066" xr:uid="{5DD615AA-A9FE-4461-88C4-79569E20CE6B}"/>
    <cellStyle name="Notas 12 2 12" xfId="17130" xr:uid="{4EBCB7CB-1DB9-40A0-892C-3EA06A191FA5}"/>
    <cellStyle name="Notas 12 2 2" xfId="2465" xr:uid="{EE45D282-6E84-4669-988A-7865602CD553}"/>
    <cellStyle name="Notas 12 2 2 2" xfId="5102" xr:uid="{49D9A58C-5832-48B5-BBD2-8589FC4784CB}"/>
    <cellStyle name="Notas 12 2 2 2 2" xfId="11466" xr:uid="{A8360AB3-5337-4B17-B5CD-96E747206939}"/>
    <cellStyle name="Notas 12 2 2 2 2 2" xfId="26574" xr:uid="{836331D4-208F-4B46-BCDF-53D152E8F3F4}"/>
    <cellStyle name="Notas 12 2 2 2 3" xfId="14556" xr:uid="{FCFE3E05-8B73-4ADE-A95F-4231B86C3AAC}"/>
    <cellStyle name="Notas 12 2 2 2 3 2" xfId="29664" xr:uid="{95934FEB-E133-49B8-BD49-E8F3B622929A}"/>
    <cellStyle name="Notas 12 2 2 2 4" xfId="20210" xr:uid="{AD3BEA8A-A98F-4D1D-8B9D-D5EF3A9FCD17}"/>
    <cellStyle name="Notas 12 2 2 3" xfId="8932" xr:uid="{A1339071-A77F-423B-97A3-D4D15597399F}"/>
    <cellStyle name="Notas 12 2 2 3 2" xfId="24040" xr:uid="{17BA9667-EDF4-4F71-BE00-4FCEE2DB6433}"/>
    <cellStyle name="Notas 12 2 3" xfId="2681" xr:uid="{9406B2F8-0C11-47AF-8A23-50B0E41AF19C}"/>
    <cellStyle name="Notas 12 2 3 2" xfId="5318" xr:uid="{92933A94-269A-41C9-B239-20BA0BEDD894}"/>
    <cellStyle name="Notas 12 2 3 2 2" xfId="7646" xr:uid="{7A72D400-7435-43A1-9EE5-4AA9D0B54763}"/>
    <cellStyle name="Notas 12 2 3 2 2 2" xfId="22754" xr:uid="{8EFD5146-CC6B-4B5E-B43E-17540AA5B2C7}"/>
    <cellStyle name="Notas 12 2 3 2 3" xfId="20426" xr:uid="{D6E77E53-A8A6-4357-BAE7-F07179FB7AEB}"/>
    <cellStyle name="Notas 12 2 3 3" xfId="14408" xr:uid="{93EA7921-E2EB-43C3-9D77-6663058BC774}"/>
    <cellStyle name="Notas 12 2 3 3 2" xfId="29516" xr:uid="{714F1C94-9C93-47A0-B90F-DD4763754740}"/>
    <cellStyle name="Notas 12 2 3 4" xfId="17789" xr:uid="{76DE9676-6909-4248-B9C1-AEB107E553E5}"/>
    <cellStyle name="Notas 12 2 4" xfId="2984" xr:uid="{2A32775D-5697-4CC1-A67E-938441C7C445}"/>
    <cellStyle name="Notas 12 2 4 2" xfId="5621" xr:uid="{EAD23117-0558-4E12-A2B8-31B5CBB497A6}"/>
    <cellStyle name="Notas 12 2 4 2 2" xfId="11932" xr:uid="{F5A86431-A6DF-48F4-85A9-2FBDCC9D92B8}"/>
    <cellStyle name="Notas 12 2 4 2 2 2" xfId="27040" xr:uid="{0F166E3A-B65D-4B62-9557-0634A74CE645}"/>
    <cellStyle name="Notas 12 2 4 2 3" xfId="13844" xr:uid="{E3FA135B-5709-4669-A98E-D485AD9D02CE}"/>
    <cellStyle name="Notas 12 2 4 2 3 2" xfId="28952" xr:uid="{4B6D207B-8A01-4CC4-BCFF-8CE934A7917D}"/>
    <cellStyle name="Notas 12 2 4 2 4" xfId="20729" xr:uid="{DCA9721A-8B63-4CF7-AF1B-CBD9B795DC02}"/>
    <cellStyle name="Notas 12 2 4 3" xfId="9366" xr:uid="{BEAC3E4D-1B6B-4294-9209-B63810F39351}"/>
    <cellStyle name="Notas 12 2 4 3 2" xfId="24474" xr:uid="{09473251-89B9-4097-A62D-69383288E149}"/>
    <cellStyle name="Notas 12 2 4 4" xfId="16298" xr:uid="{E37F0543-F48C-4C8C-B993-397FA4C12811}"/>
    <cellStyle name="Notas 12 2 4 4 2" xfId="31406" xr:uid="{61B00437-0182-4EEB-A1B9-16C46308B304}"/>
    <cellStyle name="Notas 12 2 4 5" xfId="18092" xr:uid="{DCDDE3A6-57B8-4C8C-8120-240FB9582306}"/>
    <cellStyle name="Notas 12 2 5" xfId="3310" xr:uid="{E6FDEFCE-EB61-4BC3-9A91-4FB7CABBF940}"/>
    <cellStyle name="Notas 12 2 5 2" xfId="5947" xr:uid="{85762AE4-7ECA-4CC2-8A87-8F7AFA5EA7F0}"/>
    <cellStyle name="Notas 12 2 5 2 2" xfId="12258" xr:uid="{71837228-B722-4B58-B130-698FEDBF2B51}"/>
    <cellStyle name="Notas 12 2 5 2 2 2" xfId="27366" xr:uid="{D13C548B-C5F3-437C-A2AB-D91658A25DD4}"/>
    <cellStyle name="Notas 12 2 5 2 3" xfId="13667" xr:uid="{7738FC8C-8DE2-47DF-95F4-49AB0B4DBDCD}"/>
    <cellStyle name="Notas 12 2 5 2 3 2" xfId="28775" xr:uid="{6ACDEC85-B033-4B21-A858-B404864BFD2D}"/>
    <cellStyle name="Notas 12 2 5 2 4" xfId="21055" xr:uid="{EF5DBFD0-A445-44C5-A432-526A2B9EC9D8}"/>
    <cellStyle name="Notas 12 2 5 3" xfId="9692" xr:uid="{9B9C2C87-8876-455B-9271-E16DFF47ED78}"/>
    <cellStyle name="Notas 12 2 5 3 2" xfId="24800" xr:uid="{53A5FD59-787D-4EA0-9433-10BC47B5F3A3}"/>
    <cellStyle name="Notas 12 2 5 4" xfId="8227" xr:uid="{B331A583-1862-49AF-8D6C-F889ADA427AC}"/>
    <cellStyle name="Notas 12 2 5 4 2" xfId="23335" xr:uid="{57603886-B3D5-40E0-92C8-081DB5B9D1D5}"/>
    <cellStyle name="Notas 12 2 5 5" xfId="18418" xr:uid="{0FF73861-19E5-46BC-8A20-D473DC34D46D}"/>
    <cellStyle name="Notas 12 2 6" xfId="3616" xr:uid="{753F428A-DA74-482A-A745-78D8B7554D93}"/>
    <cellStyle name="Notas 12 2 6 2" xfId="6253" xr:uid="{C026C1FA-7958-431F-9616-69DEF6564D4A}"/>
    <cellStyle name="Notas 12 2 6 2 2" xfId="12564" xr:uid="{21942595-F755-4141-BA3C-093B0769CDB7}"/>
    <cellStyle name="Notas 12 2 6 2 2 2" xfId="27672" xr:uid="{DCB74D61-EF49-4078-BE69-D6335B8B133B}"/>
    <cellStyle name="Notas 12 2 6 2 3" xfId="7281" xr:uid="{22DF32A4-C603-4BE2-975F-CE0A9E9D00DE}"/>
    <cellStyle name="Notas 12 2 6 2 3 2" xfId="22389" xr:uid="{BE8CB7DE-2872-4418-B33E-A9AEC941571E}"/>
    <cellStyle name="Notas 12 2 6 2 4" xfId="21361" xr:uid="{D83F2038-03C3-459B-BDDB-925F75B54E0A}"/>
    <cellStyle name="Notas 12 2 6 3" xfId="9998" xr:uid="{8481D359-8ACF-43F7-8CD2-A4012B75B205}"/>
    <cellStyle name="Notas 12 2 6 3 2" xfId="25106" xr:uid="{7ED8199B-6A88-4DF2-BC89-CCA1597902B2}"/>
    <cellStyle name="Notas 12 2 6 4" xfId="16172" xr:uid="{BB391989-3780-4CEE-A7C0-A4183818874B}"/>
    <cellStyle name="Notas 12 2 6 4 2" xfId="31280" xr:uid="{E50524EE-7754-4476-AF3B-B769BD84DF74}"/>
    <cellStyle name="Notas 12 2 6 5" xfId="18724" xr:uid="{D626816D-7EB4-46A4-8486-A8711DAF1315}"/>
    <cellStyle name="Notas 12 2 7" xfId="3977" xr:uid="{D499630C-44C2-4C3B-9347-3A5E6008D937}"/>
    <cellStyle name="Notas 12 2 7 2" xfId="6614" xr:uid="{40CE4823-9686-4560-8494-7CE53FBEB8ED}"/>
    <cellStyle name="Notas 12 2 7 2 2" xfId="12925" xr:uid="{FBA7B237-3C3A-41DF-9A42-2332F41E0E1F}"/>
    <cellStyle name="Notas 12 2 7 2 2 2" xfId="28033" xr:uid="{0EE7733E-199F-4C2C-A12E-1ACBE3DB7F56}"/>
    <cellStyle name="Notas 12 2 7 2 3" xfId="16615" xr:uid="{45188821-3DFA-4EFF-9F2F-F9E524F71658}"/>
    <cellStyle name="Notas 12 2 7 2 3 2" xfId="31723" xr:uid="{7C873646-1D3B-450F-A839-83F86BA3C14C}"/>
    <cellStyle name="Notas 12 2 7 2 4" xfId="21722" xr:uid="{ED471518-832C-41CA-8CDD-02C61E8F37A4}"/>
    <cellStyle name="Notas 12 2 7 3" xfId="10359" xr:uid="{2B03C1F8-B593-426E-A730-775E17CDDEAC}"/>
    <cellStyle name="Notas 12 2 7 3 2" xfId="25467" xr:uid="{CA969072-0BF3-4FE6-9BAC-1C3136E45D87}"/>
    <cellStyle name="Notas 12 2 7 4" xfId="15224" xr:uid="{46687F87-2EB9-45AB-89E3-DC8A4D904670}"/>
    <cellStyle name="Notas 12 2 7 4 2" xfId="30332" xr:uid="{3A411AE6-A5BA-4111-99AE-FC76D10E6C17}"/>
    <cellStyle name="Notas 12 2 7 5" xfId="19085" xr:uid="{B5407A0E-BFAA-412C-BAB8-4EC4B1986AA1}"/>
    <cellStyle name="Notas 12 2 8" xfId="4542" xr:uid="{3F468105-2E18-4651-A343-CF0884C06979}"/>
    <cellStyle name="Notas 12 2 8 2" xfId="10924" xr:uid="{BAE73EF9-9F2B-469F-84F9-E795C835D498}"/>
    <cellStyle name="Notas 12 2 8 2 2" xfId="26032" xr:uid="{E00BD0A2-F15D-4288-B284-00A8033D4908}"/>
    <cellStyle name="Notas 12 2 8 3" xfId="15755" xr:uid="{10C9AB6F-EA4F-495B-A225-91795BC41275}"/>
    <cellStyle name="Notas 12 2 8 3 2" xfId="30863" xr:uid="{8EC6CAC6-CA07-4581-ACDB-4AB46F45A07F}"/>
    <cellStyle name="Notas 12 2 8 4" xfId="19650" xr:uid="{22EF0342-25A8-48CC-8DC1-A6A35E9D1923}"/>
    <cellStyle name="Notas 12 2 9" xfId="8406" xr:uid="{428B63F7-D973-4D6A-A008-2CD505FD0B92}"/>
    <cellStyle name="Notas 12 2 9 2" xfId="23514" xr:uid="{1E633A76-27A5-4C2F-838A-04918440DE6F}"/>
    <cellStyle name="Notas 12 3" xfId="1892" xr:uid="{98A09983-8685-4555-B972-4C2FE105E5BD}"/>
    <cellStyle name="Notas 12 3 10" xfId="8393" xr:uid="{DD0A83A8-16DE-4BFF-8489-19C50DF286EA}"/>
    <cellStyle name="Notas 12 3 10 2" xfId="23501" xr:uid="{28812408-9F6C-451D-8FCB-92D99650C28F}"/>
    <cellStyle name="Notas 12 3 11" xfId="11247" xr:uid="{472E45A9-5660-443F-BBB2-2A8C857D4FB9}"/>
    <cellStyle name="Notas 12 3 11 2" xfId="26355" xr:uid="{68808B8E-4347-4699-80CE-D315E8CA3C33}"/>
    <cellStyle name="Notas 12 3 12" xfId="15474" xr:uid="{DC64466C-5E15-4A22-851B-3EEF8410596E}"/>
    <cellStyle name="Notas 12 3 12 2" xfId="30582" xr:uid="{88880E8D-1D2F-4439-8825-44386FD2535F}"/>
    <cellStyle name="Notas 12 3 13" xfId="17117" xr:uid="{515394DE-CFCE-4269-8857-A2782ED788CF}"/>
    <cellStyle name="Notas 12 3 2" xfId="2452" xr:uid="{F10BEFD0-C884-4131-9765-01C9EAE15465}"/>
    <cellStyle name="Notas 12 3 2 2" xfId="5089" xr:uid="{1F908098-A17F-47BC-9875-D8A916E9CD3C}"/>
    <cellStyle name="Notas 12 3 2 2 2" xfId="11453" xr:uid="{2DD12046-EEF3-4FD2-BA37-797DB6057CBF}"/>
    <cellStyle name="Notas 12 3 2 2 2 2" xfId="26561" xr:uid="{32C63872-714B-4C1B-B99F-41C95179B15E}"/>
    <cellStyle name="Notas 12 3 2 2 3" xfId="7655" xr:uid="{6F765A06-DE5C-4B95-848C-6728B7464349}"/>
    <cellStyle name="Notas 12 3 2 2 3 2" xfId="22763" xr:uid="{B8089381-4B4D-424F-A8CC-A134F1105F1D}"/>
    <cellStyle name="Notas 12 3 2 2 4" xfId="20197" xr:uid="{023C3375-C4C2-4FEA-80CB-117FA52BB39F}"/>
    <cellStyle name="Notas 12 3 2 3" xfId="8919" xr:uid="{9473832B-D46F-4A9B-9891-A9C053C2B8A2}"/>
    <cellStyle name="Notas 12 3 2 3 2" xfId="24027" xr:uid="{B6716A68-34FF-4403-A260-3A73098A9301}"/>
    <cellStyle name="Notas 12 3 2 4" xfId="13646" xr:uid="{D7D2F907-ED34-4DFE-87B4-D2CB42441381}"/>
    <cellStyle name="Notas 12 3 2 4 2" xfId="28754" xr:uid="{CF909106-7C1F-499A-87C3-6E5DC6ED9696}"/>
    <cellStyle name="Notas 12 3 2 5" xfId="14645" xr:uid="{4E63143E-1A45-4A79-9B15-48B9F78D7749}"/>
    <cellStyle name="Notas 12 3 2 5 2" xfId="29753" xr:uid="{0780F0DC-AB07-4F7F-9BBA-E0FAE70E5B92}"/>
    <cellStyle name="Notas 12 3 2 6" xfId="17626" xr:uid="{9373E966-84F5-4CCE-BD8B-8DFF9BF19826}"/>
    <cellStyle name="Notas 12 3 3" xfId="2668" xr:uid="{951B5193-EB1D-4323-A68D-7BD7A7994DF5}"/>
    <cellStyle name="Notas 12 3 3 2" xfId="5305" xr:uid="{292427CC-E66B-4BC1-BF0B-B5EC94C38454}"/>
    <cellStyle name="Notas 12 3 3 2 2" xfId="9149" xr:uid="{9AA97C6D-D4F0-4F02-8E34-9120916B53F0}"/>
    <cellStyle name="Notas 12 3 3 2 2 2" xfId="24257" xr:uid="{2AD6AA69-50EA-4AE6-A6C6-197BFE11EEE9}"/>
    <cellStyle name="Notas 12 3 3 2 3" xfId="20413" xr:uid="{22BAC048-A5B4-4BB5-A256-B2147BC2ABCF}"/>
    <cellStyle name="Notas 12 3 3 3" xfId="14718" xr:uid="{64446E95-5C83-4E3C-928E-1B018B77B43D}"/>
    <cellStyle name="Notas 12 3 3 3 2" xfId="29826" xr:uid="{15005336-1F53-474B-8B84-04767A220813}"/>
    <cellStyle name="Notas 12 3 3 4" xfId="17776" xr:uid="{44500F54-AC02-4040-AC38-71F1D8C3185A}"/>
    <cellStyle name="Notas 12 3 4" xfId="2971" xr:uid="{3C0E7571-44CB-4F97-9A4D-AE81F6B209C2}"/>
    <cellStyle name="Notas 12 3 4 2" xfId="5608" xr:uid="{D07EA839-A062-477B-959A-F04354C2421C}"/>
    <cellStyle name="Notas 12 3 4 2 2" xfId="11919" xr:uid="{3DB62041-B5FB-4F11-AD59-BDD7E5A0B3DE}"/>
    <cellStyle name="Notas 12 3 4 2 2 2" xfId="27027" xr:uid="{DC908BD9-0FA6-490A-883C-B87A507611A6}"/>
    <cellStyle name="Notas 12 3 4 2 3" xfId="13814" xr:uid="{5FB8F934-00A2-42D9-9034-963E11AF5CBD}"/>
    <cellStyle name="Notas 12 3 4 2 3 2" xfId="28922" xr:uid="{21760E83-F8D2-4665-B003-A7AA6C2827F6}"/>
    <cellStyle name="Notas 12 3 4 2 4" xfId="20716" xr:uid="{1D36208D-4A4D-46B9-9C2F-685BE78AF606}"/>
    <cellStyle name="Notas 12 3 4 3" xfId="9353" xr:uid="{59F67E69-A3E1-46A8-B986-67358CE37064}"/>
    <cellStyle name="Notas 12 3 4 3 2" xfId="24461" xr:uid="{7510A03B-2937-4D45-82A0-A992FF5EA166}"/>
    <cellStyle name="Notas 12 3 4 4" xfId="13530" xr:uid="{B03DF46C-D28C-4047-8113-84110135878A}"/>
    <cellStyle name="Notas 12 3 4 4 2" xfId="28638" xr:uid="{C45CF686-16FD-4789-BC43-8E0205F4426F}"/>
    <cellStyle name="Notas 12 3 4 5" xfId="18079" xr:uid="{32D7A0BE-4675-4046-8E6B-9865784B2D2E}"/>
    <cellStyle name="Notas 12 3 5" xfId="3297" xr:uid="{8D1EDE15-BE1E-4D18-AC2B-601078D8194D}"/>
    <cellStyle name="Notas 12 3 5 2" xfId="5934" xr:uid="{8E2C9F53-8CB1-49F2-A6F7-6D4AB4FF8989}"/>
    <cellStyle name="Notas 12 3 5 2 2" xfId="12245" xr:uid="{B8E0F46F-28BE-4E20-AAB7-1DB5F59419B0}"/>
    <cellStyle name="Notas 12 3 5 2 2 2" xfId="27353" xr:uid="{5D30836B-3C37-4292-8176-5E99E4AE16EE}"/>
    <cellStyle name="Notas 12 3 5 2 3" xfId="7462" xr:uid="{474E1E92-D1DF-4B86-B068-AC8CE5D03596}"/>
    <cellStyle name="Notas 12 3 5 2 3 2" xfId="22570" xr:uid="{A544CC96-1941-49BE-88DC-35A0C9B0DE98}"/>
    <cellStyle name="Notas 12 3 5 2 4" xfId="21042" xr:uid="{7CBC8F60-FC70-4C0C-8213-63A2AFC2B2AB}"/>
    <cellStyle name="Notas 12 3 5 3" xfId="9679" xr:uid="{5C2AE0EA-0778-4525-9985-9AD9CB50F79E}"/>
    <cellStyle name="Notas 12 3 5 3 2" xfId="24787" xr:uid="{DC47FA0E-4955-4108-BEDC-7239B8132354}"/>
    <cellStyle name="Notas 12 3 5 4" xfId="13711" xr:uid="{390F5BA3-75C5-4B15-B32A-21D78F3B05CB}"/>
    <cellStyle name="Notas 12 3 5 4 2" xfId="28819" xr:uid="{09D70F66-CA03-496C-9B31-0CF317083A4F}"/>
    <cellStyle name="Notas 12 3 5 5" xfId="18405" xr:uid="{DAEF07A0-549B-4AA1-BE47-504362CE52F5}"/>
    <cellStyle name="Notas 12 3 6" xfId="3603" xr:uid="{CCA642A3-3608-4867-A34B-A6B8E17085B8}"/>
    <cellStyle name="Notas 12 3 6 2" xfId="6240" xr:uid="{78A3146F-1CE4-4209-9549-5426823D0E0D}"/>
    <cellStyle name="Notas 12 3 6 2 2" xfId="12551" xr:uid="{12C99457-0E49-46CB-8191-E817685840A5}"/>
    <cellStyle name="Notas 12 3 6 2 2 2" xfId="27659" xr:uid="{FB210FBB-AE89-4DD4-9E17-CBC524F6FE3E}"/>
    <cellStyle name="Notas 12 3 6 2 3" xfId="11243" xr:uid="{A294442C-3B53-45AF-96B4-BF843D628B27}"/>
    <cellStyle name="Notas 12 3 6 2 3 2" xfId="26351" xr:uid="{6021E62D-7FC3-41D6-86E1-9F77CA5BD5DD}"/>
    <cellStyle name="Notas 12 3 6 2 4" xfId="21348" xr:uid="{8E16996B-CE06-45FB-BE00-C37A22049F3F}"/>
    <cellStyle name="Notas 12 3 6 3" xfId="9985" xr:uid="{060B67B1-46F6-488C-89A9-71D1A64303F9}"/>
    <cellStyle name="Notas 12 3 6 3 2" xfId="25093" xr:uid="{466F1C58-3BDD-43E8-B649-7001A7103294}"/>
    <cellStyle name="Notas 12 3 6 4" xfId="7161" xr:uid="{18FB1BA3-3CAA-4556-A4BE-F28FCD31B7C7}"/>
    <cellStyle name="Notas 12 3 6 4 2" xfId="22269" xr:uid="{DD9624CF-B07B-488D-8FC1-C01914DA1909}"/>
    <cellStyle name="Notas 12 3 6 5" xfId="18711" xr:uid="{4415B9D0-EDC3-4210-862F-AB99357458E4}"/>
    <cellStyle name="Notas 12 3 7" xfId="3964" xr:uid="{AC400ACC-C0B9-40DD-9612-730F6EDCE317}"/>
    <cellStyle name="Notas 12 3 7 2" xfId="6601" xr:uid="{3DD9DAD7-E9B7-4BC5-831B-392DA5B32500}"/>
    <cellStyle name="Notas 12 3 7 2 2" xfId="12912" xr:uid="{5A168135-CA22-45B2-93EA-C73A59938284}"/>
    <cellStyle name="Notas 12 3 7 2 2 2" xfId="28020" xr:uid="{9ED4330D-494D-4B37-A638-6D18C6A17B1D}"/>
    <cellStyle name="Notas 12 3 7 2 3" xfId="16602" xr:uid="{63D92808-FD01-40C0-8AFA-9934219EB67E}"/>
    <cellStyle name="Notas 12 3 7 2 3 2" xfId="31710" xr:uid="{9B4B5208-86BD-417E-A4F5-581989ADB1AF}"/>
    <cellStyle name="Notas 12 3 7 2 4" xfId="21709" xr:uid="{9E6E8836-B53F-4F44-BEE8-A1B9ACA9FB7B}"/>
    <cellStyle name="Notas 12 3 7 3" xfId="10346" xr:uid="{7E0E9DE1-5424-424F-B970-EDF9957698F2}"/>
    <cellStyle name="Notas 12 3 7 3 2" xfId="25454" xr:uid="{5EA161BB-0849-4705-9C6F-A5C70CD5F1BA}"/>
    <cellStyle name="Notas 12 3 7 4" xfId="14153" xr:uid="{3607CBE9-B70D-4412-90FB-BA1CF66CC84A}"/>
    <cellStyle name="Notas 12 3 7 4 2" xfId="29261" xr:uid="{8028524A-0E17-4270-ACD9-00828D9B9208}"/>
    <cellStyle name="Notas 12 3 7 5" xfId="19072" xr:uid="{EE080E86-8DAE-491C-9C67-43EBD905D0E7}"/>
    <cellStyle name="Notas 12 3 8" xfId="4296" xr:uid="{1C38138E-E475-4099-A0B6-179D3CF77C26}"/>
    <cellStyle name="Notas 12 3 8 2" xfId="6933" xr:uid="{2E0E0535-33DF-4ADD-87E5-E5FB450D286E}"/>
    <cellStyle name="Notas 12 3 8 2 2" xfId="13244" xr:uid="{D5D16A0D-964E-409E-955A-C00B1D6DB7CB}"/>
    <cellStyle name="Notas 12 3 8 2 2 2" xfId="28352" xr:uid="{95B0802D-BF8E-41BC-A41C-06F9FA7893BD}"/>
    <cellStyle name="Notas 12 3 8 2 3" xfId="16908" xr:uid="{1188C1A5-DC81-45CE-9739-B13BE4F17E6C}"/>
    <cellStyle name="Notas 12 3 8 2 3 2" xfId="32016" xr:uid="{9862659A-74F8-43D2-ABC2-8CFDBCD8E4B0}"/>
    <cellStyle name="Notas 12 3 8 2 4" xfId="22041" xr:uid="{FF5F4D36-DCCF-4BDB-92E7-B9CD5180D403}"/>
    <cellStyle name="Notas 12 3 8 3" xfId="10678" xr:uid="{042ACB36-7B25-4FE6-8EEB-67DFBF952266}"/>
    <cellStyle name="Notas 12 3 8 3 2" xfId="25786" xr:uid="{1CDDE8DB-E1BD-49EB-BC04-640213D9C8BA}"/>
    <cellStyle name="Notas 12 3 8 4" xfId="15691" xr:uid="{C7E39F49-987F-4F88-AD20-DE1E439A2CBA}"/>
    <cellStyle name="Notas 12 3 8 4 2" xfId="30799" xr:uid="{9148B9EC-290A-45C0-8B6F-2BA926E0B99E}"/>
    <cellStyle name="Notas 12 3 8 5" xfId="19404" xr:uid="{F72F8B19-CC05-4C63-9767-2DFE3CC48AC5}"/>
    <cellStyle name="Notas 12 3 9" xfId="4529" xr:uid="{D41824B4-BAA0-4724-92AE-1EE75841F81F}"/>
    <cellStyle name="Notas 12 3 9 2" xfId="10911" xr:uid="{3949547D-057B-40A8-9D96-F6B574E55B0F}"/>
    <cellStyle name="Notas 12 3 9 2 2" xfId="26019" xr:uid="{6659EE5F-ED7E-42B9-B849-3DD7AD285E11}"/>
    <cellStyle name="Notas 12 3 9 3" xfId="7591" xr:uid="{606C6DCD-D328-4661-8866-329CCEA5631A}"/>
    <cellStyle name="Notas 12 3 9 3 2" xfId="22699" xr:uid="{25BC4BE7-8C24-4D7F-9114-9E142CA09CBE}"/>
    <cellStyle name="Notas 12 3 9 4" xfId="19637" xr:uid="{46A18687-608A-4A67-81FA-1D34E962310F}"/>
    <cellStyle name="Notas 12 4" xfId="2102" xr:uid="{453D0426-08BE-4F04-A0F4-DD418DB0FBA2}"/>
    <cellStyle name="Notas 12 4 10" xfId="8600" xr:uid="{FC715D93-0D40-4078-A975-701C902DD443}"/>
    <cellStyle name="Notas 12 4 10 2" xfId="23708" xr:uid="{36DE9C0E-3141-4A0C-8918-E99B598F6278}"/>
    <cellStyle name="Notas 12 4 11" xfId="14528" xr:uid="{CB148A74-58F3-42F9-8DA9-E2EB68E99827}"/>
    <cellStyle name="Notas 12 4 11 2" xfId="29636" xr:uid="{D809E771-54C8-4C89-AAD3-319F28DE35CF}"/>
    <cellStyle name="Notas 12 4 12" xfId="14619" xr:uid="{588331C1-D06E-492A-8C65-797E6040DA20}"/>
    <cellStyle name="Notas 12 4 12 2" xfId="29727" xr:uid="{44DCA1B4-44B4-4B89-9B29-B318043E4344}"/>
    <cellStyle name="Notas 12 4 13" xfId="17327" xr:uid="{55E8AEC9-5490-4869-A776-B6ED7FAEF905}"/>
    <cellStyle name="Notas 12 4 2" xfId="2592" xr:uid="{5ECCED31-D4B6-4F9E-B34E-48ACD140F6EA}"/>
    <cellStyle name="Notas 12 4 2 2" xfId="5229" xr:uid="{EB9EC94D-81BC-4996-85B6-09F775BFF4A3}"/>
    <cellStyle name="Notas 12 4 2 2 2" xfId="11593" xr:uid="{88101983-7107-46E4-A74C-A3282A0B50A9}"/>
    <cellStyle name="Notas 12 4 2 2 2 2" xfId="26701" xr:uid="{A888D161-FE8F-4BF4-A1E1-A9DE41330F01}"/>
    <cellStyle name="Notas 12 4 2 2 3" xfId="7940" xr:uid="{646F0529-EE1C-4CD6-B168-57151CE1D4C2}"/>
    <cellStyle name="Notas 12 4 2 2 3 2" xfId="23048" xr:uid="{3476DC76-C21D-4B30-8F14-0FF0C84CE345}"/>
    <cellStyle name="Notas 12 4 2 2 4" xfId="20337" xr:uid="{5048AB46-DF09-43F3-A8F5-E0E29B24C685}"/>
    <cellStyle name="Notas 12 4 2 3" xfId="9059" xr:uid="{EBD8422D-A1FD-48E8-B424-B0EB3BB6C212}"/>
    <cellStyle name="Notas 12 4 2 3 2" xfId="24167" xr:uid="{2F8927CD-438D-4CD2-A8CA-77CF723865E6}"/>
    <cellStyle name="Notas 12 4 2 4" xfId="15362" xr:uid="{3312A4BE-459C-43A3-B3DE-B1AD145FC582}"/>
    <cellStyle name="Notas 12 4 2 4 2" xfId="30470" xr:uid="{A49600EE-6FB4-4C6A-950C-78E21E0ABA3F}"/>
    <cellStyle name="Notas 12 4 2 5" xfId="9298" xr:uid="{E636EC8E-33AF-4F1D-9B0C-2582F46172F0}"/>
    <cellStyle name="Notas 12 4 2 5 2" xfId="24406" xr:uid="{BBC91FAD-13A9-405E-B658-C2F31675F386}"/>
    <cellStyle name="Notas 12 4 2 6" xfId="17700" xr:uid="{5375A64A-6F47-4B58-AB5D-3A6C05EF3B9A}"/>
    <cellStyle name="Notas 12 4 3" xfId="2857" xr:uid="{B401BDF5-D8D8-4B73-A542-C77B4D68F257}"/>
    <cellStyle name="Notas 12 4 3 2" xfId="5494" xr:uid="{A0A5C58B-0380-4CE5-A1F8-19EFAC42A905}"/>
    <cellStyle name="Notas 12 4 3 2 2" xfId="15539" xr:uid="{4B95C2F5-62C5-4F6F-8B44-7C908E53C48B}"/>
    <cellStyle name="Notas 12 4 3 2 2 2" xfId="30647" xr:uid="{5FC829E8-1FEF-4418-BA54-28E1D91E27A3}"/>
    <cellStyle name="Notas 12 4 3 2 3" xfId="20602" xr:uid="{8086C5FC-A69D-4E84-819A-D88C767D9177}"/>
    <cellStyle name="Notas 12 4 3 3" xfId="14188" xr:uid="{DB4B788E-4B7E-4166-ACB5-4091B26DDB38}"/>
    <cellStyle name="Notas 12 4 3 3 2" xfId="29296" xr:uid="{4FBB4E86-FDB1-43F3-AFBE-1AE171E39F0D}"/>
    <cellStyle name="Notas 12 4 3 4" xfId="17965" xr:uid="{C945F2EC-AFC2-4DE0-928B-6E1A5D1970B4}"/>
    <cellStyle name="Notas 12 4 4" xfId="3160" xr:uid="{44EC9ED3-EB69-41B2-93C4-8CA052DDF25C}"/>
    <cellStyle name="Notas 12 4 4 2" xfId="5797" xr:uid="{10278646-97A7-4825-8F39-13DEC3E711D0}"/>
    <cellStyle name="Notas 12 4 4 2 2" xfId="12108" xr:uid="{DD3A2D7D-920D-492E-9503-BBF549E11DA4}"/>
    <cellStyle name="Notas 12 4 4 2 2 2" xfId="27216" xr:uid="{4A06A174-1C0A-4973-BE47-A4A86EB313CD}"/>
    <cellStyle name="Notas 12 4 4 2 3" xfId="15223" xr:uid="{8CADDC1A-0F11-4B2F-BD5D-3B478CCE6DDE}"/>
    <cellStyle name="Notas 12 4 4 2 3 2" xfId="30331" xr:uid="{BCD9CD7C-636B-4B34-A4A0-B0CC6FFD5728}"/>
    <cellStyle name="Notas 12 4 4 2 4" xfId="20905" xr:uid="{9F1047E2-F264-49B9-972E-777F8DD19FBA}"/>
    <cellStyle name="Notas 12 4 4 3" xfId="9542" xr:uid="{963A5353-AFFC-4421-9041-F0AD1E068E20}"/>
    <cellStyle name="Notas 12 4 4 3 2" xfId="24650" xr:uid="{286B2704-F4BB-4512-86BC-1BA808625BDA}"/>
    <cellStyle name="Notas 12 4 4 4" xfId="7578" xr:uid="{BEBC6A0E-79D1-44EC-9372-383E6748CC26}"/>
    <cellStyle name="Notas 12 4 4 4 2" xfId="22686" xr:uid="{327241C2-EC12-4D2C-85EB-5F4B148A83D2}"/>
    <cellStyle name="Notas 12 4 4 5" xfId="18268" xr:uid="{F153A9D8-F472-4449-A528-64BF527D1ECB}"/>
    <cellStyle name="Notas 12 4 5" xfId="3486" xr:uid="{2E7C7ADA-7FA3-4E8B-98C0-37B4CFCB8E37}"/>
    <cellStyle name="Notas 12 4 5 2" xfId="6123" xr:uid="{9EB8D283-9E72-4FB3-9E8B-278A0A47515F}"/>
    <cellStyle name="Notas 12 4 5 2 2" xfId="12434" xr:uid="{36BC541C-0653-4835-9CE9-2F7FF7A2E8A1}"/>
    <cellStyle name="Notas 12 4 5 2 2 2" xfId="27542" xr:uid="{18B9A200-063F-4888-BDF7-28C869401AA0}"/>
    <cellStyle name="Notas 12 4 5 2 3" xfId="15268" xr:uid="{9DBA8F40-532C-433E-9845-5499574FB2E4}"/>
    <cellStyle name="Notas 12 4 5 2 3 2" xfId="30376" xr:uid="{B3251304-FB6C-479A-A290-FA4164ACCEAB}"/>
    <cellStyle name="Notas 12 4 5 2 4" xfId="21231" xr:uid="{CABC43A4-5DA5-4D3C-A4F3-12ED9DBF6B73}"/>
    <cellStyle name="Notas 12 4 5 3" xfId="9868" xr:uid="{A9BD7943-BB36-4991-B6F2-7E60DBCEF4F0}"/>
    <cellStyle name="Notas 12 4 5 3 2" xfId="24976" xr:uid="{0C5E9F6D-DE4E-472E-829F-8F159A3B7823}"/>
    <cellStyle name="Notas 12 4 5 4" xfId="9200" xr:uid="{80F73300-ED44-4975-898F-C8C8BA085442}"/>
    <cellStyle name="Notas 12 4 5 4 2" xfId="24308" xr:uid="{9776C0C5-2259-483B-B5A0-5C341DC34826}"/>
    <cellStyle name="Notas 12 4 5 5" xfId="18594" xr:uid="{27135E21-E14A-4DF5-B0C4-ACEFEE5BDD48}"/>
    <cellStyle name="Notas 12 4 6" xfId="3792" xr:uid="{78A53154-DF48-437A-96F2-07DDA52E910E}"/>
    <cellStyle name="Notas 12 4 6 2" xfId="6429" xr:uid="{1B9EBF10-706D-43EB-BAB8-894C74F3320D}"/>
    <cellStyle name="Notas 12 4 6 2 2" xfId="12740" xr:uid="{3357FFFA-6412-43D7-9D6A-E4CEA025A3A9}"/>
    <cellStyle name="Notas 12 4 6 2 2 2" xfId="27848" xr:uid="{CE5DDFB2-99BC-4408-91AE-328772A9632B}"/>
    <cellStyle name="Notas 12 4 6 2 3" xfId="15795" xr:uid="{A79A141A-56DE-44FB-8609-71A4046CDCE2}"/>
    <cellStyle name="Notas 12 4 6 2 3 2" xfId="30903" xr:uid="{5735CF7E-07D4-4777-9C03-24F0CE05364E}"/>
    <cellStyle name="Notas 12 4 6 2 4" xfId="21537" xr:uid="{9EE80546-757C-4741-BB9B-C31AF4BF0AA5}"/>
    <cellStyle name="Notas 12 4 6 3" xfId="10174" xr:uid="{B3D3F7C9-E6D4-4139-B9F7-428B611AD2E4}"/>
    <cellStyle name="Notas 12 4 6 3 2" xfId="25282" xr:uid="{C0E84D46-DDCC-47C3-B9BD-F6C250DAA152}"/>
    <cellStyle name="Notas 12 4 6 4" xfId="14878" xr:uid="{C57DA32E-F99A-4F94-933F-23C1EC5CD58F}"/>
    <cellStyle name="Notas 12 4 6 4 2" xfId="29986" xr:uid="{822B0F62-9A50-493C-AF12-3D2553FC645A}"/>
    <cellStyle name="Notas 12 4 6 5" xfId="18900" xr:uid="{01F4828F-078E-48D9-B282-E83E04D2A18B}"/>
    <cellStyle name="Notas 12 4 7" xfId="4174" xr:uid="{62B53686-1F86-47DA-BF5F-34456AFE1E27}"/>
    <cellStyle name="Notas 12 4 7 2" xfId="6811" xr:uid="{8B3B5A3D-353A-435B-BC03-BD5E128E18FF}"/>
    <cellStyle name="Notas 12 4 7 2 2" xfId="13122" xr:uid="{134A144B-B8EF-4A0D-9E24-75F407D37CED}"/>
    <cellStyle name="Notas 12 4 7 2 2 2" xfId="28230" xr:uid="{46A348D7-CA1B-45EF-B8FA-E66C5AAB13F3}"/>
    <cellStyle name="Notas 12 4 7 2 3" xfId="16791" xr:uid="{82744E16-278A-4640-97C7-A94A3177553B}"/>
    <cellStyle name="Notas 12 4 7 2 3 2" xfId="31899" xr:uid="{DF7693A5-194F-4CD7-94FA-333185E8AA51}"/>
    <cellStyle name="Notas 12 4 7 2 4" xfId="21919" xr:uid="{6A0D6D63-D375-4416-924F-2A2FCB5D12A0}"/>
    <cellStyle name="Notas 12 4 7 3" xfId="10556" xr:uid="{6584D9A0-AC0B-4380-B14E-96140FCFD5CA}"/>
    <cellStyle name="Notas 12 4 7 3 2" xfId="25664" xr:uid="{9B952632-E0F2-420D-B20C-49A364DDF8D0}"/>
    <cellStyle name="Notas 12 4 7 4" xfId="14174" xr:uid="{53DB7CA9-F5D2-4983-9F22-C75F97844E33}"/>
    <cellStyle name="Notas 12 4 7 4 2" xfId="29282" xr:uid="{C021768B-2802-4601-B54C-CE8F5D55E721}"/>
    <cellStyle name="Notas 12 4 7 5" xfId="19282" xr:uid="{9C3FBF9F-5116-41B1-B7EE-732866AC9795}"/>
    <cellStyle name="Notas 12 4 8" xfId="4381" xr:uid="{C5A368E5-40E5-4F83-AF3F-80C0A20F308D}"/>
    <cellStyle name="Notas 12 4 8 2" xfId="7018" xr:uid="{6D71E895-D591-4064-8066-DED09332780F}"/>
    <cellStyle name="Notas 12 4 8 2 2" xfId="13329" xr:uid="{89E39055-EAAE-42E4-919E-AF46A72B2709}"/>
    <cellStyle name="Notas 12 4 8 2 2 2" xfId="28437" xr:uid="{3276CF54-29F6-4830-89FE-5FA30315FFA8}"/>
    <cellStyle name="Notas 12 4 8 2 3" xfId="16993" xr:uid="{1465E9EF-9C8A-4EEE-A900-9B100F709E92}"/>
    <cellStyle name="Notas 12 4 8 2 3 2" xfId="32101" xr:uid="{39F02C6E-4607-4CD3-8EF4-431312CD0258}"/>
    <cellStyle name="Notas 12 4 8 2 4" xfId="22126" xr:uid="{99F9400A-83AA-4993-AAF9-94BB6FD70F22}"/>
    <cellStyle name="Notas 12 4 8 3" xfId="10763" xr:uid="{D73A2FCE-11E9-44F4-9586-B659CC2CDC8B}"/>
    <cellStyle name="Notas 12 4 8 3 2" xfId="25871" xr:uid="{C7547C55-CF44-4796-9DFB-A3480D1DBA6B}"/>
    <cellStyle name="Notas 12 4 8 4" xfId="16054" xr:uid="{8B65D988-2B71-41CA-AF1C-030667DC49F3}"/>
    <cellStyle name="Notas 12 4 8 4 2" xfId="31162" xr:uid="{09F9EF41-6E01-4134-AEEE-DB859DEA60F1}"/>
    <cellStyle name="Notas 12 4 8 5" xfId="19489" xr:uid="{B145E9DB-22D8-48EB-9BCC-BE3832AAB366}"/>
    <cellStyle name="Notas 12 4 9" xfId="4739" xr:uid="{512D7CE4-09BC-43B0-9B6C-4A3B1ED364F5}"/>
    <cellStyle name="Notas 12 4 9 2" xfId="11121" xr:uid="{05BFE651-4B53-43BC-B0A7-FC3305311D4D}"/>
    <cellStyle name="Notas 12 4 9 2 2" xfId="26229" xr:uid="{AE5A9FB2-5B71-4E0E-82BE-DC712909352F}"/>
    <cellStyle name="Notas 12 4 9 3" xfId="8172" xr:uid="{A1BC33C9-409A-45E7-A3F9-AF48A42EC27A}"/>
    <cellStyle name="Notas 12 4 9 3 2" xfId="23280" xr:uid="{A603460D-C49D-4FBE-883B-4C4771097DF0}"/>
    <cellStyle name="Notas 12 4 9 4" xfId="19847" xr:uid="{4C4C0A13-B05A-459A-88A6-6439DECE9A66}"/>
    <cellStyle name="Notas 12 5" xfId="2022" xr:uid="{9F4C4A20-1DF6-400C-9906-281AA198C258}"/>
    <cellStyle name="Notas 12 5 10" xfId="16332" xr:uid="{8DAD523A-B10A-4267-98F0-89A42E34471F}"/>
    <cellStyle name="Notas 12 5 10 2" xfId="31440" xr:uid="{36E8E544-CC5D-4B63-9B62-094AF54B52C6}"/>
    <cellStyle name="Notas 12 5 11" xfId="9198" xr:uid="{AB1A9ACB-EA5C-451B-89CF-F81F945C0118}"/>
    <cellStyle name="Notas 12 5 11 2" xfId="24306" xr:uid="{CD4E27A4-0EE2-4912-84B6-1EB1AD48446E}"/>
    <cellStyle name="Notas 12 5 12" xfId="17247" xr:uid="{72C97141-2610-4E34-A16E-4C9DDAB72280}"/>
    <cellStyle name="Notas 12 5 2" xfId="2784" xr:uid="{89C76CE7-3538-4F4E-A9B6-B5F8AEA345E5}"/>
    <cellStyle name="Notas 12 5 2 2" xfId="5421" xr:uid="{936A0CFA-A4D0-41BB-8481-A57FB81D0987}"/>
    <cellStyle name="Notas 12 5 2 2 2" xfId="14142" xr:uid="{854910CA-2174-4A91-ACE2-8557B08D0C9E}"/>
    <cellStyle name="Notas 12 5 2 2 2 2" xfId="29250" xr:uid="{8A6435F6-934A-40EC-83D6-4FF35A8783CC}"/>
    <cellStyle name="Notas 12 5 2 2 3" xfId="20529" xr:uid="{04CC7663-FCB5-4719-8960-8317BD028B48}"/>
    <cellStyle name="Notas 12 5 2 3" xfId="16114" xr:uid="{4FDC2D3C-581F-4C57-A10D-98137F3BEA78}"/>
    <cellStyle name="Notas 12 5 2 3 2" xfId="31222" xr:uid="{46BFEC95-DFE0-447C-AE9D-8EA2149326CF}"/>
    <cellStyle name="Notas 12 5 2 4" xfId="17892" xr:uid="{F38E432B-26EF-425A-8FB7-D4F388132971}"/>
    <cellStyle name="Notas 12 5 3" xfId="3087" xr:uid="{B4155F9B-244C-4929-BE43-FA8CD4DC134D}"/>
    <cellStyle name="Notas 12 5 3 2" xfId="5724" xr:uid="{2685CDE3-F319-45EB-9438-33D5C8F82167}"/>
    <cellStyle name="Notas 12 5 3 2 2" xfId="12035" xr:uid="{43B5EF60-6A04-4091-B2F2-8EB85E6D08F8}"/>
    <cellStyle name="Notas 12 5 3 2 2 2" xfId="27143" xr:uid="{CB71952B-CEFF-4402-9930-558FFED1FE3B}"/>
    <cellStyle name="Notas 12 5 3 2 3" xfId="15811" xr:uid="{72B5A192-1F64-416B-B064-C1E2538F45A5}"/>
    <cellStyle name="Notas 12 5 3 2 3 2" xfId="30919" xr:uid="{79F5FBE4-7D44-43E2-9C4C-D105A134E0A8}"/>
    <cellStyle name="Notas 12 5 3 2 4" xfId="20832" xr:uid="{7290D1EE-A653-4D66-87A4-C1BCE4DA52E1}"/>
    <cellStyle name="Notas 12 5 3 3" xfId="9469" xr:uid="{8D02BB2D-1826-4016-8944-5163ECE06F4B}"/>
    <cellStyle name="Notas 12 5 3 3 2" xfId="24577" xr:uid="{FDAF82D1-5A74-411F-92FD-BE3482210F2E}"/>
    <cellStyle name="Notas 12 5 3 4" xfId="15621" xr:uid="{E82E9F2B-55E8-4279-8D84-B2BADB04CF82}"/>
    <cellStyle name="Notas 12 5 3 4 2" xfId="30729" xr:uid="{031F091F-8179-4248-B8F3-29925D8F1495}"/>
    <cellStyle name="Notas 12 5 3 5" xfId="18195" xr:uid="{9D67A93B-D8A0-4A5C-B02C-DD0DE8A7FE61}"/>
    <cellStyle name="Notas 12 5 4" xfId="3413" xr:uid="{95787F9B-C8E3-416C-A6A8-3825888C6CD5}"/>
    <cellStyle name="Notas 12 5 4 2" xfId="6050" xr:uid="{F85A468F-5587-4F81-A574-3808A5BDC3C0}"/>
    <cellStyle name="Notas 12 5 4 2 2" xfId="12361" xr:uid="{1E2DD673-F772-4081-9B94-E970C9D9E74E}"/>
    <cellStyle name="Notas 12 5 4 2 2 2" xfId="27469" xr:uid="{3ABF6008-3A30-4644-8BCB-693EB14CE3EB}"/>
    <cellStyle name="Notas 12 5 4 2 3" xfId="16041" xr:uid="{ADBB85C8-02B1-4361-8279-F4B496C08781}"/>
    <cellStyle name="Notas 12 5 4 2 3 2" xfId="31149" xr:uid="{2DBC5D3F-5D3A-48E9-AF5F-4BDD563A17F7}"/>
    <cellStyle name="Notas 12 5 4 2 4" xfId="21158" xr:uid="{B54DF050-0260-441D-8B4E-4D8551C8322A}"/>
    <cellStyle name="Notas 12 5 4 3" xfId="9795" xr:uid="{56397830-D93E-49A9-A955-6E1FECF6B4C5}"/>
    <cellStyle name="Notas 12 5 4 3 2" xfId="24903" xr:uid="{7744627A-D8C2-452A-A96B-B847B60DCBB8}"/>
    <cellStyle name="Notas 12 5 4 4" xfId="14351" xr:uid="{892404B9-1064-44A8-8B98-E038F13F59BD}"/>
    <cellStyle name="Notas 12 5 4 4 2" xfId="29459" xr:uid="{3627377D-6576-46E9-9935-E954F7D1E3BB}"/>
    <cellStyle name="Notas 12 5 4 5" xfId="18521" xr:uid="{B3E5B112-9F65-490C-909A-E9B4DABFAAEC}"/>
    <cellStyle name="Notas 12 5 5" xfId="3719" xr:uid="{5CD58204-238E-40B3-8102-A09BBACF3C57}"/>
    <cellStyle name="Notas 12 5 5 2" xfId="6356" xr:uid="{A8BBBB0A-8B0C-4D53-8ADB-0EC11C346EC9}"/>
    <cellStyle name="Notas 12 5 5 2 2" xfId="12667" xr:uid="{34C4509B-F9F7-48E8-AD38-135DA0329707}"/>
    <cellStyle name="Notas 12 5 5 2 2 2" xfId="27775" xr:uid="{7AE14464-B8B7-41F8-88EA-EC24DB62EA16}"/>
    <cellStyle name="Notas 12 5 5 2 3" xfId="14548" xr:uid="{955899DC-C0CF-462C-8D4B-7A503954C158}"/>
    <cellStyle name="Notas 12 5 5 2 3 2" xfId="29656" xr:uid="{73E253E8-4986-4D2A-AD24-B1FAC1F53B8C}"/>
    <cellStyle name="Notas 12 5 5 2 4" xfId="21464" xr:uid="{5DB57B67-72A6-4295-9296-ED1D222FA45C}"/>
    <cellStyle name="Notas 12 5 5 3" xfId="10101" xr:uid="{C02E90C5-2D70-4A10-935D-7685387E1581}"/>
    <cellStyle name="Notas 12 5 5 3 2" xfId="25209" xr:uid="{0DBC16E1-B584-4259-9E6B-70DD4BE62D5A}"/>
    <cellStyle name="Notas 12 5 5 4" xfId="14043" xr:uid="{E0390DD2-8E1C-43CC-8BA5-28DCDDB7BE40}"/>
    <cellStyle name="Notas 12 5 5 4 2" xfId="29151" xr:uid="{59E35BA7-91C3-455B-8B91-8B2F6E15DAC8}"/>
    <cellStyle name="Notas 12 5 5 5" xfId="18827" xr:uid="{96252436-0668-49EA-A94C-C80277271B6E}"/>
    <cellStyle name="Notas 12 5 6" xfId="4094" xr:uid="{0237F279-1865-4642-B0AC-D78E5AA0B445}"/>
    <cellStyle name="Notas 12 5 6 2" xfId="6731" xr:uid="{2858240C-B4DD-4EF1-9EE0-46A9F3003439}"/>
    <cellStyle name="Notas 12 5 6 2 2" xfId="13042" xr:uid="{F2D6DC88-B2C4-4E22-9294-59E9601A712E}"/>
    <cellStyle name="Notas 12 5 6 2 2 2" xfId="28150" xr:uid="{5FF40384-0C49-49E8-A41D-E379062BE4ED}"/>
    <cellStyle name="Notas 12 5 6 2 3" xfId="16718" xr:uid="{C8237D35-C0C6-4D86-A801-7B9F34456E5A}"/>
    <cellStyle name="Notas 12 5 6 2 3 2" xfId="31826" xr:uid="{B2B6F30F-D352-435C-A0E1-130542636FC7}"/>
    <cellStyle name="Notas 12 5 6 2 4" xfId="21839" xr:uid="{FA525719-E2CB-4905-9D16-9648DE12BFB8}"/>
    <cellStyle name="Notas 12 5 6 3" xfId="10476" xr:uid="{CCAF3F1A-DCB2-412C-B6C1-A7FF8E761F91}"/>
    <cellStyle name="Notas 12 5 6 3 2" xfId="25584" xr:uid="{C2142976-198F-40EF-81A6-4877258E2B14}"/>
    <cellStyle name="Notas 12 5 6 4" xfId="15832" xr:uid="{E87A31D4-64D7-47D7-A767-CB2D4B6EE3EF}"/>
    <cellStyle name="Notas 12 5 6 4 2" xfId="30940" xr:uid="{AB3CF68F-F146-4A06-812F-03B616BB9BE1}"/>
    <cellStyle name="Notas 12 5 6 5" xfId="19202" xr:uid="{DB73D80D-4067-4CA9-88BA-2249BDDE2CFF}"/>
    <cellStyle name="Notas 12 5 7" xfId="4376" xr:uid="{A47075C1-60ED-44A6-A246-0EA456F0C729}"/>
    <cellStyle name="Notas 12 5 7 2" xfId="7013" xr:uid="{F29CDB48-8902-4398-AD86-7D9B989C2FCD}"/>
    <cellStyle name="Notas 12 5 7 2 2" xfId="13324" xr:uid="{41C04343-1B59-40F3-BD13-C71B0D27CA2F}"/>
    <cellStyle name="Notas 12 5 7 2 2 2" xfId="28432" xr:uid="{ECE193D5-E1C6-4DFE-A3ED-DC56D4615F6C}"/>
    <cellStyle name="Notas 12 5 7 2 3" xfId="16988" xr:uid="{7D1B1706-4F59-45A1-B9E3-A50EB0DEEE59}"/>
    <cellStyle name="Notas 12 5 7 2 3 2" xfId="32096" xr:uid="{FD4E97F0-9251-4FFF-813D-01D190E20E5F}"/>
    <cellStyle name="Notas 12 5 7 2 4" xfId="22121" xr:uid="{F73D4E34-7046-4219-AA9D-FF6BF313A50C}"/>
    <cellStyle name="Notas 12 5 7 3" xfId="10758" xr:uid="{5EB8F2AE-22A1-42B4-BD49-0868CF8CB917}"/>
    <cellStyle name="Notas 12 5 7 3 2" xfId="25866" xr:uid="{B0590F50-7634-44AF-8A0D-42A29E5BF6D7}"/>
    <cellStyle name="Notas 12 5 7 4" xfId="7951" xr:uid="{669D73DB-9C6B-4948-8118-EC1B73C0AB8C}"/>
    <cellStyle name="Notas 12 5 7 4 2" xfId="23059" xr:uid="{4450A744-9A77-40EE-939F-BDFFFE6DBA2E}"/>
    <cellStyle name="Notas 12 5 7 5" xfId="19484" xr:uid="{950A62DD-CF39-4851-8D35-5D93111D96EF}"/>
    <cellStyle name="Notas 12 5 8" xfId="4659" xr:uid="{28412E2C-2F15-4DD5-A9FB-5FFB30ABE48B}"/>
    <cellStyle name="Notas 12 5 8 2" xfId="11041" xr:uid="{009279EF-CD0E-4C26-9299-7B05C1F63978}"/>
    <cellStyle name="Notas 12 5 8 2 2" xfId="26149" xr:uid="{3C50FD66-D72B-457C-9A8C-AC6B47FA48A1}"/>
    <cellStyle name="Notas 12 5 8 3" xfId="7388" xr:uid="{47DA551D-A6EF-4941-9CF4-E8CDD3B9B77C}"/>
    <cellStyle name="Notas 12 5 8 3 2" xfId="22496" xr:uid="{7E9B7D35-4A96-49FF-94FE-04BAB5006AEF}"/>
    <cellStyle name="Notas 12 5 8 4" xfId="19767" xr:uid="{DF972B43-79D7-49F5-A423-AB946A796B9A}"/>
    <cellStyle name="Notas 12 5 9" xfId="8520" xr:uid="{072BCFC6-1270-4675-8A58-F63E149CDB6A}"/>
    <cellStyle name="Notas 12 5 9 2" xfId="23628" xr:uid="{75B0CB51-66F8-4DCE-9C70-CBC5591D15FB}"/>
    <cellStyle name="Notas 13" xfId="1451" xr:uid="{00000000-0005-0000-0000-0000AF050000}"/>
    <cellStyle name="Notas 13 2" xfId="1906" xr:uid="{F8C6C10B-F0A0-4DF4-A567-A9D4CAAA2458}"/>
    <cellStyle name="Notas 13 2 10" xfId="7231" xr:uid="{2BC27EAC-F5FB-46D9-B0F3-03FB752E9CA5}"/>
    <cellStyle name="Notas 13 2 10 2" xfId="22339" xr:uid="{E64328D6-A351-4DFA-96AB-260C3F0C54ED}"/>
    <cellStyle name="Notas 13 2 11" xfId="16525" xr:uid="{8F1069EF-8B27-4642-8F24-BBA4E9516D29}"/>
    <cellStyle name="Notas 13 2 11 2" xfId="31633" xr:uid="{2B2E4DCE-247F-435E-B9DE-9B459C914864}"/>
    <cellStyle name="Notas 13 2 12" xfId="17131" xr:uid="{A94D20AD-06E9-4AB2-8269-32ED45491693}"/>
    <cellStyle name="Notas 13 2 2" xfId="2466" xr:uid="{CD481200-9D6A-42EF-A47A-994FDE1E8BE4}"/>
    <cellStyle name="Notas 13 2 2 2" xfId="5103" xr:uid="{83266639-BE21-452C-93A5-F5FD4B7C02FB}"/>
    <cellStyle name="Notas 13 2 2 2 2" xfId="11467" xr:uid="{577D3D9E-CF63-480A-ABE2-F0C175AC63C5}"/>
    <cellStyle name="Notas 13 2 2 2 2 2" xfId="26575" xr:uid="{B2049FCF-B285-43A6-8D35-A61051065BA7}"/>
    <cellStyle name="Notas 13 2 2 2 3" xfId="9190" xr:uid="{48BACE0D-FF59-4D6B-ADC9-AF372A2A1D15}"/>
    <cellStyle name="Notas 13 2 2 2 3 2" xfId="24298" xr:uid="{C9021625-BEE0-477F-8E90-710B4D52314C}"/>
    <cellStyle name="Notas 13 2 2 2 4" xfId="20211" xr:uid="{702864F3-FF94-4069-B363-A499E7AAAA3E}"/>
    <cellStyle name="Notas 13 2 2 3" xfId="8933" xr:uid="{57E87389-A326-404E-8E40-80A773A33502}"/>
    <cellStyle name="Notas 13 2 2 3 2" xfId="24041" xr:uid="{890A3E14-D2A2-4ED5-9ABF-7B6817378A56}"/>
    <cellStyle name="Notas 13 2 3" xfId="2682" xr:uid="{DE3A56FA-03CC-4D1E-B819-87D48DFC4FC2}"/>
    <cellStyle name="Notas 13 2 3 2" xfId="5319" xr:uid="{9BC9DB39-3CD9-4611-B230-B38A0E76A070}"/>
    <cellStyle name="Notas 13 2 3 2 2" xfId="7597" xr:uid="{44DC87D3-E713-4B99-94AF-DE3B1FC3EEF3}"/>
    <cellStyle name="Notas 13 2 3 2 2 2" xfId="22705" xr:uid="{40662CD4-764E-46A4-8D06-52CBB8920401}"/>
    <cellStyle name="Notas 13 2 3 2 3" xfId="20427" xr:uid="{2F3CD92C-78D8-4EA9-90D7-AA996B745E65}"/>
    <cellStyle name="Notas 13 2 3 3" xfId="7403" xr:uid="{585E5942-E9AE-4993-B4C5-196809BC0091}"/>
    <cellStyle name="Notas 13 2 3 3 2" xfId="22511" xr:uid="{9F06B31C-195E-42AA-BD85-C1659CC3E448}"/>
    <cellStyle name="Notas 13 2 3 4" xfId="17790" xr:uid="{CAF80A39-CD39-4A72-A818-4952C1263C70}"/>
    <cellStyle name="Notas 13 2 4" xfId="2985" xr:uid="{B2A29F6C-582F-47D6-A2BD-68CFF4F92C00}"/>
    <cellStyle name="Notas 13 2 4 2" xfId="5622" xr:uid="{5C9175CA-14A9-4FF0-8A6E-3F00DCCF091A}"/>
    <cellStyle name="Notas 13 2 4 2 2" xfId="11933" xr:uid="{A8F0360A-8D59-4874-8EF5-420F7FB42AA5}"/>
    <cellStyle name="Notas 13 2 4 2 2 2" xfId="27041" xr:uid="{2D41304D-0870-4B0D-BDFE-2B6F17578D22}"/>
    <cellStyle name="Notas 13 2 4 2 3" xfId="14996" xr:uid="{509D5AFE-6A74-4632-BA21-779A260E2A04}"/>
    <cellStyle name="Notas 13 2 4 2 3 2" xfId="30104" xr:uid="{AC5A1C62-26A8-41BC-8A74-EFAF22F46431}"/>
    <cellStyle name="Notas 13 2 4 2 4" xfId="20730" xr:uid="{6C24FF44-A088-4F47-830E-F8CD29FE898A}"/>
    <cellStyle name="Notas 13 2 4 3" xfId="9367" xr:uid="{84639D85-C203-43DC-BC43-4A1ACDAD6BD2}"/>
    <cellStyle name="Notas 13 2 4 3 2" xfId="24475" xr:uid="{96511CB4-69F2-4E9B-8A09-6B839DB96BDA}"/>
    <cellStyle name="Notas 13 2 4 4" xfId="14483" xr:uid="{40177622-84D4-48AC-B255-1C4E4D196BB2}"/>
    <cellStyle name="Notas 13 2 4 4 2" xfId="29591" xr:uid="{5DF27104-B48F-4178-8579-2A3C32A904C9}"/>
    <cellStyle name="Notas 13 2 4 5" xfId="18093" xr:uid="{F5AFA584-D85C-4519-9DF4-5CEEFC16B870}"/>
    <cellStyle name="Notas 13 2 5" xfId="3311" xr:uid="{65A15825-2C4A-4245-9F32-CD208D4C9CBD}"/>
    <cellStyle name="Notas 13 2 5 2" xfId="5948" xr:uid="{20A9EB99-7E23-4091-86EA-D0166D09C196}"/>
    <cellStyle name="Notas 13 2 5 2 2" xfId="12259" xr:uid="{59953F02-B59F-4A54-97C3-4423EE2D4851}"/>
    <cellStyle name="Notas 13 2 5 2 2 2" xfId="27367" xr:uid="{919E238A-035D-459E-A18A-46A78EB75164}"/>
    <cellStyle name="Notas 13 2 5 2 3" xfId="7312" xr:uid="{6AA61EEC-2846-4F9B-AED9-682C6DC57A60}"/>
    <cellStyle name="Notas 13 2 5 2 3 2" xfId="22420" xr:uid="{FA945CEE-7AB7-4990-8C64-78B2B3DC54DD}"/>
    <cellStyle name="Notas 13 2 5 2 4" xfId="21056" xr:uid="{7BEF78AC-DEF4-462C-8F3A-D75D929ABAF1}"/>
    <cellStyle name="Notas 13 2 5 3" xfId="9693" xr:uid="{68D52B6B-F946-475F-B6F9-7D5C04C81127}"/>
    <cellStyle name="Notas 13 2 5 3 2" xfId="24801" xr:uid="{FD687C91-5750-4809-B2C7-9AABEDA03B0D}"/>
    <cellStyle name="Notas 13 2 5 4" xfId="15992" xr:uid="{4C123A31-EDC2-4868-87DD-6EC74FF72BC4}"/>
    <cellStyle name="Notas 13 2 5 4 2" xfId="31100" xr:uid="{7938C19F-0CF4-4BF5-B32E-3B6070AA0F97}"/>
    <cellStyle name="Notas 13 2 5 5" xfId="18419" xr:uid="{94942CF5-C36D-4BAC-8E9B-F2CB1F95739A}"/>
    <cellStyle name="Notas 13 2 6" xfId="3617" xr:uid="{237ECEC6-89D0-4C2A-906A-50877797BC92}"/>
    <cellStyle name="Notas 13 2 6 2" xfId="6254" xr:uid="{2EFBF652-B365-4FD9-8749-D28E1E8D3B12}"/>
    <cellStyle name="Notas 13 2 6 2 2" xfId="12565" xr:uid="{BAAB3A0E-EEBB-4197-B799-F011FCC38453}"/>
    <cellStyle name="Notas 13 2 6 2 2 2" xfId="27673" xr:uid="{367A6213-4368-424F-BDA2-CD6FA1A4825D}"/>
    <cellStyle name="Notas 13 2 6 2 3" xfId="8143" xr:uid="{4F6B3E81-A591-475C-9A47-4833B4157AA0}"/>
    <cellStyle name="Notas 13 2 6 2 3 2" xfId="23251" xr:uid="{9954B237-D85B-446B-94E8-245797E74A10}"/>
    <cellStyle name="Notas 13 2 6 2 4" xfId="21362" xr:uid="{464167AB-D6A4-49F4-9F09-07CC1D40DA50}"/>
    <cellStyle name="Notas 13 2 6 3" xfId="9999" xr:uid="{0A9134AF-C0E7-4548-B4AF-32327BAE6390}"/>
    <cellStyle name="Notas 13 2 6 3 2" xfId="25107" xr:uid="{D09A87A3-5AA6-4B08-A3B0-FB9C9C123203}"/>
    <cellStyle name="Notas 13 2 6 4" xfId="16303" xr:uid="{88E63863-0539-4357-995F-1ACE48EFA239}"/>
    <cellStyle name="Notas 13 2 6 4 2" xfId="31411" xr:uid="{2B133846-E2B0-4A85-940E-25D2E494344D}"/>
    <cellStyle name="Notas 13 2 6 5" xfId="18725" xr:uid="{C04B8F04-6A49-46B3-AC7A-BE77BEC0AE3C}"/>
    <cellStyle name="Notas 13 2 7" xfId="3978" xr:uid="{6D43F3BC-D126-48E2-87D6-0DA04A3C86E8}"/>
    <cellStyle name="Notas 13 2 7 2" xfId="6615" xr:uid="{D79135E9-993E-4807-BF5F-F4ADFBC54F65}"/>
    <cellStyle name="Notas 13 2 7 2 2" xfId="12926" xr:uid="{D8621128-00EB-4F3B-A244-157D96D217DE}"/>
    <cellStyle name="Notas 13 2 7 2 2 2" xfId="28034" xr:uid="{485BC02B-96E2-4B27-B4CF-7BC6E66BD2B1}"/>
    <cellStyle name="Notas 13 2 7 2 3" xfId="16616" xr:uid="{FEC94C12-87FD-4F49-B632-C1C720872D0F}"/>
    <cellStyle name="Notas 13 2 7 2 3 2" xfId="31724" xr:uid="{B917182E-6D51-4C0E-940A-05F367EC8AD2}"/>
    <cellStyle name="Notas 13 2 7 2 4" xfId="21723" xr:uid="{1C6F3241-D58B-44F5-A3EA-248F0F5FB0AC}"/>
    <cellStyle name="Notas 13 2 7 3" xfId="10360" xr:uid="{02E4994A-07A4-4EB7-9B4F-8B5C9FB0188D}"/>
    <cellStyle name="Notas 13 2 7 3 2" xfId="25468" xr:uid="{07F48889-718A-4658-BD2A-559710890A5D}"/>
    <cellStyle name="Notas 13 2 7 4" xfId="8002" xr:uid="{3F3733C0-0933-4546-864C-B539A1082C46}"/>
    <cellStyle name="Notas 13 2 7 4 2" xfId="23110" xr:uid="{69FEE6E0-6809-4CF8-B39B-63BEBDBCF483}"/>
    <cellStyle name="Notas 13 2 7 5" xfId="19086" xr:uid="{7F32453B-20C1-4957-AD81-4989B8E2B596}"/>
    <cellStyle name="Notas 13 2 8" xfId="4543" xr:uid="{E13E9CFA-36C1-4900-B378-97629B0347F5}"/>
    <cellStyle name="Notas 13 2 8 2" xfId="10925" xr:uid="{5165C6C9-50BA-4F4D-938F-0E3E8DA830AF}"/>
    <cellStyle name="Notas 13 2 8 2 2" xfId="26033" xr:uid="{A5E0692C-3A93-4369-A8BE-8D19376E1FB7}"/>
    <cellStyle name="Notas 13 2 8 3" xfId="7635" xr:uid="{32B3C608-CBE3-439C-A09A-D86397184E0D}"/>
    <cellStyle name="Notas 13 2 8 3 2" xfId="22743" xr:uid="{4E6DABCE-7BA2-49BC-93F6-7E5E88FE0B25}"/>
    <cellStyle name="Notas 13 2 8 4" xfId="19651" xr:uid="{4189B89D-0F4E-42D5-811F-2C14082FE041}"/>
    <cellStyle name="Notas 13 2 9" xfId="8407" xr:uid="{29FF2DA1-A08D-4BA5-AAA3-4BFD9402AF5E}"/>
    <cellStyle name="Notas 13 2 9 2" xfId="23515" xr:uid="{C587D8BF-4732-4B4A-A9A1-0454E3E501AC}"/>
    <cellStyle name="Notas 13 3" xfId="1893" xr:uid="{F97266BB-BE6E-45F1-9B53-FED32CAB89E1}"/>
    <cellStyle name="Notas 13 3 10" xfId="8394" xr:uid="{935FF37B-E338-40A9-A082-CFFDB2C2694F}"/>
    <cellStyle name="Notas 13 3 10 2" xfId="23502" xr:uid="{082E6154-FD90-46E3-B020-8C462F39E3F0}"/>
    <cellStyle name="Notas 13 3 11" xfId="9176" xr:uid="{F3A099BA-1277-42D2-BDFA-C0F42D71102D}"/>
    <cellStyle name="Notas 13 3 11 2" xfId="24284" xr:uid="{EBFFD26D-0F05-4631-84E9-F040289E3A5B}"/>
    <cellStyle name="Notas 13 3 12" xfId="7608" xr:uid="{569273AA-FD37-4C5D-92F6-B8255972F8B9}"/>
    <cellStyle name="Notas 13 3 12 2" xfId="22716" xr:uid="{DA77F231-B7CA-4329-8FD5-A7DC070177B0}"/>
    <cellStyle name="Notas 13 3 13" xfId="17118" xr:uid="{FDBBB406-2D39-4337-9538-B9952DB9DD8B}"/>
    <cellStyle name="Notas 13 3 2" xfId="2453" xr:uid="{96967C2C-0C79-4211-BC16-F990C723F5C7}"/>
    <cellStyle name="Notas 13 3 2 2" xfId="5090" xr:uid="{CA560CC7-2C40-4E62-A06E-1C9936A0AB41}"/>
    <cellStyle name="Notas 13 3 2 2 2" xfId="11454" xr:uid="{12362452-1ECD-4023-8238-9A234B598047}"/>
    <cellStyle name="Notas 13 3 2 2 2 2" xfId="26562" xr:uid="{99FB015D-B56D-4FCB-9F42-516B16698F92}"/>
    <cellStyle name="Notas 13 3 2 2 3" xfId="15472" xr:uid="{094B2EE4-B073-4B03-84FC-3B68FC13585D}"/>
    <cellStyle name="Notas 13 3 2 2 3 2" xfId="30580" xr:uid="{F1788AE9-B50A-45F7-9B0C-9FE0BBEE8393}"/>
    <cellStyle name="Notas 13 3 2 2 4" xfId="20198" xr:uid="{C5BF7D20-4CB2-4F90-AD8D-E47A78270C1A}"/>
    <cellStyle name="Notas 13 3 2 3" xfId="8920" xr:uid="{72B84C88-82F3-43AE-A89A-83F05ADE3031}"/>
    <cellStyle name="Notas 13 3 2 3 2" xfId="24028" xr:uid="{29375A89-1900-48E1-8C82-41F911AF4BC4}"/>
    <cellStyle name="Notas 13 3 2 4" xfId="16270" xr:uid="{85B88B86-A67F-4900-B19A-11D144E809E9}"/>
    <cellStyle name="Notas 13 3 2 4 2" xfId="31378" xr:uid="{8FAA556D-A3E7-44EE-8FD9-FCA07E24124D}"/>
    <cellStyle name="Notas 13 3 2 5" xfId="8736" xr:uid="{CF2A805B-E603-4FF8-9D73-E6B3243FB010}"/>
    <cellStyle name="Notas 13 3 2 5 2" xfId="23844" xr:uid="{84D3974E-E594-42D6-AE2B-9B65FCC97AE2}"/>
    <cellStyle name="Notas 13 3 2 6" xfId="17627" xr:uid="{E2BB7E8B-1F81-4090-A971-77F9EADC5995}"/>
    <cellStyle name="Notas 13 3 3" xfId="2669" xr:uid="{D81D45D6-E60D-4493-8BB6-69E571210FA9}"/>
    <cellStyle name="Notas 13 3 3 2" xfId="5306" xr:uid="{16D4B0ED-8C18-4125-A47E-DFC20E98F942}"/>
    <cellStyle name="Notas 13 3 3 2 2" xfId="15139" xr:uid="{6391F201-1B99-4FD5-8EBE-748D23CBEA97}"/>
    <cellStyle name="Notas 13 3 3 2 2 2" xfId="30247" xr:uid="{676AF8DC-5B25-4FA3-9FBB-0661DBF69256}"/>
    <cellStyle name="Notas 13 3 3 2 3" xfId="20414" xr:uid="{B2944546-7FCC-43B6-A219-ABFCFC22E53D}"/>
    <cellStyle name="Notas 13 3 3 3" xfId="15882" xr:uid="{189581D9-C926-4941-A61D-CF0E0D6AF968}"/>
    <cellStyle name="Notas 13 3 3 3 2" xfId="30990" xr:uid="{44837831-B819-479D-86F8-C0FA93E2870D}"/>
    <cellStyle name="Notas 13 3 3 4" xfId="17777" xr:uid="{9BF2C282-91BE-4385-B90C-EC7CD0490E46}"/>
    <cellStyle name="Notas 13 3 4" xfId="2972" xr:uid="{33FDAD44-9AE5-4D59-8DC0-3B125A70B01B}"/>
    <cellStyle name="Notas 13 3 4 2" xfId="5609" xr:uid="{35BB9946-1520-472C-8C23-7138CA63F134}"/>
    <cellStyle name="Notas 13 3 4 2 2" xfId="11920" xr:uid="{DF07020D-DC8B-4C77-A688-78E01590A929}"/>
    <cellStyle name="Notas 13 3 4 2 2 2" xfId="27028" xr:uid="{105CDEC5-66C6-4297-B699-5E7FACD1FE00}"/>
    <cellStyle name="Notas 13 3 4 2 3" xfId="16207" xr:uid="{B6CD4B44-038A-40F4-A5C7-3B9A8C8DAA45}"/>
    <cellStyle name="Notas 13 3 4 2 3 2" xfId="31315" xr:uid="{2673594C-BB96-42C5-8414-2C8CAA49C7D7}"/>
    <cellStyle name="Notas 13 3 4 2 4" xfId="20717" xr:uid="{9CDEE895-D189-4C8B-AC69-381858CABACE}"/>
    <cellStyle name="Notas 13 3 4 3" xfId="9354" xr:uid="{F66C9CA7-923E-46E5-8BD6-8A06E096AB43}"/>
    <cellStyle name="Notas 13 3 4 3 2" xfId="24462" xr:uid="{E6C80755-A161-4CC8-989E-E7533676BDF7}"/>
    <cellStyle name="Notas 13 3 4 4" xfId="15765" xr:uid="{73667EAA-85F7-45AC-816F-D5A9594FC4B7}"/>
    <cellStyle name="Notas 13 3 4 4 2" xfId="30873" xr:uid="{64078CDB-F3C1-4857-B612-2F11C90CC774}"/>
    <cellStyle name="Notas 13 3 4 5" xfId="18080" xr:uid="{BA69895D-D7BB-41FA-BD6F-F9E306E6D3F0}"/>
    <cellStyle name="Notas 13 3 5" xfId="3298" xr:uid="{0C3E7E4E-0C11-4770-A658-AC4282FC3F73}"/>
    <cellStyle name="Notas 13 3 5 2" xfId="5935" xr:uid="{8FF7DE10-664E-473D-9C8B-C77258132D3A}"/>
    <cellStyle name="Notas 13 3 5 2 2" xfId="12246" xr:uid="{6977D21B-4DB6-4E19-9443-B5CE3188B250}"/>
    <cellStyle name="Notas 13 3 5 2 2 2" xfId="27354" xr:uid="{152D4870-61B0-46F9-AF2D-188183D327C2}"/>
    <cellStyle name="Notas 13 3 5 2 3" xfId="8059" xr:uid="{8100A247-1716-4CD5-B06F-4C62F90D3E47}"/>
    <cellStyle name="Notas 13 3 5 2 3 2" xfId="23167" xr:uid="{DF551AE2-7BAF-420F-A382-76A57B056F4A}"/>
    <cellStyle name="Notas 13 3 5 2 4" xfId="21043" xr:uid="{4C363E2B-E2E2-4BFB-93A5-5396A60366D3}"/>
    <cellStyle name="Notas 13 3 5 3" xfId="9680" xr:uid="{72C5B66E-D693-4A4F-8BB6-661F1B1C7AAA}"/>
    <cellStyle name="Notas 13 3 5 3 2" xfId="24788" xr:uid="{75413254-906B-40B3-886E-162AC9288431}"/>
    <cellStyle name="Notas 13 3 5 4" xfId="14872" xr:uid="{ECA57094-6078-4237-A1A7-66B7601FFFFF}"/>
    <cellStyle name="Notas 13 3 5 4 2" xfId="29980" xr:uid="{1166ECBC-C7AB-4D5B-8F38-FB7B90F0733C}"/>
    <cellStyle name="Notas 13 3 5 5" xfId="18406" xr:uid="{1572CC0F-3EE6-4935-814A-323D24DE05E0}"/>
    <cellStyle name="Notas 13 3 6" xfId="3604" xr:uid="{71D0ACD2-B555-4799-9AB6-AF82C97F5A5E}"/>
    <cellStyle name="Notas 13 3 6 2" xfId="6241" xr:uid="{67F3A40E-2E56-4115-8E38-A1BA6627B734}"/>
    <cellStyle name="Notas 13 3 6 2 2" xfId="12552" xr:uid="{39D7137A-B25C-471D-9693-FC5EEB94E30C}"/>
    <cellStyle name="Notas 13 3 6 2 2 2" xfId="27660" xr:uid="{70F36345-28D3-4F6A-8BF7-7D5DCD881A8E}"/>
    <cellStyle name="Notas 13 3 6 2 3" xfId="15419" xr:uid="{8248B9F4-71D8-478A-9634-C4EDB4A5416D}"/>
    <cellStyle name="Notas 13 3 6 2 3 2" xfId="30527" xr:uid="{FB8A4688-7818-4289-B418-704C9591E3D8}"/>
    <cellStyle name="Notas 13 3 6 2 4" xfId="21349" xr:uid="{D3074184-B9C3-46FD-9CC6-61712E665F49}"/>
    <cellStyle name="Notas 13 3 6 3" xfId="9986" xr:uid="{9D2501D1-D101-4E63-BEFF-BADF50C739E5}"/>
    <cellStyle name="Notas 13 3 6 3 2" xfId="25094" xr:uid="{4A36C50F-0FD2-4E58-B730-A398554AC8B3}"/>
    <cellStyle name="Notas 13 3 6 4" xfId="14519" xr:uid="{B39A142A-2319-4CFA-9F28-08E1CEA4DACD}"/>
    <cellStyle name="Notas 13 3 6 4 2" xfId="29627" xr:uid="{48635A26-AD48-4051-949E-3EDAC210177E}"/>
    <cellStyle name="Notas 13 3 6 5" xfId="18712" xr:uid="{99999A68-9B75-4EB5-9E38-2A0693378E57}"/>
    <cellStyle name="Notas 13 3 7" xfId="3965" xr:uid="{90C8BC02-3481-4439-8752-0B41F45B66C5}"/>
    <cellStyle name="Notas 13 3 7 2" xfId="6602" xr:uid="{2A5D55B9-59B5-422A-BE42-D74A217F95F0}"/>
    <cellStyle name="Notas 13 3 7 2 2" xfId="12913" xr:uid="{F6801376-0661-4F15-A864-A2EB245DBF01}"/>
    <cellStyle name="Notas 13 3 7 2 2 2" xfId="28021" xr:uid="{E95BC091-CA9B-4F15-820F-61A6ECCBD9B3}"/>
    <cellStyle name="Notas 13 3 7 2 3" xfId="16603" xr:uid="{A805F334-8178-4FD9-84B0-95C54CBF2E18}"/>
    <cellStyle name="Notas 13 3 7 2 3 2" xfId="31711" xr:uid="{0AC1B219-093E-4FD8-8EB4-F3AC9F938CA3}"/>
    <cellStyle name="Notas 13 3 7 2 4" xfId="21710" xr:uid="{9D604148-3C56-4954-8CE4-87AB61341889}"/>
    <cellStyle name="Notas 13 3 7 3" xfId="10347" xr:uid="{0DD26FFB-7A05-4312-8895-735E2AE38251}"/>
    <cellStyle name="Notas 13 3 7 3 2" xfId="25455" xr:uid="{FFB579E0-CB74-4332-8D38-EF7283D75D7E}"/>
    <cellStyle name="Notas 13 3 7 4" xfId="16028" xr:uid="{CE408CCF-F6AC-45F6-BC1C-9A05D7B39D2F}"/>
    <cellStyle name="Notas 13 3 7 4 2" xfId="31136" xr:uid="{571BE34C-242F-4C33-AC11-AC452719C30F}"/>
    <cellStyle name="Notas 13 3 7 5" xfId="19073" xr:uid="{346DE614-0A6D-4D5D-8264-FA3810893CB8}"/>
    <cellStyle name="Notas 13 3 8" xfId="4297" xr:uid="{A4DFCC31-88B4-4D9F-BD7F-4A8325A43EAE}"/>
    <cellStyle name="Notas 13 3 8 2" xfId="6934" xr:uid="{C6017F8E-E01A-44FB-BE84-61D87944861D}"/>
    <cellStyle name="Notas 13 3 8 2 2" xfId="13245" xr:uid="{0697B1FF-C911-4899-A3FB-60BE9D9E4201}"/>
    <cellStyle name="Notas 13 3 8 2 2 2" xfId="28353" xr:uid="{FA399AF1-358A-4C49-9BD5-9F0FA9DFD6A0}"/>
    <cellStyle name="Notas 13 3 8 2 3" xfId="16909" xr:uid="{6603C203-4D05-4427-B00F-C503B93209C7}"/>
    <cellStyle name="Notas 13 3 8 2 3 2" xfId="32017" xr:uid="{DD699A91-4F49-4CE4-8531-160DE3A07BF8}"/>
    <cellStyle name="Notas 13 3 8 2 4" xfId="22042" xr:uid="{E656122B-C36B-4FB0-96BE-A80B1BD3E0FB}"/>
    <cellStyle name="Notas 13 3 8 3" xfId="10679" xr:uid="{7C3DA54D-2979-4AC1-B182-6524E6B8ECC7}"/>
    <cellStyle name="Notas 13 3 8 3 2" xfId="25787" xr:uid="{95F67DD4-9A58-40AF-83C0-A1A9E6B988CB}"/>
    <cellStyle name="Notas 13 3 8 4" xfId="14333" xr:uid="{9E61E059-467C-469A-9A9B-A56C67913BC3}"/>
    <cellStyle name="Notas 13 3 8 4 2" xfId="29441" xr:uid="{6557D7B9-C429-4B65-9E58-C5892C3777B0}"/>
    <cellStyle name="Notas 13 3 8 5" xfId="19405" xr:uid="{F9180EB5-2724-4C87-BC73-DD7DCFE65CF8}"/>
    <cellStyle name="Notas 13 3 9" xfId="4530" xr:uid="{4CDA31EA-DC49-473B-8CDC-8FA7268CADAA}"/>
    <cellStyle name="Notas 13 3 9 2" xfId="10912" xr:uid="{53782D61-4C9D-45B0-B8FD-39B3B1AA1F83}"/>
    <cellStyle name="Notas 13 3 9 2 2" xfId="26020" xr:uid="{35393C7C-DDB9-41E3-9CCA-073A6B5BF36D}"/>
    <cellStyle name="Notas 13 3 9 3" xfId="15679" xr:uid="{25E037D9-8E20-4CFF-B772-E31B6445C133}"/>
    <cellStyle name="Notas 13 3 9 3 2" xfId="30787" xr:uid="{5ABF1900-FFB7-494D-A595-000307EB1A46}"/>
    <cellStyle name="Notas 13 3 9 4" xfId="19638" xr:uid="{B126CD01-51F1-4127-B2A3-93D06785784C}"/>
    <cellStyle name="Notas 13 4" xfId="2103" xr:uid="{E2563713-D884-47DF-9E8C-6801AD08C748}"/>
    <cellStyle name="Notas 13 4 10" xfId="8601" xr:uid="{FF1004E2-44A0-4A89-BCC8-FBBCBAA7ADA0}"/>
    <cellStyle name="Notas 13 4 10 2" xfId="23709" xr:uid="{F54D1D23-3845-44DE-8A15-3FE7FE3881E0}"/>
    <cellStyle name="Notas 13 4 11" xfId="14496" xr:uid="{DA5D0B55-C723-4220-981A-DD5F1E3030B6}"/>
    <cellStyle name="Notas 13 4 11 2" xfId="29604" xr:uid="{09690F12-5D1A-4BAD-9E2A-5991A7A444D3}"/>
    <cellStyle name="Notas 13 4 12" xfId="7658" xr:uid="{359E17A7-DD70-4EC7-8E24-222ED11CD07F}"/>
    <cellStyle name="Notas 13 4 12 2" xfId="22766" xr:uid="{DEB19B3D-2DA4-4EC0-BD62-515A14F79CCE}"/>
    <cellStyle name="Notas 13 4 13" xfId="17328" xr:uid="{5BFA7A5A-214C-41B3-9CB5-24A87F6A1956}"/>
    <cellStyle name="Notas 13 4 2" xfId="2593" xr:uid="{8C148CC2-3E62-433E-BFCC-6A4694D9B00E}"/>
    <cellStyle name="Notas 13 4 2 2" xfId="5230" xr:uid="{A8964833-F8BA-44E3-BD38-7973816DC0E3}"/>
    <cellStyle name="Notas 13 4 2 2 2" xfId="11594" xr:uid="{2690AB9D-E59C-4718-AC5D-DC99EBF73944}"/>
    <cellStyle name="Notas 13 4 2 2 2 2" xfId="26702" xr:uid="{B0A240F2-089B-4D9B-9A94-8E5F86B229CE}"/>
    <cellStyle name="Notas 13 4 2 2 3" xfId="13962" xr:uid="{F08C61FD-D990-433C-B52F-F25A86800643}"/>
    <cellStyle name="Notas 13 4 2 2 3 2" xfId="29070" xr:uid="{AD3EC74B-AEE5-40C8-8E82-C962538BC984}"/>
    <cellStyle name="Notas 13 4 2 2 4" xfId="20338" xr:uid="{96012CBD-D04F-4943-8CA7-0EE93F098827}"/>
    <cellStyle name="Notas 13 4 2 3" xfId="9060" xr:uid="{AEFD30BF-FAF9-436F-8D4E-3CFEDF2DC188}"/>
    <cellStyle name="Notas 13 4 2 3 2" xfId="24168" xr:uid="{D41C0776-CE68-4C83-BF4B-C22870C8AA59}"/>
    <cellStyle name="Notas 13 4 2 4" xfId="8204" xr:uid="{59423E93-4F94-4E1B-82EB-32B114D3E604}"/>
    <cellStyle name="Notas 13 4 2 4 2" xfId="23312" xr:uid="{15EDAD77-54A5-4202-B27E-D829F78E1D35}"/>
    <cellStyle name="Notas 13 4 2 5" xfId="7953" xr:uid="{9E559C04-0CCF-42C7-B009-0BE70768C069}"/>
    <cellStyle name="Notas 13 4 2 5 2" xfId="23061" xr:uid="{C6919743-83E3-4D10-9E16-E46D2D7599FA}"/>
    <cellStyle name="Notas 13 4 2 6" xfId="17701" xr:uid="{2D69E9E3-D308-43F7-B9BD-13BB5ED6502E}"/>
    <cellStyle name="Notas 13 4 3" xfId="2858" xr:uid="{F22AC511-C313-457F-A8D2-D162ADFCA008}"/>
    <cellStyle name="Notas 13 4 3 2" xfId="5495" xr:uid="{D1C05CD2-F343-4F6D-AFA2-F0E91EAD19C2}"/>
    <cellStyle name="Notas 13 4 3 2 2" xfId="13621" xr:uid="{804D5284-AE6A-4D2E-B4E5-6777B8E71DAE}"/>
    <cellStyle name="Notas 13 4 3 2 2 2" xfId="28729" xr:uid="{66CDEDB9-B969-453C-8308-EA1864A8F148}"/>
    <cellStyle name="Notas 13 4 3 2 3" xfId="20603" xr:uid="{4B49694F-FDCD-41D5-B261-41385E1BC439}"/>
    <cellStyle name="Notas 13 4 3 3" xfId="13777" xr:uid="{028882B6-D0A8-4682-B453-16DF023ED8E9}"/>
    <cellStyle name="Notas 13 4 3 3 2" xfId="28885" xr:uid="{45D71920-30EA-4E59-91B1-0439C5568848}"/>
    <cellStyle name="Notas 13 4 3 4" xfId="17966" xr:uid="{8451298A-EC03-4941-B3C4-7555B4CA2FBD}"/>
    <cellStyle name="Notas 13 4 4" xfId="3161" xr:uid="{8BD9D121-4F89-48CB-A965-39DB2A4F4A2A}"/>
    <cellStyle name="Notas 13 4 4 2" xfId="5798" xr:uid="{F6B3A47B-1716-4027-904A-A55F40256971}"/>
    <cellStyle name="Notas 13 4 4 2 2" xfId="12109" xr:uid="{31398F98-B1D9-4CE7-8FFD-B8F1D28BC568}"/>
    <cellStyle name="Notas 13 4 4 2 2 2" xfId="27217" xr:uid="{4F918213-CFDF-4F35-B2FA-4B018149F952}"/>
    <cellStyle name="Notas 13 4 4 2 3" xfId="14913" xr:uid="{D4D94B2B-2E37-4A93-BE43-F7F948BD7302}"/>
    <cellStyle name="Notas 13 4 4 2 3 2" xfId="30021" xr:uid="{2B8418D2-F87C-4705-8CCB-B42A5E3E1A07}"/>
    <cellStyle name="Notas 13 4 4 2 4" xfId="20906" xr:uid="{B7D1B195-2074-4D41-A4BF-2ADF937A2DBB}"/>
    <cellStyle name="Notas 13 4 4 3" xfId="9543" xr:uid="{EB00A3F3-D191-4A19-9D10-93D802F2A8B5}"/>
    <cellStyle name="Notas 13 4 4 3 2" xfId="24651" xr:uid="{DC2A74F5-4916-4423-B8D4-6B726B5FD05D}"/>
    <cellStyle name="Notas 13 4 4 4" xfId="14906" xr:uid="{92856BCE-3093-4E4C-9243-F4BCD62CF261}"/>
    <cellStyle name="Notas 13 4 4 4 2" xfId="30014" xr:uid="{F8B94C73-29F6-4D2C-B624-7819192B9CFB}"/>
    <cellStyle name="Notas 13 4 4 5" xfId="18269" xr:uid="{00B827B3-F655-4344-8CD9-076A5F004A65}"/>
    <cellStyle name="Notas 13 4 5" xfId="3487" xr:uid="{9ACB8A56-325D-46A8-A4B7-DEF8A6D788E6}"/>
    <cellStyle name="Notas 13 4 5 2" xfId="6124" xr:uid="{B0B3E59B-0C32-4D5E-B278-E90187A89CFF}"/>
    <cellStyle name="Notas 13 4 5 2 2" xfId="12435" xr:uid="{31BD5972-393E-4E7D-9087-EAD6CCE5A4B8}"/>
    <cellStyle name="Notas 13 4 5 2 2 2" xfId="27543" xr:uid="{09C25F88-0EB9-43F8-867A-1401CB92FA44}"/>
    <cellStyle name="Notas 13 4 5 2 3" xfId="9141" xr:uid="{A33251B6-4F3C-4EC4-8E2E-19752760B1A9}"/>
    <cellStyle name="Notas 13 4 5 2 3 2" xfId="24249" xr:uid="{49B53FD8-2BCA-46FC-9596-B3F85315ACA3}"/>
    <cellStyle name="Notas 13 4 5 2 4" xfId="21232" xr:uid="{772EE8E2-5C39-469C-A9FC-282B402BECDB}"/>
    <cellStyle name="Notas 13 4 5 3" xfId="9869" xr:uid="{6AC1FF59-0D65-460C-9EFF-37C0480ACAE0}"/>
    <cellStyle name="Notas 13 4 5 3 2" xfId="24977" xr:uid="{9243D2B5-7C3D-4C41-BB02-9870D2CA2944}"/>
    <cellStyle name="Notas 13 4 5 4" xfId="14346" xr:uid="{80B7C4DC-DC94-48F4-881A-D1944E8D8544}"/>
    <cellStyle name="Notas 13 4 5 4 2" xfId="29454" xr:uid="{19E24363-A03A-4444-9CC4-28C87CE34D3D}"/>
    <cellStyle name="Notas 13 4 5 5" xfId="18595" xr:uid="{75635367-7113-466F-918C-B50DEE519964}"/>
    <cellStyle name="Notas 13 4 6" xfId="3793" xr:uid="{189449E0-7B50-43A9-9192-A29AC66F4B1C}"/>
    <cellStyle name="Notas 13 4 6 2" xfId="6430" xr:uid="{719C191D-8BB1-452A-A323-86BE73E63ABD}"/>
    <cellStyle name="Notas 13 4 6 2 2" xfId="12741" xr:uid="{02C604E1-C090-4422-8493-E833AF704C63}"/>
    <cellStyle name="Notas 13 4 6 2 2 2" xfId="27849" xr:uid="{67DEE5FA-E9C0-47EC-9FEE-5EC921AB327A}"/>
    <cellStyle name="Notas 13 4 6 2 3" xfId="13633" xr:uid="{A7359D9B-0B81-4F3A-BE90-A39FFAF1828F}"/>
    <cellStyle name="Notas 13 4 6 2 3 2" xfId="28741" xr:uid="{8B35D609-7AEB-43C0-8ACA-F70C150BE5FF}"/>
    <cellStyle name="Notas 13 4 6 2 4" xfId="21538" xr:uid="{ABD51935-6C0F-487C-B80D-E37298C28935}"/>
    <cellStyle name="Notas 13 4 6 3" xfId="10175" xr:uid="{4E9CFB7E-EA26-41E3-AAEE-9DFBB59A003E}"/>
    <cellStyle name="Notas 13 4 6 3 2" xfId="25283" xr:uid="{49B559D8-1F2F-4640-8F76-C4A3736BFD46}"/>
    <cellStyle name="Notas 13 4 6 4" xfId="15049" xr:uid="{58AA219B-8119-4925-A1C4-E0CCE8E3B5F2}"/>
    <cellStyle name="Notas 13 4 6 4 2" xfId="30157" xr:uid="{5092B39D-CBB5-418C-AFB8-3EBE0F7F4C61}"/>
    <cellStyle name="Notas 13 4 6 5" xfId="18901" xr:uid="{84D532F6-E4EB-4EE4-A6B0-91A9B96E6B54}"/>
    <cellStyle name="Notas 13 4 7" xfId="4175" xr:uid="{2368C615-BC9B-4006-B281-FF1FF76E1153}"/>
    <cellStyle name="Notas 13 4 7 2" xfId="6812" xr:uid="{14732D61-706B-4D1B-9BE0-68644552FC77}"/>
    <cellStyle name="Notas 13 4 7 2 2" xfId="13123" xr:uid="{ED9FDC63-DCB7-4096-8B01-B52D35B8B9AA}"/>
    <cellStyle name="Notas 13 4 7 2 2 2" xfId="28231" xr:uid="{9E18ECBA-D3A2-4872-B077-9D22BF35A35E}"/>
    <cellStyle name="Notas 13 4 7 2 3" xfId="16792" xr:uid="{D3D31FE2-18CD-4D07-999F-BFC769CA0E69}"/>
    <cellStyle name="Notas 13 4 7 2 3 2" xfId="31900" xr:uid="{777675B1-ABD6-4380-93B7-2AB47DC7A25B}"/>
    <cellStyle name="Notas 13 4 7 2 4" xfId="21920" xr:uid="{1D8C7561-1C90-4702-8295-F8E4C4D677F4}"/>
    <cellStyle name="Notas 13 4 7 3" xfId="10557" xr:uid="{ACFFFDFD-A3C9-4FFF-BD53-916A4D429480}"/>
    <cellStyle name="Notas 13 4 7 3 2" xfId="25665" xr:uid="{1EB41665-34A3-4C7B-B449-E49C1752B150}"/>
    <cellStyle name="Notas 13 4 7 4" xfId="7584" xr:uid="{5BC92B8D-62CE-4E92-8A91-1EF693C1F04B}"/>
    <cellStyle name="Notas 13 4 7 4 2" xfId="22692" xr:uid="{BBD5E139-5C35-4B97-928F-58143A80CA31}"/>
    <cellStyle name="Notas 13 4 7 5" xfId="19283" xr:uid="{2E71F4E5-79A9-4EE5-B860-A397F88B0D26}"/>
    <cellStyle name="Notas 13 4 8" xfId="4382" xr:uid="{1854B30B-6A6E-4999-BE66-3061CA1293E4}"/>
    <cellStyle name="Notas 13 4 8 2" xfId="7019" xr:uid="{47958644-3404-4416-BF2F-EC3679DEFBE3}"/>
    <cellStyle name="Notas 13 4 8 2 2" xfId="13330" xr:uid="{64C16BDA-611D-4049-8A01-DD2ACC3C7A10}"/>
    <cellStyle name="Notas 13 4 8 2 2 2" xfId="28438" xr:uid="{9CCB077D-CA87-46D2-BA23-FC19B3B6421C}"/>
    <cellStyle name="Notas 13 4 8 2 3" xfId="16994" xr:uid="{6096972E-A14B-4FF0-A11F-7EAA1880A6F3}"/>
    <cellStyle name="Notas 13 4 8 2 3 2" xfId="32102" xr:uid="{B545A720-B483-4F01-8B6D-EF87B666FF13}"/>
    <cellStyle name="Notas 13 4 8 2 4" xfId="22127" xr:uid="{24D420F6-CAA9-4502-A3E5-29191ADB66D7}"/>
    <cellStyle name="Notas 13 4 8 3" xfId="10764" xr:uid="{281CA1C1-3469-46AD-99A7-B3012740C872}"/>
    <cellStyle name="Notas 13 4 8 3 2" xfId="25872" xr:uid="{98345F38-C04E-4B6B-9C67-3EA714E77913}"/>
    <cellStyle name="Notas 13 4 8 4" xfId="15938" xr:uid="{C4D85EBF-743E-4F47-B52D-C0B8EDEEDE02}"/>
    <cellStyle name="Notas 13 4 8 4 2" xfId="31046" xr:uid="{6FE9D4BA-21D0-4058-8A5D-542B86654306}"/>
    <cellStyle name="Notas 13 4 8 5" xfId="19490" xr:uid="{DC2C0EDE-6E5B-44AC-8AD2-30C15B6A59C2}"/>
    <cellStyle name="Notas 13 4 9" xfId="4740" xr:uid="{63277FC4-99BC-4634-B897-F79A2F92D63E}"/>
    <cellStyle name="Notas 13 4 9 2" xfId="11122" xr:uid="{8787AE40-1842-4D9B-B08A-5A908B107B73}"/>
    <cellStyle name="Notas 13 4 9 2 2" xfId="26230" xr:uid="{C9D99581-7551-4CF3-BB9A-A37A8A7B5631}"/>
    <cellStyle name="Notas 13 4 9 3" xfId="16361" xr:uid="{8503A776-128C-4A89-8CC6-1DD48845973F}"/>
    <cellStyle name="Notas 13 4 9 3 2" xfId="31469" xr:uid="{E7360D2C-9F58-455F-BA44-26B2759778D2}"/>
    <cellStyle name="Notas 13 4 9 4" xfId="19848" xr:uid="{0B293D4E-050E-4F94-979D-998F652DA146}"/>
    <cellStyle name="Notas 13 5" xfId="2021" xr:uid="{E5A4B0C4-3002-4665-B50D-D731E512232F}"/>
    <cellStyle name="Notas 13 5 10" xfId="7708" xr:uid="{786509B3-08B9-4752-A3D9-D2D7C7D5DD57}"/>
    <cellStyle name="Notas 13 5 10 2" xfId="22816" xr:uid="{8D8836A2-CCEC-4023-B7F5-0AC1A880EC56}"/>
    <cellStyle name="Notas 13 5 11" xfId="7855" xr:uid="{D5F9E9FD-E5AC-447E-BFD3-7A43F0024F7A}"/>
    <cellStyle name="Notas 13 5 11 2" xfId="22963" xr:uid="{5BCAC807-1617-44F3-985D-8F49EE901AA5}"/>
    <cellStyle name="Notas 13 5 12" xfId="17246" xr:uid="{A2BC64E5-0F78-4445-94D0-91C0D90D09F8}"/>
    <cellStyle name="Notas 13 5 2" xfId="2783" xr:uid="{6CE0AACC-5FF3-4360-8838-427868D25432}"/>
    <cellStyle name="Notas 13 5 2 2" xfId="5420" xr:uid="{DEF28675-55CB-4314-B478-B5D895E1C252}"/>
    <cellStyle name="Notas 13 5 2 2 2" xfId="14320" xr:uid="{DD2CD8D8-FF58-41B7-AC31-5A95715867C9}"/>
    <cellStyle name="Notas 13 5 2 2 2 2" xfId="29428" xr:uid="{03C6BBF5-5474-40EA-B9D3-3E802E49BD6C}"/>
    <cellStyle name="Notas 13 5 2 2 3" xfId="20528" xr:uid="{EF88E8C2-5C13-4683-98AD-2C61B522B07D}"/>
    <cellStyle name="Notas 13 5 2 3" xfId="7344" xr:uid="{6252EBC2-6805-4307-8B62-74CDB28C577A}"/>
    <cellStyle name="Notas 13 5 2 3 2" xfId="22452" xr:uid="{D46E0491-B252-424D-83AB-43640C5B9D0C}"/>
    <cellStyle name="Notas 13 5 2 4" xfId="17891" xr:uid="{9DE9300C-DCF8-49B3-B2B5-08108C62ACF8}"/>
    <cellStyle name="Notas 13 5 3" xfId="3086" xr:uid="{8D5E662C-7A67-4043-A936-ED2ED13834DC}"/>
    <cellStyle name="Notas 13 5 3 2" xfId="5723" xr:uid="{6D638C05-1A57-47A4-9BFD-885A2F135E86}"/>
    <cellStyle name="Notas 13 5 3 2 2" xfId="12034" xr:uid="{FA6FBA1E-379F-4476-84DA-5602B58016A0}"/>
    <cellStyle name="Notas 13 5 3 2 2 2" xfId="27142" xr:uid="{A299D691-495F-46A0-A671-AAD4B894236D}"/>
    <cellStyle name="Notas 13 5 3 2 3" xfId="15885" xr:uid="{B7ECD034-9954-4FF4-AA5F-9ED008416AE6}"/>
    <cellStyle name="Notas 13 5 3 2 3 2" xfId="30993" xr:uid="{06281804-A801-4581-94C6-72FD5540082C}"/>
    <cellStyle name="Notas 13 5 3 2 4" xfId="20831" xr:uid="{75E3D42D-E9A0-46E5-8444-0A4042ECA9EA}"/>
    <cellStyle name="Notas 13 5 3 3" xfId="9468" xr:uid="{F98F379B-AAAC-4492-928E-C75E94F75F88}"/>
    <cellStyle name="Notas 13 5 3 3 2" xfId="24576" xr:uid="{BAFB02A7-AA8C-4143-A79B-2CB7F6E074C7}"/>
    <cellStyle name="Notas 13 5 3 4" xfId="13394" xr:uid="{06D94648-7113-4187-AB27-17619E5C163B}"/>
    <cellStyle name="Notas 13 5 3 4 2" xfId="28502" xr:uid="{9057128B-355C-4A11-A30C-6F06050FF344}"/>
    <cellStyle name="Notas 13 5 3 5" xfId="18194" xr:uid="{FF897B69-993E-49BC-B09E-A923D371B43C}"/>
    <cellStyle name="Notas 13 5 4" xfId="3412" xr:uid="{968DC9BF-0847-41C4-9989-5A0CC7430B2A}"/>
    <cellStyle name="Notas 13 5 4 2" xfId="6049" xr:uid="{B0ECDAF7-E99E-4377-914F-9146A5EC3805}"/>
    <cellStyle name="Notas 13 5 4 2 2" xfId="12360" xr:uid="{18F75F31-D5FF-4514-862F-7851A7E1DF1C}"/>
    <cellStyle name="Notas 13 5 4 2 2 2" xfId="27468" xr:uid="{87B502B1-B434-4BB6-9215-884F757E2157}"/>
    <cellStyle name="Notas 13 5 4 2 3" xfId="16007" xr:uid="{E8391AFF-A751-4918-9289-F96EE3A6EFD5}"/>
    <cellStyle name="Notas 13 5 4 2 3 2" xfId="31115" xr:uid="{F6AC41BB-EE81-469B-85EA-DC01D6215A84}"/>
    <cellStyle name="Notas 13 5 4 2 4" xfId="21157" xr:uid="{480D4D04-AC31-4EF5-9E0A-794C2985E748}"/>
    <cellStyle name="Notas 13 5 4 3" xfId="9794" xr:uid="{BF4DBA32-84F0-40F3-BA98-1B9EBC05F92B}"/>
    <cellStyle name="Notas 13 5 4 3 2" xfId="24902" xr:uid="{FE57E3EA-05D9-4D89-856A-CE673FAB05A6}"/>
    <cellStyle name="Notas 13 5 4 4" xfId="8702" xr:uid="{62C17B84-AB34-4972-8900-D987E9B6054D}"/>
    <cellStyle name="Notas 13 5 4 4 2" xfId="23810" xr:uid="{D19C525D-9AEA-457D-88E7-B5698CEFF387}"/>
    <cellStyle name="Notas 13 5 4 5" xfId="18520" xr:uid="{AD1BC920-97DA-4493-9FCB-E101C1DAAEF5}"/>
    <cellStyle name="Notas 13 5 5" xfId="3718" xr:uid="{C5D30832-A084-4845-8A12-F35F5BF60D4D}"/>
    <cellStyle name="Notas 13 5 5 2" xfId="6355" xr:uid="{EA194751-D168-4011-AFFB-C873CC4CB3E3}"/>
    <cellStyle name="Notas 13 5 5 2 2" xfId="12666" xr:uid="{410B624C-8D21-45A8-8CCA-F3D7F9619901}"/>
    <cellStyle name="Notas 13 5 5 2 2 2" xfId="27774" xr:uid="{6608B7F9-480A-4755-8D78-F82FCBB910E5}"/>
    <cellStyle name="Notas 13 5 5 2 3" xfId="15967" xr:uid="{6BFF0C0B-A433-4400-A211-E4C6E07F0759}"/>
    <cellStyle name="Notas 13 5 5 2 3 2" xfId="31075" xr:uid="{40F2BE1A-7438-4547-9E32-51CE33C1DF85}"/>
    <cellStyle name="Notas 13 5 5 2 4" xfId="21463" xr:uid="{7C1676B7-C49E-47BC-9C53-98C4853A0EE7}"/>
    <cellStyle name="Notas 13 5 5 3" xfId="10100" xr:uid="{11F8A848-AE13-4DA0-8F58-B38349006EAB}"/>
    <cellStyle name="Notas 13 5 5 3 2" xfId="25208" xr:uid="{6041E2C8-E192-40C8-8E34-092CDF3DDF04}"/>
    <cellStyle name="Notas 13 5 5 4" xfId="14283" xr:uid="{97BC4BB4-5494-449D-8D35-90B6430FB8EB}"/>
    <cellStyle name="Notas 13 5 5 4 2" xfId="29391" xr:uid="{DA2A1F9E-47F4-430B-8612-6639B85980D3}"/>
    <cellStyle name="Notas 13 5 5 5" xfId="18826" xr:uid="{BF22B5FD-C8AC-4801-8936-549456A3FC25}"/>
    <cellStyle name="Notas 13 5 6" xfId="4093" xr:uid="{E36C0252-16F3-4DA5-93BF-C4335B6A8AEF}"/>
    <cellStyle name="Notas 13 5 6 2" xfId="6730" xr:uid="{654A0B3E-7908-4BFA-8AC1-351F47860B48}"/>
    <cellStyle name="Notas 13 5 6 2 2" xfId="13041" xr:uid="{B0F3A2EA-7171-454E-B89F-BADFDD7A8C1C}"/>
    <cellStyle name="Notas 13 5 6 2 2 2" xfId="28149" xr:uid="{B2859003-D02C-4091-8A2F-64EAC0EFD431}"/>
    <cellStyle name="Notas 13 5 6 2 3" xfId="16717" xr:uid="{7F6F9CE1-E7A4-4C28-AF73-B1DA04CBE23C}"/>
    <cellStyle name="Notas 13 5 6 2 3 2" xfId="31825" xr:uid="{A1111C11-0E4F-4EA9-86C0-65648D14BBE3}"/>
    <cellStyle name="Notas 13 5 6 2 4" xfId="21838" xr:uid="{A2838DE0-DBE8-45D1-8785-46207652CEF7}"/>
    <cellStyle name="Notas 13 5 6 3" xfId="10475" xr:uid="{FBF38AB6-488B-40CC-A2F4-F49EA8B3C9DA}"/>
    <cellStyle name="Notas 13 5 6 3 2" xfId="25583" xr:uid="{0C5F1EE5-FDBE-4293-82AC-EE34B624D202}"/>
    <cellStyle name="Notas 13 5 6 4" xfId="14403" xr:uid="{2A54AACB-1016-43DB-AC43-2F175333028A}"/>
    <cellStyle name="Notas 13 5 6 4 2" xfId="29511" xr:uid="{B101F60D-9925-48D9-8F45-CC25E9E83C1B}"/>
    <cellStyle name="Notas 13 5 6 5" xfId="19201" xr:uid="{3D9E2F1D-3C8A-48E9-9D2D-571EA3E3EC5A}"/>
    <cellStyle name="Notas 13 5 7" xfId="4375" xr:uid="{75531848-6B1F-408D-A536-989692B94CDE}"/>
    <cellStyle name="Notas 13 5 7 2" xfId="7012" xr:uid="{7CB88F6E-8E36-467B-A666-6E7523F3F50A}"/>
    <cellStyle name="Notas 13 5 7 2 2" xfId="13323" xr:uid="{21ED57C0-1F83-4046-99B5-EDA3C5A61AE4}"/>
    <cellStyle name="Notas 13 5 7 2 2 2" xfId="28431" xr:uid="{ABE97825-3280-4955-A0DA-3B6669300E91}"/>
    <cellStyle name="Notas 13 5 7 2 3" xfId="16987" xr:uid="{FCCDF74C-2475-4D12-9F14-AC10F6103AE1}"/>
    <cellStyle name="Notas 13 5 7 2 3 2" xfId="32095" xr:uid="{CF9E589C-1B21-465D-9874-2F5E7BB31F23}"/>
    <cellStyle name="Notas 13 5 7 2 4" xfId="22120" xr:uid="{E1B3B65A-0440-4260-A5CA-A1EB26E0A5CA}"/>
    <cellStyle name="Notas 13 5 7 3" xfId="10757" xr:uid="{51611C29-091B-465E-BDE5-E2619EE00EC0}"/>
    <cellStyle name="Notas 13 5 7 3 2" xfId="25865" xr:uid="{8AE20B14-3A6D-4910-9609-C96D021C48C3}"/>
    <cellStyle name="Notas 13 5 7 4" xfId="8715" xr:uid="{3F28298C-CBF8-4B31-B93A-BB74E7990D84}"/>
    <cellStyle name="Notas 13 5 7 4 2" xfId="23823" xr:uid="{23F3D77F-C4E2-4A74-B025-A34928252FF7}"/>
    <cellStyle name="Notas 13 5 7 5" xfId="19483" xr:uid="{A3579B32-DA33-4C30-84FD-03B5B7F97E4A}"/>
    <cellStyle name="Notas 13 5 8" xfId="4658" xr:uid="{38E506CC-AE9D-4356-80AC-38252C994384}"/>
    <cellStyle name="Notas 13 5 8 2" xfId="11040" xr:uid="{C0CD572A-DAA8-4128-8833-B40102BDFA86}"/>
    <cellStyle name="Notas 13 5 8 2 2" xfId="26148" xr:uid="{F909E5B7-CE9D-4492-8ABA-DBA93766459E}"/>
    <cellStyle name="Notas 13 5 8 3" xfId="7588" xr:uid="{77D52AE3-9AF2-4F0B-8354-226F23DF9E66}"/>
    <cellStyle name="Notas 13 5 8 3 2" xfId="22696" xr:uid="{BD71112A-3146-4674-9964-B3F6D10D913F}"/>
    <cellStyle name="Notas 13 5 8 4" xfId="19766" xr:uid="{8889BCE2-5FB9-45FA-941B-11EDC0745BD9}"/>
    <cellStyle name="Notas 13 5 9" xfId="8519" xr:uid="{9C37B429-5E2F-4E83-AC7E-E0C146F79832}"/>
    <cellStyle name="Notas 13 5 9 2" xfId="23627" xr:uid="{0B5ED1EB-02CC-411C-A317-9223E531E8B4}"/>
    <cellStyle name="Notas 14" xfId="1452" xr:uid="{00000000-0005-0000-0000-0000B0050000}"/>
    <cellStyle name="Notas 14 2" xfId="1907" xr:uid="{E031036B-CA96-409C-868A-2F04DE531252}"/>
    <cellStyle name="Notas 14 2 10" xfId="15840" xr:uid="{0DADF482-DF7A-4114-8A96-5A382DD37706}"/>
    <cellStyle name="Notas 14 2 10 2" xfId="30948" xr:uid="{609FF664-F886-4560-90EF-3F0E5DD21362}"/>
    <cellStyle name="Notas 14 2 11" xfId="7704" xr:uid="{680B312B-8B95-4D26-860C-10C34367B42B}"/>
    <cellStyle name="Notas 14 2 11 2" xfId="22812" xr:uid="{CF5196B8-C014-49ED-B686-805B2A92915A}"/>
    <cellStyle name="Notas 14 2 12" xfId="17132" xr:uid="{196FCB35-C5EE-4AB0-AFAB-7A4B9D65E78C}"/>
    <cellStyle name="Notas 14 2 2" xfId="2467" xr:uid="{6E349D4B-FCCE-47F9-814C-FA296B835EC9}"/>
    <cellStyle name="Notas 14 2 2 2" xfId="5104" xr:uid="{67A00D20-C0CC-457E-90F9-B1325C9C7CC2}"/>
    <cellStyle name="Notas 14 2 2 2 2" xfId="11468" xr:uid="{6ADBFA14-5633-47D5-AAA0-29AA5A694540}"/>
    <cellStyle name="Notas 14 2 2 2 2 2" xfId="26576" xr:uid="{8685ED89-C530-4F84-AB28-1F406409B1D2}"/>
    <cellStyle name="Notas 14 2 2 2 3" xfId="9255" xr:uid="{C00D486E-73C5-4A51-BEA1-E04657AB10AA}"/>
    <cellStyle name="Notas 14 2 2 2 3 2" xfId="24363" xr:uid="{C619B483-EE05-4C97-9FB9-EFDC764E732D}"/>
    <cellStyle name="Notas 14 2 2 2 4" xfId="20212" xr:uid="{CAC83243-2274-4192-A249-900C9FA75B7A}"/>
    <cellStyle name="Notas 14 2 2 3" xfId="8934" xr:uid="{4711EAF6-1572-438F-BE84-8E4C21CAC7D2}"/>
    <cellStyle name="Notas 14 2 2 3 2" xfId="24042" xr:uid="{07F5284D-8E0B-4290-8E3B-BC16A790525E}"/>
    <cellStyle name="Notas 14 2 3" xfId="2683" xr:uid="{5A11D768-3A6B-4A5A-936D-75B5BA924C92}"/>
    <cellStyle name="Notas 14 2 3 2" xfId="5320" xr:uid="{4E57E0EF-3FF0-4267-AE60-ED9A8769D2BD}"/>
    <cellStyle name="Notas 14 2 3 2 2" xfId="8085" xr:uid="{DC9E2828-C25D-47D6-A038-06D1E38BD252}"/>
    <cellStyle name="Notas 14 2 3 2 2 2" xfId="23193" xr:uid="{3107C77D-0C2A-40DF-8DB6-4C4BD957577A}"/>
    <cellStyle name="Notas 14 2 3 2 3" xfId="20428" xr:uid="{579AD61B-DA69-42B8-8729-FD0F1BD7A8B2}"/>
    <cellStyle name="Notas 14 2 3 3" xfId="16259" xr:uid="{04AE14F4-904E-4FC2-934D-5BFACB54569D}"/>
    <cellStyle name="Notas 14 2 3 3 2" xfId="31367" xr:uid="{A0FA50C0-D2B6-43C6-99EE-9712E8F5E15F}"/>
    <cellStyle name="Notas 14 2 3 4" xfId="17791" xr:uid="{06149154-4BA4-4DF5-B442-C2803F4D86F7}"/>
    <cellStyle name="Notas 14 2 4" xfId="2986" xr:uid="{9E9C7373-B6A9-4458-A822-B89A9F1994DD}"/>
    <cellStyle name="Notas 14 2 4 2" xfId="5623" xr:uid="{2D2289C2-3317-427C-B046-566FDAAF4EA6}"/>
    <cellStyle name="Notas 14 2 4 2 2" xfId="11934" xr:uid="{904F4BCE-6134-4C7C-9896-E1C842531844}"/>
    <cellStyle name="Notas 14 2 4 2 2 2" xfId="27042" xr:uid="{BEC067F2-650A-4705-B4AB-F7739B819CCC}"/>
    <cellStyle name="Notas 14 2 4 2 3" xfId="14400" xr:uid="{790114E0-46D7-42DA-B2D5-D48AE51AF150}"/>
    <cellStyle name="Notas 14 2 4 2 3 2" xfId="29508" xr:uid="{3DE076CA-B79C-4CE6-85D6-4B844B9519E7}"/>
    <cellStyle name="Notas 14 2 4 2 4" xfId="20731" xr:uid="{4499DE81-5E64-4FC7-8E15-94253ECC0CEF}"/>
    <cellStyle name="Notas 14 2 4 3" xfId="9368" xr:uid="{15865EF7-A068-45DB-8A59-E28F10B0125A}"/>
    <cellStyle name="Notas 14 2 4 3 2" xfId="24476" xr:uid="{302235AF-5320-4AA5-ABA4-A2BFDAB41CB7}"/>
    <cellStyle name="Notas 14 2 4 4" xfId="13422" xr:uid="{DAE45E08-3BC0-4FE1-BA81-4C28E182E541}"/>
    <cellStyle name="Notas 14 2 4 4 2" xfId="28530" xr:uid="{25550FC4-C490-4822-8483-3FECB97936CA}"/>
    <cellStyle name="Notas 14 2 4 5" xfId="18094" xr:uid="{B4CDE8A7-504B-4E67-9286-6E1AD73C6D88}"/>
    <cellStyle name="Notas 14 2 5" xfId="3312" xr:uid="{3A4A4682-6219-44F1-B095-718CC064DE32}"/>
    <cellStyle name="Notas 14 2 5 2" xfId="5949" xr:uid="{56C00CF4-8190-41ED-ABE8-E59207AB63C9}"/>
    <cellStyle name="Notas 14 2 5 2 2" xfId="12260" xr:uid="{48465ADF-210C-4A85-BE28-F04906E19BFF}"/>
    <cellStyle name="Notas 14 2 5 2 2 2" xfId="27368" xr:uid="{479C92C7-1702-4072-8CE5-6244B0E589AB}"/>
    <cellStyle name="Notas 14 2 5 2 3" xfId="14157" xr:uid="{3FA4DAD1-25EB-408F-8987-4935346708FC}"/>
    <cellStyle name="Notas 14 2 5 2 3 2" xfId="29265" xr:uid="{2DCF4914-C95A-4844-AA23-78C716B8338E}"/>
    <cellStyle name="Notas 14 2 5 2 4" xfId="21057" xr:uid="{73E81ABB-FA81-467E-811D-0C60A0FB8AA3}"/>
    <cellStyle name="Notas 14 2 5 3" xfId="9694" xr:uid="{CC639931-D5C0-456A-BC52-D52C49DF73B1}"/>
    <cellStyle name="Notas 14 2 5 3 2" xfId="24802" xr:uid="{66E04B8A-A537-45B4-8CAB-DCA16C1EF177}"/>
    <cellStyle name="Notas 14 2 5 4" xfId="7852" xr:uid="{DBA348BC-F410-4A7F-9C6A-277397759B07}"/>
    <cellStyle name="Notas 14 2 5 4 2" xfId="22960" xr:uid="{F6A2020C-F40B-4BE6-9EE0-54549B31FF0E}"/>
    <cellStyle name="Notas 14 2 5 5" xfId="18420" xr:uid="{C2194CF3-5093-43B6-B2E3-DE636391602C}"/>
    <cellStyle name="Notas 14 2 6" xfId="3618" xr:uid="{CFE68107-94A3-4873-8008-05D5E6B98A8E}"/>
    <cellStyle name="Notas 14 2 6 2" xfId="6255" xr:uid="{07CC2607-5414-49AB-A496-DFEA6A596B52}"/>
    <cellStyle name="Notas 14 2 6 2 2" xfId="12566" xr:uid="{5E302CEA-F841-4672-87AA-8F1C34481DFB}"/>
    <cellStyle name="Notas 14 2 6 2 2 2" xfId="27674" xr:uid="{AD183A48-4A9D-4410-8935-D0D3996A637C}"/>
    <cellStyle name="Notas 14 2 6 2 3" xfId="16443" xr:uid="{6CAFD127-2463-459E-89FB-A29BC7ED4435}"/>
    <cellStyle name="Notas 14 2 6 2 3 2" xfId="31551" xr:uid="{B455E670-36D8-49A4-A3E7-285414D03FC2}"/>
    <cellStyle name="Notas 14 2 6 2 4" xfId="21363" xr:uid="{8685F49A-1790-4F89-8165-7E11011E32DF}"/>
    <cellStyle name="Notas 14 2 6 3" xfId="10000" xr:uid="{2CEBFB5D-0228-4B5E-9988-8B630A06FDBA}"/>
    <cellStyle name="Notas 14 2 6 3 2" xfId="25108" xr:uid="{0D535E3E-5143-46A5-995B-1ECF56CFB45D}"/>
    <cellStyle name="Notas 14 2 6 4" xfId="11214" xr:uid="{5DA411A1-3746-41FB-9D3B-404329C8A2D0}"/>
    <cellStyle name="Notas 14 2 6 4 2" xfId="26322" xr:uid="{EED880B8-9C08-42B8-A626-73234CFE01D5}"/>
    <cellStyle name="Notas 14 2 6 5" xfId="18726" xr:uid="{F4ABF8F8-2DE7-47EF-8F16-AD703B30603B}"/>
    <cellStyle name="Notas 14 2 7" xfId="3979" xr:uid="{1F66BB96-6164-4254-8F35-028DD92B2552}"/>
    <cellStyle name="Notas 14 2 7 2" xfId="6616" xr:uid="{2F92BA5B-55B9-4E90-AFE6-54F4F31A8B52}"/>
    <cellStyle name="Notas 14 2 7 2 2" xfId="12927" xr:uid="{ACDDCC46-A54E-4EF4-97C8-302D279D6A07}"/>
    <cellStyle name="Notas 14 2 7 2 2 2" xfId="28035" xr:uid="{52796638-464B-4FFA-9FD8-00C7023E0268}"/>
    <cellStyle name="Notas 14 2 7 2 3" xfId="16617" xr:uid="{5B9016D2-04CD-492C-A8AC-821498241BA6}"/>
    <cellStyle name="Notas 14 2 7 2 3 2" xfId="31725" xr:uid="{1CF95F74-A47B-4EB9-966D-853762673573}"/>
    <cellStyle name="Notas 14 2 7 2 4" xfId="21724" xr:uid="{8F69DF0B-4925-4DE6-89BF-7997E9EA32EF}"/>
    <cellStyle name="Notas 14 2 7 3" xfId="10361" xr:uid="{86882F8A-FAB6-4D2B-ACA3-2B644989522B}"/>
    <cellStyle name="Notas 14 2 7 3 2" xfId="25469" xr:uid="{5FEDA704-CE96-4968-9C16-728082982C69}"/>
    <cellStyle name="Notas 14 2 7 4" xfId="16368" xr:uid="{6E1BB69E-43A4-4175-A4F1-7619106F4FED}"/>
    <cellStyle name="Notas 14 2 7 4 2" xfId="31476" xr:uid="{06C42CB5-CDCA-4CC3-8044-DF4352B66249}"/>
    <cellStyle name="Notas 14 2 7 5" xfId="19087" xr:uid="{F7843E76-7B0F-49F3-B3DF-2ACEAC514778}"/>
    <cellStyle name="Notas 14 2 8" xfId="4544" xr:uid="{09D5E8BD-D807-4D2F-AD01-DC6AA2B7D601}"/>
    <cellStyle name="Notas 14 2 8 2" xfId="10926" xr:uid="{0DF2D4D7-7371-407B-AE3B-353B873E2750}"/>
    <cellStyle name="Notas 14 2 8 2 2" xfId="26034" xr:uid="{109503F7-85FE-41E8-9500-35DB79EEAB5D}"/>
    <cellStyle name="Notas 14 2 8 3" xfId="7246" xr:uid="{90F082E2-C11A-47D3-A9DE-8FBAD996CFF4}"/>
    <cellStyle name="Notas 14 2 8 3 2" xfId="22354" xr:uid="{EBB3E88A-6C70-48FF-8F2E-25F769504846}"/>
    <cellStyle name="Notas 14 2 8 4" xfId="19652" xr:uid="{B00C86B4-370D-4E13-A555-4EB00273E6E1}"/>
    <cellStyle name="Notas 14 2 9" xfId="8408" xr:uid="{C8B7532A-E3AA-461A-9034-C5545C62B556}"/>
    <cellStyle name="Notas 14 2 9 2" xfId="23516" xr:uid="{6B0596E0-D0A0-4155-AC3C-12927FC743E9}"/>
    <cellStyle name="Notas 14 3" xfId="1894" xr:uid="{889C1E46-D607-40B9-8098-FB7E498E7765}"/>
    <cellStyle name="Notas 14 3 10" xfId="8395" xr:uid="{A67711A4-2E9B-4E8B-94E7-E5BFE1D66B47}"/>
    <cellStyle name="Notas 14 3 10 2" xfId="23503" xr:uid="{84BA8E75-E06B-4077-A912-94063F328030}"/>
    <cellStyle name="Notas 14 3 11" xfId="7499" xr:uid="{B443BB90-AF60-4A0C-A61A-CEBDCFAB0851}"/>
    <cellStyle name="Notas 14 3 11 2" xfId="22607" xr:uid="{8AFCA1AA-FE0F-4D3F-A4CA-E79D1CEB9ED0}"/>
    <cellStyle name="Notas 14 3 12" xfId="8135" xr:uid="{FA18EB3D-82B2-43A7-8890-5893909B9907}"/>
    <cellStyle name="Notas 14 3 12 2" xfId="23243" xr:uid="{FB2620FA-B002-41C1-BCAB-CD9BE39D3B75}"/>
    <cellStyle name="Notas 14 3 13" xfId="17119" xr:uid="{3D5CD4ED-49D8-4E8D-BB3A-B5B2D2A05AD7}"/>
    <cellStyle name="Notas 14 3 2" xfId="2454" xr:uid="{8B5CFB82-F00E-4DD5-AEB4-A00FF35844FD}"/>
    <cellStyle name="Notas 14 3 2 2" xfId="5091" xr:uid="{D33669CA-3A06-46A7-AC65-8F1662AD3486}"/>
    <cellStyle name="Notas 14 3 2 2 2" xfId="11455" xr:uid="{7B4E8AE2-FAA4-4E0F-9ADE-94D197B5198B}"/>
    <cellStyle name="Notas 14 3 2 2 2 2" xfId="26563" xr:uid="{871BC6A8-DBF4-4487-8970-8A9C2BCCA7C0}"/>
    <cellStyle name="Notas 14 3 2 2 3" xfId="8291" xr:uid="{C87C12CD-7F07-4D2A-8570-DD37E19A6929}"/>
    <cellStyle name="Notas 14 3 2 2 3 2" xfId="23399" xr:uid="{F8FD69E7-ED2A-44EA-9742-B4B334A48C7B}"/>
    <cellStyle name="Notas 14 3 2 2 4" xfId="20199" xr:uid="{BC04ABF5-D732-4AD6-A333-781AFD0F95EC}"/>
    <cellStyle name="Notas 14 3 2 3" xfId="8921" xr:uid="{5C7F4F13-63DA-418E-9188-E5613E24B63E}"/>
    <cellStyle name="Notas 14 3 2 3 2" xfId="24029" xr:uid="{AEA33D6F-5507-481F-925B-CBB09790DDF3}"/>
    <cellStyle name="Notas 14 3 2 4" xfId="8139" xr:uid="{B30583A6-C67C-499D-A849-32263DA65E60}"/>
    <cellStyle name="Notas 14 3 2 4 2" xfId="23247" xr:uid="{61CB3AB5-4F0F-4E73-9A24-813EA17B4A53}"/>
    <cellStyle name="Notas 14 3 2 5" xfId="11792" xr:uid="{324BA0FE-D331-4FD0-A788-82CCC04D8192}"/>
    <cellStyle name="Notas 14 3 2 5 2" xfId="26900" xr:uid="{BE731587-E557-416B-9436-5D77ACCDF24B}"/>
    <cellStyle name="Notas 14 3 2 6" xfId="17628" xr:uid="{42C4D2F7-7408-4BFB-A4C0-0ECC4BF0A9CA}"/>
    <cellStyle name="Notas 14 3 3" xfId="2670" xr:uid="{380FC7D7-7573-41BE-A50A-C17DE0C0864E}"/>
    <cellStyle name="Notas 14 3 3 2" xfId="5307" xr:uid="{83BB337C-8FEE-4F72-B8F2-EC636B9C7B25}"/>
    <cellStyle name="Notas 14 3 3 2 2" xfId="14965" xr:uid="{CB683549-8516-46CF-B6A5-F883C79B8CA4}"/>
    <cellStyle name="Notas 14 3 3 2 2 2" xfId="30073" xr:uid="{12726BF4-DCB2-4F2A-9641-F8D4BE12DFA4}"/>
    <cellStyle name="Notas 14 3 3 2 3" xfId="20415" xr:uid="{BEF762CB-572B-473A-A1B5-1BB0CB337509}"/>
    <cellStyle name="Notas 14 3 3 3" xfId="14886" xr:uid="{777984EB-D777-4FC3-8A37-26B55BE1AA4C}"/>
    <cellStyle name="Notas 14 3 3 3 2" xfId="29994" xr:uid="{23F8A9D9-15CE-4B6C-9DC0-D36C752B81DF}"/>
    <cellStyle name="Notas 14 3 3 4" xfId="17778" xr:uid="{2F34274C-6433-45C7-B08E-4B64BC1C7100}"/>
    <cellStyle name="Notas 14 3 4" xfId="2973" xr:uid="{6040F090-63CC-478C-AF3E-69BD626B59A5}"/>
    <cellStyle name="Notas 14 3 4 2" xfId="5610" xr:uid="{D3F9AA0F-ADFB-4C9E-B097-6F30DA56D0E7}"/>
    <cellStyle name="Notas 14 3 4 2 2" xfId="11921" xr:uid="{FC8197D4-119F-41B9-87D6-8D1A3C353DE2}"/>
    <cellStyle name="Notas 14 3 4 2 2 2" xfId="27029" xr:uid="{45A45D8D-697E-4E5F-BCF4-5CBFBBA7B5DA}"/>
    <cellStyle name="Notas 14 3 4 2 3" xfId="14251" xr:uid="{06395052-B11C-4646-A3AC-040DEF64DDC3}"/>
    <cellStyle name="Notas 14 3 4 2 3 2" xfId="29359" xr:uid="{6601BD52-DB7F-40A9-84AB-481BD8A48BE0}"/>
    <cellStyle name="Notas 14 3 4 2 4" xfId="20718" xr:uid="{4ED55715-12AE-4CAD-8EE9-CC8A92460F4C}"/>
    <cellStyle name="Notas 14 3 4 3" xfId="9355" xr:uid="{011A226E-1F31-4B4A-A692-49CC4342A0F3}"/>
    <cellStyle name="Notas 14 3 4 3 2" xfId="24463" xr:uid="{8E7793B3-075D-4C5F-8AC7-003DD0C01566}"/>
    <cellStyle name="Notas 14 3 4 4" xfId="7058" xr:uid="{65CC30E6-F6E5-4F1C-B553-2840B9F2A5ED}"/>
    <cellStyle name="Notas 14 3 4 4 2" xfId="22166" xr:uid="{E52971EE-8029-4290-88D1-3A2756691FB1}"/>
    <cellStyle name="Notas 14 3 4 5" xfId="18081" xr:uid="{CB812985-6107-42DE-AF29-6FB4F5CDE19C}"/>
    <cellStyle name="Notas 14 3 5" xfId="3299" xr:uid="{2574929C-6FAF-48C9-AAE9-ED830E83BC40}"/>
    <cellStyle name="Notas 14 3 5 2" xfId="5936" xr:uid="{A6247D3D-DFA7-45AD-9C6D-D18B3A874CC0}"/>
    <cellStyle name="Notas 14 3 5 2 2" xfId="12247" xr:uid="{420C271C-5C39-4262-A9C5-B26C0EE035F4}"/>
    <cellStyle name="Notas 14 3 5 2 2 2" xfId="27355" xr:uid="{48F7C6D2-EBD8-44F6-962D-D0A1FEF6ADFD}"/>
    <cellStyle name="Notas 14 3 5 2 3" xfId="14211" xr:uid="{8488C5CF-7B64-43FC-AB41-52B75BAB0FDB}"/>
    <cellStyle name="Notas 14 3 5 2 3 2" xfId="29319" xr:uid="{1625FAAB-0DDE-490F-81DA-68E0C99A7FC3}"/>
    <cellStyle name="Notas 14 3 5 2 4" xfId="21044" xr:uid="{B796BFE3-E2A7-4FFA-805B-8414A995807B}"/>
    <cellStyle name="Notas 14 3 5 3" xfId="9681" xr:uid="{BFDD0171-39B4-43EF-9AF0-F366B7E4496A}"/>
    <cellStyle name="Notas 14 3 5 3 2" xfId="24789" xr:uid="{C090CCF5-A1AA-4D8F-B9FF-B61BF88837ED}"/>
    <cellStyle name="Notas 14 3 5 4" xfId="15151" xr:uid="{F90765A7-DB0F-4949-9546-BC12BE61BC20}"/>
    <cellStyle name="Notas 14 3 5 4 2" xfId="30259" xr:uid="{64743F4C-F065-4FB8-AA77-7CB7EB0184BB}"/>
    <cellStyle name="Notas 14 3 5 5" xfId="18407" xr:uid="{96005EBE-A878-45EA-9903-A09B8F192960}"/>
    <cellStyle name="Notas 14 3 6" xfId="3605" xr:uid="{26E94548-6C64-48F1-9150-7D3D3C55D51B}"/>
    <cellStyle name="Notas 14 3 6 2" xfId="6242" xr:uid="{AA59D64C-CA77-49B7-B379-CBBB619D51A9}"/>
    <cellStyle name="Notas 14 3 6 2 2" xfId="12553" xr:uid="{5B4B8129-4FD3-428C-A118-9F749832BDFA}"/>
    <cellStyle name="Notas 14 3 6 2 2 2" xfId="27661" xr:uid="{51787DEE-1E5A-43E8-9441-369DDBDC24F7}"/>
    <cellStyle name="Notas 14 3 6 2 3" xfId="8295" xr:uid="{7FAB693F-B3C0-4C9B-9054-34B5A7D3E0EE}"/>
    <cellStyle name="Notas 14 3 6 2 3 2" xfId="23403" xr:uid="{E4CC87CA-4685-4728-9AC9-DF1C815458A5}"/>
    <cellStyle name="Notas 14 3 6 2 4" xfId="21350" xr:uid="{A8A81F2A-26F7-4975-833F-B7159AC6BC36}"/>
    <cellStyle name="Notas 14 3 6 3" xfId="9987" xr:uid="{0F66EA71-24F4-4D24-BDEE-0BBD1575949C}"/>
    <cellStyle name="Notas 14 3 6 3 2" xfId="25095" xr:uid="{D25193FD-4A42-4043-BF90-DD23C5D85A7A}"/>
    <cellStyle name="Notas 14 3 6 4" xfId="15329" xr:uid="{A51AB139-DE83-4A2F-98BB-8C2971AC7B65}"/>
    <cellStyle name="Notas 14 3 6 4 2" xfId="30437" xr:uid="{8CABFCEC-9872-4828-8024-D7E8F0952651}"/>
    <cellStyle name="Notas 14 3 6 5" xfId="18713" xr:uid="{67FFC411-97A0-44BA-BBD1-8B804A513C60}"/>
    <cellStyle name="Notas 14 3 7" xfId="3966" xr:uid="{60CA4373-A5F3-4CBF-95C3-9E2FC4129250}"/>
    <cellStyle name="Notas 14 3 7 2" xfId="6603" xr:uid="{A6C9BB4C-BA04-46EC-8A3B-45FF2DE96960}"/>
    <cellStyle name="Notas 14 3 7 2 2" xfId="12914" xr:uid="{6B2ED6A5-4A1C-46B6-8969-A6D054665F3E}"/>
    <cellStyle name="Notas 14 3 7 2 2 2" xfId="28022" xr:uid="{B77D6854-2B96-40C2-8066-8B27380EDDCB}"/>
    <cellStyle name="Notas 14 3 7 2 3" xfId="16604" xr:uid="{16904935-2694-400D-9004-0B9650323A53}"/>
    <cellStyle name="Notas 14 3 7 2 3 2" xfId="31712" xr:uid="{EA9D47E7-033B-4909-A06A-F195F31FA5EE}"/>
    <cellStyle name="Notas 14 3 7 2 4" xfId="21711" xr:uid="{DABB19F5-9410-4939-BE28-CC187108E8A4}"/>
    <cellStyle name="Notas 14 3 7 3" xfId="10348" xr:uid="{7DEA63D4-FC82-476E-8147-6A162D8AC8E8}"/>
    <cellStyle name="Notas 14 3 7 3 2" xfId="25456" xr:uid="{39F3000F-2300-4FFF-84A6-8CFD9FB60411}"/>
    <cellStyle name="Notas 14 3 7 4" xfId="7472" xr:uid="{2240625D-DE19-4FE3-9114-B257E1379BBF}"/>
    <cellStyle name="Notas 14 3 7 4 2" xfId="22580" xr:uid="{8459F25B-1CE8-42D3-B480-0AB3552ABDC7}"/>
    <cellStyle name="Notas 14 3 7 5" xfId="19074" xr:uid="{DB917A64-0E7A-4266-835C-8D2A2ACAD1F3}"/>
    <cellStyle name="Notas 14 3 8" xfId="4298" xr:uid="{5D83CD09-1E6A-44D3-84FA-E1276C961EA1}"/>
    <cellStyle name="Notas 14 3 8 2" xfId="6935" xr:uid="{089CF16B-5569-46DD-9431-182DEA5D0F96}"/>
    <cellStyle name="Notas 14 3 8 2 2" xfId="13246" xr:uid="{9BFA4156-21E8-461C-BBD9-8B6AE08E1FAA}"/>
    <cellStyle name="Notas 14 3 8 2 2 2" xfId="28354" xr:uid="{AB7185B3-FC56-47B3-B5A6-7F24FEA4674A}"/>
    <cellStyle name="Notas 14 3 8 2 3" xfId="16910" xr:uid="{68E35696-FFF1-4581-B374-0214430182C2}"/>
    <cellStyle name="Notas 14 3 8 2 3 2" xfId="32018" xr:uid="{773601A9-A0A7-4F2D-BBAD-E4CE157F37B4}"/>
    <cellStyle name="Notas 14 3 8 2 4" xfId="22043" xr:uid="{B1925A2C-8747-40B4-B447-D75809DA02B3}"/>
    <cellStyle name="Notas 14 3 8 3" xfId="10680" xr:uid="{755D9088-FB43-4FD5-B138-B54D35C9F5B8}"/>
    <cellStyle name="Notas 14 3 8 3 2" xfId="25788" xr:uid="{82B26601-1029-40E8-A92C-C1BAEE4695D9}"/>
    <cellStyle name="Notas 14 3 8 4" xfId="13467" xr:uid="{8258E303-2D18-400A-9953-13617CB970C3}"/>
    <cellStyle name="Notas 14 3 8 4 2" xfId="28575" xr:uid="{28AA96DF-CED1-4335-99A8-98245C029A43}"/>
    <cellStyle name="Notas 14 3 8 5" xfId="19406" xr:uid="{0A044093-E0B1-4C45-BB53-A848307415BD}"/>
    <cellStyle name="Notas 14 3 9" xfId="4531" xr:uid="{0F44648B-7510-4EE8-9395-5DF14AA61B4A}"/>
    <cellStyle name="Notas 14 3 9 2" xfId="10913" xr:uid="{1ACF346D-0F21-4289-B5DB-7CA97C162071}"/>
    <cellStyle name="Notas 14 3 9 2 2" xfId="26021" xr:uid="{6B99C1D8-C3AC-4896-B63E-B4CF96C0169E}"/>
    <cellStyle name="Notas 14 3 9 3" xfId="7517" xr:uid="{1CFB4A99-E1ED-4E33-8CFB-D2E31E7EBADC}"/>
    <cellStyle name="Notas 14 3 9 3 2" xfId="22625" xr:uid="{22F03EC8-8DC9-4671-875F-2DF4E2394A94}"/>
    <cellStyle name="Notas 14 3 9 4" xfId="19639" xr:uid="{28E5275B-1A7A-4271-8071-5104F41F2B65}"/>
    <cellStyle name="Notas 14 4" xfId="2104" xr:uid="{103C101A-9B6F-4D01-ADD8-B5EE81239ECF}"/>
    <cellStyle name="Notas 14 4 10" xfId="8602" xr:uid="{880C718C-882F-4B0B-A752-1EEFEBEC125E}"/>
    <cellStyle name="Notas 14 4 10 2" xfId="23710" xr:uid="{066B0E87-E454-42C0-A086-9192F2FBED69}"/>
    <cellStyle name="Notas 14 4 11" xfId="7434" xr:uid="{F7400E61-569F-4593-A760-C76CE6FA3F6A}"/>
    <cellStyle name="Notas 14 4 11 2" xfId="22542" xr:uid="{916D05E9-5C0E-4467-8A98-87989F392723}"/>
    <cellStyle name="Notas 14 4 12" xfId="14434" xr:uid="{8717FE12-5E29-495B-BC4A-F7CF22AF0F0E}"/>
    <cellStyle name="Notas 14 4 12 2" xfId="29542" xr:uid="{A3B31E21-D7D6-4F8E-91F5-488790179980}"/>
    <cellStyle name="Notas 14 4 13" xfId="17329" xr:uid="{C64C2561-4DC8-428A-B12E-A83793A04E1A}"/>
    <cellStyle name="Notas 14 4 2" xfId="2594" xr:uid="{8A64DF2E-ED21-404C-A474-1260E20045F1}"/>
    <cellStyle name="Notas 14 4 2 2" xfId="5231" xr:uid="{8FC77E1D-1B88-476D-B499-DC03584A456D}"/>
    <cellStyle name="Notas 14 4 2 2 2" xfId="11595" xr:uid="{7879834D-B76C-43A5-8A9E-7780D6CEC581}"/>
    <cellStyle name="Notas 14 4 2 2 2 2" xfId="26703" xr:uid="{D16FE30F-0651-45CE-BB5D-D9F9DD29863D}"/>
    <cellStyle name="Notas 14 4 2 2 3" xfId="7964" xr:uid="{3A31D4B5-E787-4483-A16F-9B457DC0A95D}"/>
    <cellStyle name="Notas 14 4 2 2 3 2" xfId="23072" xr:uid="{C62A3DF1-6300-46EA-9DA7-947DFACFCBB5}"/>
    <cellStyle name="Notas 14 4 2 2 4" xfId="20339" xr:uid="{304B4804-0C8D-404C-BC49-F062BC906519}"/>
    <cellStyle name="Notas 14 4 2 3" xfId="9061" xr:uid="{650FD7E0-76D2-4E38-928A-203A481C5F82}"/>
    <cellStyle name="Notas 14 4 2 3 2" xfId="24169" xr:uid="{A2703B73-320D-462F-BAD2-EB808CB4540E}"/>
    <cellStyle name="Notas 14 4 2 4" xfId="15163" xr:uid="{B7539A8C-7290-4AE6-8348-719DAF4C49C4}"/>
    <cellStyle name="Notas 14 4 2 4 2" xfId="30271" xr:uid="{4C9681CC-376E-4108-8936-BE28A246CA5A}"/>
    <cellStyle name="Notas 14 4 2 5" xfId="15466" xr:uid="{4B9F388C-15CA-42AF-92DF-804D649D8581}"/>
    <cellStyle name="Notas 14 4 2 5 2" xfId="30574" xr:uid="{65A8F319-5898-4259-B1BF-E6254A002AD2}"/>
    <cellStyle name="Notas 14 4 2 6" xfId="17702" xr:uid="{A8AC96B7-5A7D-410F-9F4B-AB1887A4469B}"/>
    <cellStyle name="Notas 14 4 3" xfId="2859" xr:uid="{8579DB05-7FDA-4954-A0D3-3E88DD61BF3F}"/>
    <cellStyle name="Notas 14 4 3 2" xfId="5496" xr:uid="{0AD0EB1D-C3D1-492C-8F0C-DD6A131C4931}"/>
    <cellStyle name="Notas 14 4 3 2 2" xfId="16513" xr:uid="{5C154D93-372E-4C47-AEB9-6BEE468FD685}"/>
    <cellStyle name="Notas 14 4 3 2 2 2" xfId="31621" xr:uid="{28E36267-2803-458F-8307-10BB0C7039F6}"/>
    <cellStyle name="Notas 14 4 3 2 3" xfId="20604" xr:uid="{B11C57F9-DF8C-42B8-8447-89D44F5036F0}"/>
    <cellStyle name="Notas 14 4 3 3" xfId="16066" xr:uid="{A7C6966C-6883-4D0E-A322-6E92F9B7E780}"/>
    <cellStyle name="Notas 14 4 3 3 2" xfId="31174" xr:uid="{4E547E60-79FE-4217-9A7A-B9701398C238}"/>
    <cellStyle name="Notas 14 4 3 4" xfId="17967" xr:uid="{8C063DC0-E651-4B0D-BCD4-3DD74F501381}"/>
    <cellStyle name="Notas 14 4 4" xfId="3162" xr:uid="{89D36A86-F6BA-43A6-8062-C01AE23C797C}"/>
    <cellStyle name="Notas 14 4 4 2" xfId="5799" xr:uid="{41E2EF55-AE0A-46C1-A12A-A98380BFC977}"/>
    <cellStyle name="Notas 14 4 4 2 2" xfId="12110" xr:uid="{923F4570-D3C3-4B14-8AAB-7445D87374DC}"/>
    <cellStyle name="Notas 14 4 4 2 2 2" xfId="27218" xr:uid="{D8975A0C-8AE0-422F-9CDC-F64CD7213CF3}"/>
    <cellStyle name="Notas 14 4 4 2 3" xfId="8047" xr:uid="{A47F58EE-26E6-4CBA-B7A1-6234C1E33269}"/>
    <cellStyle name="Notas 14 4 4 2 3 2" xfId="23155" xr:uid="{C449C47E-AE25-4EAD-9A86-A445C3BF0D98}"/>
    <cellStyle name="Notas 14 4 4 2 4" xfId="20907" xr:uid="{62315356-50AC-4A8A-81D5-73940D648606}"/>
    <cellStyle name="Notas 14 4 4 3" xfId="9544" xr:uid="{0730C64B-56E2-448C-A752-4F9B1E7AD220}"/>
    <cellStyle name="Notas 14 4 4 3 2" xfId="24652" xr:uid="{A9BA5754-8D7F-4B3A-8900-94E704D9C949}"/>
    <cellStyle name="Notas 14 4 4 4" xfId="13417" xr:uid="{487631BC-7AA2-4242-8A71-90C970F16160}"/>
    <cellStyle name="Notas 14 4 4 4 2" xfId="28525" xr:uid="{732DF32C-9824-4D01-ABB1-3E89A314EAF9}"/>
    <cellStyle name="Notas 14 4 4 5" xfId="18270" xr:uid="{2E583D8D-4493-478E-A548-75444E02693A}"/>
    <cellStyle name="Notas 14 4 5" xfId="3488" xr:uid="{C67EE4F7-5E0E-487C-B58D-0611BD030EB8}"/>
    <cellStyle name="Notas 14 4 5 2" xfId="6125" xr:uid="{91FDF06A-C5E9-4E4A-8B80-A6065A1B1930}"/>
    <cellStyle name="Notas 14 4 5 2 2" xfId="12436" xr:uid="{2D0CBBC9-468E-43D7-ACB4-86950A73CC39}"/>
    <cellStyle name="Notas 14 4 5 2 2 2" xfId="27544" xr:uid="{3E544FB9-7B1E-44D8-A701-3476A3980572}"/>
    <cellStyle name="Notas 14 4 5 2 3" xfId="15588" xr:uid="{20EFD29E-21D2-44B5-8D75-A445FD11D0A2}"/>
    <cellStyle name="Notas 14 4 5 2 3 2" xfId="30696" xr:uid="{724DFDB2-D4FE-419B-982D-F972CD4D10CC}"/>
    <cellStyle name="Notas 14 4 5 2 4" xfId="21233" xr:uid="{AB4C884A-B2E1-4195-B826-011AC4096932}"/>
    <cellStyle name="Notas 14 4 5 3" xfId="9870" xr:uid="{8D19069C-6727-4C25-B7AA-0EFD0502F747}"/>
    <cellStyle name="Notas 14 4 5 3 2" xfId="24978" xr:uid="{52080684-1AD5-429F-8567-7ED2470DB093}"/>
    <cellStyle name="Notas 14 4 5 4" xfId="14815" xr:uid="{E7C96621-44BF-4B93-B073-4C428EDAF6C3}"/>
    <cellStyle name="Notas 14 4 5 4 2" xfId="29923" xr:uid="{6822D56C-62EC-4DAF-A912-87284F164710}"/>
    <cellStyle name="Notas 14 4 5 5" xfId="18596" xr:uid="{E1E682D9-0051-49AF-AC3C-35C1077B01F0}"/>
    <cellStyle name="Notas 14 4 6" xfId="3794" xr:uid="{26232F71-A0D6-4612-A59D-3FDE37236A4D}"/>
    <cellStyle name="Notas 14 4 6 2" xfId="6431" xr:uid="{17BC4736-2A36-4465-9ED9-166548ECC37A}"/>
    <cellStyle name="Notas 14 4 6 2 2" xfId="12742" xr:uid="{82D2930A-23B5-44DD-B4E7-75CB34D77222}"/>
    <cellStyle name="Notas 14 4 6 2 2 2" xfId="27850" xr:uid="{869E8DAA-E750-4279-A3FB-E83DBCF009FC}"/>
    <cellStyle name="Notas 14 4 6 2 3" xfId="14647" xr:uid="{E8496D0D-041A-43EC-ACBD-69C6E1080B0C}"/>
    <cellStyle name="Notas 14 4 6 2 3 2" xfId="29755" xr:uid="{D461271D-7521-4A9E-88D5-1C1BC5E37374}"/>
    <cellStyle name="Notas 14 4 6 2 4" xfId="21539" xr:uid="{60FF1324-427F-4978-B51D-03342F0B8682}"/>
    <cellStyle name="Notas 14 4 6 3" xfId="10176" xr:uid="{C5CA88C3-4536-40F1-A7B1-C8D4B6F64876}"/>
    <cellStyle name="Notas 14 4 6 3 2" xfId="25284" xr:uid="{95AE45A1-5AF4-4805-9256-C066A8A77943}"/>
    <cellStyle name="Notas 14 4 6 4" xfId="14039" xr:uid="{A2ECF662-597E-4ABC-8B96-AC413B36CBDE}"/>
    <cellStyle name="Notas 14 4 6 4 2" xfId="29147" xr:uid="{0903DC95-E653-42EF-948B-7617E55E9ED4}"/>
    <cellStyle name="Notas 14 4 6 5" xfId="18902" xr:uid="{C29919A4-D473-4098-B780-F1DCEC6E7515}"/>
    <cellStyle name="Notas 14 4 7" xfId="4176" xr:uid="{6539C27E-4CDD-4B12-9A60-8548253427BF}"/>
    <cellStyle name="Notas 14 4 7 2" xfId="6813" xr:uid="{2C23A838-96DF-42C4-B52A-BA2B8D021157}"/>
    <cellStyle name="Notas 14 4 7 2 2" xfId="13124" xr:uid="{8A90486C-2E02-4644-9A2C-4594A537C867}"/>
    <cellStyle name="Notas 14 4 7 2 2 2" xfId="28232" xr:uid="{18E55D86-B4CC-4053-BC90-9A1FBF76540E}"/>
    <cellStyle name="Notas 14 4 7 2 3" xfId="16793" xr:uid="{58BDCDFC-1417-45F3-B066-C5C0BFE4E127}"/>
    <cellStyle name="Notas 14 4 7 2 3 2" xfId="31901" xr:uid="{F2EC7D4C-8639-452E-AA41-70ED532D07CA}"/>
    <cellStyle name="Notas 14 4 7 2 4" xfId="21921" xr:uid="{F2180CFD-B548-44E6-8CD0-7AE9141C9FEF}"/>
    <cellStyle name="Notas 14 4 7 3" xfId="10558" xr:uid="{2A02556B-C622-45AD-974C-2224F5A53440}"/>
    <cellStyle name="Notas 14 4 7 3 2" xfId="25666" xr:uid="{BFC9E24A-B9EB-4530-99C8-C1B34806B70B}"/>
    <cellStyle name="Notas 14 4 7 4" xfId="14711" xr:uid="{3138AED4-B493-48F2-9367-E1E950638731}"/>
    <cellStyle name="Notas 14 4 7 4 2" xfId="29819" xr:uid="{65FB1EE3-389B-4408-9CD7-05B97C9EAB46}"/>
    <cellStyle name="Notas 14 4 7 5" xfId="19284" xr:uid="{F2732E3B-6A8D-4C41-9BED-145C287B2C2B}"/>
    <cellStyle name="Notas 14 4 8" xfId="4383" xr:uid="{4C8BA6D1-6E0A-4BFF-A456-2A7AE9C1BCD9}"/>
    <cellStyle name="Notas 14 4 8 2" xfId="7020" xr:uid="{6CA3BBFD-3CE1-4D46-91E0-BF0245D7B2B7}"/>
    <cellStyle name="Notas 14 4 8 2 2" xfId="13331" xr:uid="{F76777EB-8C32-4C48-BE89-095B9410A864}"/>
    <cellStyle name="Notas 14 4 8 2 2 2" xfId="28439" xr:uid="{FA19232B-E695-4488-80E3-AC6A3714DFF5}"/>
    <cellStyle name="Notas 14 4 8 2 3" xfId="16995" xr:uid="{19C5366A-53B9-4C56-A9F6-8AE751270C7D}"/>
    <cellStyle name="Notas 14 4 8 2 3 2" xfId="32103" xr:uid="{A0418522-5FEE-4A14-871C-0E935074CC54}"/>
    <cellStyle name="Notas 14 4 8 2 4" xfId="22128" xr:uid="{13AF1BD2-CD1D-4A0D-93E2-DA2FBFA2CD2A}"/>
    <cellStyle name="Notas 14 4 8 3" xfId="10765" xr:uid="{A78AC04D-62C4-4B2C-86EB-5AEA71FC522D}"/>
    <cellStyle name="Notas 14 4 8 3 2" xfId="25873" xr:uid="{D2F660C5-0A96-490F-A95C-3F4BF144AD27}"/>
    <cellStyle name="Notas 14 4 8 4" xfId="15457" xr:uid="{7E500161-EF07-44A1-900F-3B143B585598}"/>
    <cellStyle name="Notas 14 4 8 4 2" xfId="30565" xr:uid="{56AD3591-C261-4AB8-8D01-157778FCC8A7}"/>
    <cellStyle name="Notas 14 4 8 5" xfId="19491" xr:uid="{BB7D20D3-D41E-4571-9008-AEC00F244047}"/>
    <cellStyle name="Notas 14 4 9" xfId="4741" xr:uid="{7311467B-1CAF-419D-9152-8365D2FD3090}"/>
    <cellStyle name="Notas 14 4 9 2" xfId="11123" xr:uid="{1DCB712A-5A91-4F21-9494-A390AFE725B5}"/>
    <cellStyle name="Notas 14 4 9 2 2" xfId="26231" xr:uid="{EF08547F-458C-450B-83DA-ADA10C786FD4}"/>
    <cellStyle name="Notas 14 4 9 3" xfId="9134" xr:uid="{0DCE9FDE-D5BC-4BA7-BED2-2902DB765460}"/>
    <cellStyle name="Notas 14 4 9 3 2" xfId="24242" xr:uid="{B384A09F-6D28-4973-821A-67E4B59AF448}"/>
    <cellStyle name="Notas 14 4 9 4" xfId="19849" xr:uid="{E27A4D8A-8613-4ACE-B7AF-9ADF602C21B1}"/>
    <cellStyle name="Notas 14 5" xfId="2020" xr:uid="{5C8FA850-EF3B-41FB-992D-2C9E5478B8E2}"/>
    <cellStyle name="Notas 14 5 10" xfId="7758" xr:uid="{39AB6A97-9AA4-451C-A64C-115C6A8AB73B}"/>
    <cellStyle name="Notas 14 5 10 2" xfId="22866" xr:uid="{0A16C8F0-CD74-42B6-B706-7FDB0BC003C6}"/>
    <cellStyle name="Notas 14 5 11" xfId="15806" xr:uid="{A8D915FE-40F3-4314-B3FC-3838CFFE50DC}"/>
    <cellStyle name="Notas 14 5 11 2" xfId="30914" xr:uid="{35F9B37B-83F9-4A5B-8BEC-98E90A98CD97}"/>
    <cellStyle name="Notas 14 5 12" xfId="17245" xr:uid="{C969AC5C-11AD-4D7D-9320-BCFA7EE23E58}"/>
    <cellStyle name="Notas 14 5 2" xfId="2782" xr:uid="{DFD49165-B7F4-4639-8C0C-37C3B499044F}"/>
    <cellStyle name="Notas 14 5 2 2" xfId="5419" xr:uid="{B11C4BC4-61C9-4EC6-B07B-0D1718BD2ED9}"/>
    <cellStyle name="Notas 14 5 2 2 2" xfId="7074" xr:uid="{A45E026A-361E-4D41-9492-638868A35D09}"/>
    <cellStyle name="Notas 14 5 2 2 2 2" xfId="22182" xr:uid="{F9531148-D5E7-44B5-A7FF-BB309E7DB470}"/>
    <cellStyle name="Notas 14 5 2 2 3" xfId="20527" xr:uid="{7389F6BA-93CD-4838-BFA1-E5D3362D492C}"/>
    <cellStyle name="Notas 14 5 2 3" xfId="13994" xr:uid="{74C1C10B-8684-4649-B430-23B850DD2192}"/>
    <cellStyle name="Notas 14 5 2 3 2" xfId="29102" xr:uid="{4C2A8AFE-5FDC-404E-B588-BB602FEC2EF7}"/>
    <cellStyle name="Notas 14 5 2 4" xfId="17890" xr:uid="{E7638353-06EC-4F7F-8D9C-392E98ACF124}"/>
    <cellStyle name="Notas 14 5 3" xfId="3085" xr:uid="{94FCD64A-13EF-4CC1-BF11-824EFA7D9D66}"/>
    <cellStyle name="Notas 14 5 3 2" xfId="5722" xr:uid="{584D7874-A77B-452A-8CFD-90A6DDAFAA9A}"/>
    <cellStyle name="Notas 14 5 3 2 2" xfId="12033" xr:uid="{85D9609F-BEE3-4741-81EC-3914F629ECF4}"/>
    <cellStyle name="Notas 14 5 3 2 2 2" xfId="27141" xr:uid="{F9015004-3955-4347-A941-D3FCDAB972DD}"/>
    <cellStyle name="Notas 14 5 3 2 3" xfId="13686" xr:uid="{064B836D-B3E0-4F7B-B627-98FC52F8C7E7}"/>
    <cellStyle name="Notas 14 5 3 2 3 2" xfId="28794" xr:uid="{AAFE0C80-EE45-4306-BC70-C6FEFB0D9DFC}"/>
    <cellStyle name="Notas 14 5 3 2 4" xfId="20830" xr:uid="{795DCB3B-76CE-4C2A-831A-2459897C9F4E}"/>
    <cellStyle name="Notas 14 5 3 3" xfId="9467" xr:uid="{C6F8DEDC-4EBB-4117-B1D3-CA46F2CA0202}"/>
    <cellStyle name="Notas 14 5 3 3 2" xfId="24575" xr:uid="{E69A2FED-5A56-49BE-B132-D7DA16897019}"/>
    <cellStyle name="Notas 14 5 3 4" xfId="7992" xr:uid="{C4E4F4F8-8FBA-487A-B271-2E1BE7413EF8}"/>
    <cellStyle name="Notas 14 5 3 4 2" xfId="23100" xr:uid="{696B9582-3548-452E-9AEF-7613EC507A2D}"/>
    <cellStyle name="Notas 14 5 3 5" xfId="18193" xr:uid="{AED5066C-96AD-4EEE-8DE9-990A4F35E797}"/>
    <cellStyle name="Notas 14 5 4" xfId="3411" xr:uid="{2CA34053-623D-4947-958A-2D13BD19789A}"/>
    <cellStyle name="Notas 14 5 4 2" xfId="6048" xr:uid="{0ECD3CCE-6379-42A2-88A2-B5C02F4EFC14}"/>
    <cellStyle name="Notas 14 5 4 2 2" xfId="12359" xr:uid="{011CA5A0-D113-43B3-BFCA-4BF00B944193}"/>
    <cellStyle name="Notas 14 5 4 2 2 2" xfId="27467" xr:uid="{E4247DD7-0749-4AB7-A12B-E501AFEEFD5A}"/>
    <cellStyle name="Notas 14 5 4 2 3" xfId="15014" xr:uid="{0C94F29C-5D68-4B99-B4C3-042B860563F8}"/>
    <cellStyle name="Notas 14 5 4 2 3 2" xfId="30122" xr:uid="{56795B12-E8BC-4077-A35A-24628FE04230}"/>
    <cellStyle name="Notas 14 5 4 2 4" xfId="21156" xr:uid="{1FE6E379-48AE-409C-99DA-C27042621E49}"/>
    <cellStyle name="Notas 14 5 4 3" xfId="9793" xr:uid="{8D53734B-D09C-430B-885E-88D0AC9C5183}"/>
    <cellStyle name="Notas 14 5 4 3 2" xfId="24901" xr:uid="{CB804840-E7D6-4B91-B0DD-0A1EAFC43CED}"/>
    <cellStyle name="Notas 14 5 4 4" xfId="7769" xr:uid="{CFF4D73D-488B-4215-9A76-67E26158A70D}"/>
    <cellStyle name="Notas 14 5 4 4 2" xfId="22877" xr:uid="{6F19ED77-EA03-4030-A321-F2A696BF99CA}"/>
    <cellStyle name="Notas 14 5 4 5" xfId="18519" xr:uid="{ECC82387-13EF-4B31-A3E2-F7A05CDC0549}"/>
    <cellStyle name="Notas 14 5 5" xfId="3717" xr:uid="{E56E8E1B-7C8D-43E8-96BF-0DB99F5A1DC2}"/>
    <cellStyle name="Notas 14 5 5 2" xfId="6354" xr:uid="{79B381A0-587B-48A1-8EBF-7C6EFB57B419}"/>
    <cellStyle name="Notas 14 5 5 2 2" xfId="12665" xr:uid="{1CD59838-D4B4-4EA6-9FE0-84C93B4E4F89}"/>
    <cellStyle name="Notas 14 5 5 2 2 2" xfId="27773" xr:uid="{34CA3C03-8157-4330-9622-FD91AE3B77F0}"/>
    <cellStyle name="Notas 14 5 5 2 3" xfId="13651" xr:uid="{F7378161-637A-4544-80CD-207C338CC2A7}"/>
    <cellStyle name="Notas 14 5 5 2 3 2" xfId="28759" xr:uid="{618CD73F-04D8-4D2E-AA7C-BC4E0103AFE6}"/>
    <cellStyle name="Notas 14 5 5 2 4" xfId="21462" xr:uid="{38D612D8-EB31-48A4-87A8-B5D308DB0520}"/>
    <cellStyle name="Notas 14 5 5 3" xfId="10099" xr:uid="{3608DF3A-1349-46F3-B80E-F6BD5F202F86}"/>
    <cellStyle name="Notas 14 5 5 3 2" xfId="25207" xr:uid="{93FCF219-812F-44E6-A42E-E027D2B71BC4}"/>
    <cellStyle name="Notas 14 5 5 4" xfId="14635" xr:uid="{456CAE41-9ED7-4242-8AD9-BFD244EACEF4}"/>
    <cellStyle name="Notas 14 5 5 4 2" xfId="29743" xr:uid="{224958F0-BBA5-412A-B76F-5582DFC20F8C}"/>
    <cellStyle name="Notas 14 5 5 5" xfId="18825" xr:uid="{0B4D9B9E-0429-454F-9D04-30E1B29A218A}"/>
    <cellStyle name="Notas 14 5 6" xfId="4092" xr:uid="{4CD5A537-63C6-4A6D-BC78-1CB5AB5EEBE1}"/>
    <cellStyle name="Notas 14 5 6 2" xfId="6729" xr:uid="{2CDD2621-39FC-47F6-A526-59A910A2BCF2}"/>
    <cellStyle name="Notas 14 5 6 2 2" xfId="13040" xr:uid="{1286591C-6BD1-4F20-8AEB-C83368E9CFF3}"/>
    <cellStyle name="Notas 14 5 6 2 2 2" xfId="28148" xr:uid="{44AAA3B2-ECF8-4B9E-9028-9742AABEE258}"/>
    <cellStyle name="Notas 14 5 6 2 3" xfId="16716" xr:uid="{D97B3A0E-BE59-4F98-9D96-38C0AB15F3F3}"/>
    <cellStyle name="Notas 14 5 6 2 3 2" xfId="31824" xr:uid="{2F742B5C-262D-4EC6-8EB7-CDA317703867}"/>
    <cellStyle name="Notas 14 5 6 2 4" xfId="21837" xr:uid="{DE7431CD-88A6-424B-9ADE-A89CB4A27768}"/>
    <cellStyle name="Notas 14 5 6 3" xfId="10474" xr:uid="{10A9DB90-BEC6-48F0-A456-FDAC85FB8979}"/>
    <cellStyle name="Notas 14 5 6 3 2" xfId="25582" xr:uid="{54159A06-C81C-43A0-85A9-6906283B5332}"/>
    <cellStyle name="Notas 14 5 6 4" xfId="15480" xr:uid="{B6B1F2DD-EE26-4BFA-8FBD-2F109E5DB11B}"/>
    <cellStyle name="Notas 14 5 6 4 2" xfId="30588" xr:uid="{D35B7C59-6108-4ED9-BA3D-B7DC152C972D}"/>
    <cellStyle name="Notas 14 5 6 5" xfId="19200" xr:uid="{BA1935E2-6925-48A8-A2B2-E9988FCB816B}"/>
    <cellStyle name="Notas 14 5 7" xfId="4374" xr:uid="{543EC8CE-7464-4F3B-8105-59733053C613}"/>
    <cellStyle name="Notas 14 5 7 2" xfId="7011" xr:uid="{5EA0EC43-6B09-44DF-87DA-5D27CC829833}"/>
    <cellStyle name="Notas 14 5 7 2 2" xfId="13322" xr:uid="{8C92B2E5-BAD4-4F61-92CA-A750F1A6E9C4}"/>
    <cellStyle name="Notas 14 5 7 2 2 2" xfId="28430" xr:uid="{4D2D9833-0797-41AF-9C49-575F394B2701}"/>
    <cellStyle name="Notas 14 5 7 2 3" xfId="16986" xr:uid="{2C5569A5-0CC7-4944-BEB7-7394168CB5AF}"/>
    <cellStyle name="Notas 14 5 7 2 3 2" xfId="32094" xr:uid="{201579CE-2DB4-4718-8757-4432819D0101}"/>
    <cellStyle name="Notas 14 5 7 2 4" xfId="22119" xr:uid="{62B395E7-B1AF-4A9B-A078-6C4EE42F0756}"/>
    <cellStyle name="Notas 14 5 7 3" xfId="10756" xr:uid="{A21593BE-5836-4EEF-8CF9-8BAEC31A8A63}"/>
    <cellStyle name="Notas 14 5 7 3 2" xfId="25864" xr:uid="{789A3440-5140-4AC4-B85C-5560A04CFC01}"/>
    <cellStyle name="Notas 14 5 7 4" xfId="7534" xr:uid="{DAB385F3-3B0E-42F9-B737-DB71CD4D805E}"/>
    <cellStyle name="Notas 14 5 7 4 2" xfId="22642" xr:uid="{D10CEB3F-FB6E-4414-A609-1C4C2CF25738}"/>
    <cellStyle name="Notas 14 5 7 5" xfId="19482" xr:uid="{8E333CA8-4381-435F-87EF-14510784EC79}"/>
    <cellStyle name="Notas 14 5 8" xfId="4657" xr:uid="{0B4D1CCB-7690-4332-83A7-4B4570DEE943}"/>
    <cellStyle name="Notas 14 5 8 2" xfId="11039" xr:uid="{853783BF-3FD1-42DF-8BAE-54E0AB776D13}"/>
    <cellStyle name="Notas 14 5 8 2 2" xfId="26147" xr:uid="{E4599CA5-5193-4692-B5E8-6C62EEC37703}"/>
    <cellStyle name="Notas 14 5 8 3" xfId="7400" xr:uid="{013E92CD-C81A-4162-8990-99C90594286D}"/>
    <cellStyle name="Notas 14 5 8 3 2" xfId="22508" xr:uid="{3B2F6163-39C3-4962-B957-37E09E8FEBA4}"/>
    <cellStyle name="Notas 14 5 8 4" xfId="19765" xr:uid="{E4CF9525-871D-41F6-802B-A7BBF3BDE601}"/>
    <cellStyle name="Notas 14 5 9" xfId="8518" xr:uid="{3F1093E5-3191-4964-8FF6-47884762AB78}"/>
    <cellStyle name="Notas 14 5 9 2" xfId="23626" xr:uid="{18745158-0DF9-4A4D-AD18-41DFB77A3A21}"/>
    <cellStyle name="Notas 15" xfId="1453" xr:uid="{00000000-0005-0000-0000-0000B1050000}"/>
    <cellStyle name="Notas 15 2" xfId="1908" xr:uid="{30C9E267-029D-4FEC-A0E5-EA4EA2AEB802}"/>
    <cellStyle name="Notas 15 2 10" xfId="11804" xr:uid="{F18B1F4E-6639-4A43-93B0-89F8E528EE3D}"/>
    <cellStyle name="Notas 15 2 10 2" xfId="26912" xr:uid="{22991935-B105-4E3E-8CF7-33AB39BE3C23}"/>
    <cellStyle name="Notas 15 2 11" xfId="14322" xr:uid="{AF33DF8C-ED97-48F2-A4EC-748E7C682E20}"/>
    <cellStyle name="Notas 15 2 11 2" xfId="29430" xr:uid="{D8035717-C368-4285-B14C-80D711BC5776}"/>
    <cellStyle name="Notas 15 2 12" xfId="17133" xr:uid="{D87C7E66-D2F7-4F56-94CA-977DDD264BFB}"/>
    <cellStyle name="Notas 15 2 2" xfId="2468" xr:uid="{E21A8E64-8C1A-4C83-81D2-2C767A0280E1}"/>
    <cellStyle name="Notas 15 2 2 2" xfId="5105" xr:uid="{C8ED46FB-62EC-490B-8A32-FCC5975D6641}"/>
    <cellStyle name="Notas 15 2 2 2 2" xfId="11469" xr:uid="{E6002BA0-7CB9-40D8-B44B-3A69CCC44BB6}"/>
    <cellStyle name="Notas 15 2 2 2 2 2" xfId="26577" xr:uid="{51099EB5-6089-4A8A-90BB-80EB4D0FF72F}"/>
    <cellStyle name="Notas 15 2 2 2 3" xfId="15922" xr:uid="{4298F18E-750B-4482-ABD6-7151F625986D}"/>
    <cellStyle name="Notas 15 2 2 2 3 2" xfId="31030" xr:uid="{0ADAD041-47BA-4F57-8D3C-9850DFF3B7FF}"/>
    <cellStyle name="Notas 15 2 2 2 4" xfId="20213" xr:uid="{B95E42C9-5BED-4E49-88CD-3A0BA5CD0D16}"/>
    <cellStyle name="Notas 15 2 2 3" xfId="8935" xr:uid="{1285E8A3-94F1-45D2-9550-BE4053D96CF4}"/>
    <cellStyle name="Notas 15 2 2 3 2" xfId="24043" xr:uid="{1180907D-5BA5-4B9F-94C7-84FB4ECE32D3}"/>
    <cellStyle name="Notas 15 2 3" xfId="2684" xr:uid="{1C1D74BA-54EE-4A07-9862-3014EF6A889B}"/>
    <cellStyle name="Notas 15 2 3 2" xfId="5321" xr:uid="{C56F0427-69FE-4343-812C-BE870E8E46D6}"/>
    <cellStyle name="Notas 15 2 3 2 2" xfId="13660" xr:uid="{3EA39636-E8EB-4650-89DE-7E4D463DAD27}"/>
    <cellStyle name="Notas 15 2 3 2 2 2" xfId="28768" xr:uid="{64C473DA-A080-49F7-B139-3C4B38AAC276}"/>
    <cellStyle name="Notas 15 2 3 2 3" xfId="20429" xr:uid="{DE95F2FC-17A4-410E-B947-EAEA8D8DCF6C}"/>
    <cellStyle name="Notas 15 2 3 3" xfId="15431" xr:uid="{BA2E642E-DBEB-4FD4-A212-9F3AA3A3F3EA}"/>
    <cellStyle name="Notas 15 2 3 3 2" xfId="30539" xr:uid="{00234C64-3BE9-4DC6-B56E-0D4884A54C61}"/>
    <cellStyle name="Notas 15 2 3 4" xfId="17792" xr:uid="{0DB02377-8880-498E-923A-C85195125682}"/>
    <cellStyle name="Notas 15 2 4" xfId="2987" xr:uid="{3818C4B2-4477-4577-9BE3-6DF492FC368E}"/>
    <cellStyle name="Notas 15 2 4 2" xfId="5624" xr:uid="{C2F3BD0D-C854-4B00-A468-42372BE1944F}"/>
    <cellStyle name="Notas 15 2 4 2 2" xfId="11935" xr:uid="{BE3EA13C-0391-4464-AF93-D1F2DE52760F}"/>
    <cellStyle name="Notas 15 2 4 2 2 2" xfId="27043" xr:uid="{F61775A1-F82A-4146-9135-6221E8CE2F7A}"/>
    <cellStyle name="Notas 15 2 4 2 3" xfId="15108" xr:uid="{DC87C1F2-DC35-4F3B-993D-55AA6D16648B}"/>
    <cellStyle name="Notas 15 2 4 2 3 2" xfId="30216" xr:uid="{B4A788C5-D2F5-4D96-B17A-2DA46ACA87FF}"/>
    <cellStyle name="Notas 15 2 4 2 4" xfId="20732" xr:uid="{58DA1426-BC85-4EE0-9535-F6BAA475D8EF}"/>
    <cellStyle name="Notas 15 2 4 3" xfId="9369" xr:uid="{DB83563C-2C94-4E6A-82FD-97073C1924C9}"/>
    <cellStyle name="Notas 15 2 4 3 2" xfId="24477" xr:uid="{54D3FF7C-B423-4C6C-8843-DC91A2B0D226}"/>
    <cellStyle name="Notas 15 2 4 4" xfId="16294" xr:uid="{7EC3CB82-50BF-4B59-9850-32B2054BACB5}"/>
    <cellStyle name="Notas 15 2 4 4 2" xfId="31402" xr:uid="{C6DB45D7-7A3E-4382-8380-47EE1C3A0E8A}"/>
    <cellStyle name="Notas 15 2 4 5" xfId="18095" xr:uid="{EE0940D2-6BF1-4AB4-A6F1-338200E6DE63}"/>
    <cellStyle name="Notas 15 2 5" xfId="3313" xr:uid="{68E0ED57-7501-495D-8265-3050D1AA1608}"/>
    <cellStyle name="Notas 15 2 5 2" xfId="5950" xr:uid="{77938672-0D9E-4ABE-988A-9AD944EB7320}"/>
    <cellStyle name="Notas 15 2 5 2 2" xfId="12261" xr:uid="{FCB7AAAF-1A30-4F42-BD42-667080D90B22}"/>
    <cellStyle name="Notas 15 2 5 2 2 2" xfId="27369" xr:uid="{3A74EF81-1C9D-4358-AB46-D4026A084A3A}"/>
    <cellStyle name="Notas 15 2 5 2 3" xfId="7437" xr:uid="{014BF5A2-232F-474C-B9E6-19C0EBFCB844}"/>
    <cellStyle name="Notas 15 2 5 2 3 2" xfId="22545" xr:uid="{5F0F7D0A-95C5-4D6E-8186-98BE214F275F}"/>
    <cellStyle name="Notas 15 2 5 2 4" xfId="21058" xr:uid="{D3DB29DD-0E55-4A0E-8340-08D78FE7072B}"/>
    <cellStyle name="Notas 15 2 5 3" xfId="9695" xr:uid="{582ECAF0-654A-41B7-939B-360A53E1E127}"/>
    <cellStyle name="Notas 15 2 5 3 2" xfId="24803" xr:uid="{1C634BF0-D7CF-4CBB-870B-DC46338FBE79}"/>
    <cellStyle name="Notas 15 2 5 4" xfId="16514" xr:uid="{FD7E2C30-EB50-4395-9B29-3B77BDB59F59}"/>
    <cellStyle name="Notas 15 2 5 4 2" xfId="31622" xr:uid="{1A978044-B999-4A47-BDEE-E700145FC8C7}"/>
    <cellStyle name="Notas 15 2 5 5" xfId="18421" xr:uid="{42AAC4BE-01C2-4C97-86BE-58C9872B61C9}"/>
    <cellStyle name="Notas 15 2 6" xfId="3619" xr:uid="{FF0D2F15-4620-4533-A1D9-0D9514EB2FFE}"/>
    <cellStyle name="Notas 15 2 6 2" xfId="6256" xr:uid="{98B427D6-3778-4AB5-BAAF-3AA9D609967C}"/>
    <cellStyle name="Notas 15 2 6 2 2" xfId="12567" xr:uid="{D13E0BD8-2E91-4F3B-BA41-2E80C4415C3F}"/>
    <cellStyle name="Notas 15 2 6 2 2 2" xfId="27675" xr:uid="{8E90EADE-3FCE-424F-94AC-217401347F0F}"/>
    <cellStyle name="Notas 15 2 6 2 3" xfId="16027" xr:uid="{DF32625F-9FC4-423B-972D-296E517BBDBA}"/>
    <cellStyle name="Notas 15 2 6 2 3 2" xfId="31135" xr:uid="{C7998267-602B-4B19-BCED-E1710048AEC1}"/>
    <cellStyle name="Notas 15 2 6 2 4" xfId="21364" xr:uid="{A6B46A74-E88B-463C-BC47-4A27B1E15B78}"/>
    <cellStyle name="Notas 15 2 6 3" xfId="10001" xr:uid="{E16A7E16-5FF7-462B-97D8-E74AB37731C0}"/>
    <cellStyle name="Notas 15 2 6 3 2" xfId="25109" xr:uid="{2CD386B9-AF09-4823-8D51-E39EC965A124}"/>
    <cellStyle name="Notas 15 2 6 4" xfId="13635" xr:uid="{15CF9033-EE49-4595-BCF2-01D1676B83D3}"/>
    <cellStyle name="Notas 15 2 6 4 2" xfId="28743" xr:uid="{5ABC4819-1601-4E0F-B2F4-86C3F2FAC0ED}"/>
    <cellStyle name="Notas 15 2 6 5" xfId="18727" xr:uid="{6592A809-E9FF-4C9A-A6EB-70F91F59CD96}"/>
    <cellStyle name="Notas 15 2 7" xfId="3980" xr:uid="{4713494E-5F8C-490D-8AEA-D36CFCB2361E}"/>
    <cellStyle name="Notas 15 2 7 2" xfId="6617" xr:uid="{5E6F3E9E-15CB-4F59-955E-1401672AAE68}"/>
    <cellStyle name="Notas 15 2 7 2 2" xfId="12928" xr:uid="{C872AC16-148B-498C-A139-853B101157CE}"/>
    <cellStyle name="Notas 15 2 7 2 2 2" xfId="28036" xr:uid="{0A7CB036-8356-421F-A7A0-08A58D6660DD}"/>
    <cellStyle name="Notas 15 2 7 2 3" xfId="16618" xr:uid="{41D4919D-B71B-492B-A80C-0D8F3ECB4D78}"/>
    <cellStyle name="Notas 15 2 7 2 3 2" xfId="31726" xr:uid="{2798E117-1EE1-4384-A917-BEBDC3501722}"/>
    <cellStyle name="Notas 15 2 7 2 4" xfId="21725" xr:uid="{FC7889F6-BA6A-4115-BE5F-383510CC5DD5}"/>
    <cellStyle name="Notas 15 2 7 3" xfId="10362" xr:uid="{E0ACA5E6-113D-4931-A302-B57CCF5BCA39}"/>
    <cellStyle name="Notas 15 2 7 3 2" xfId="25470" xr:uid="{410614A0-ED01-4528-833F-6F903EFF0C88}"/>
    <cellStyle name="Notas 15 2 7 4" xfId="15423" xr:uid="{C14FDA14-83C0-4CE3-B8CF-E700C493268D}"/>
    <cellStyle name="Notas 15 2 7 4 2" xfId="30531" xr:uid="{2AC2E57A-7ABA-45CB-B417-1B4812BFC354}"/>
    <cellStyle name="Notas 15 2 7 5" xfId="19088" xr:uid="{02F81932-17ED-434E-929F-B730BCEA6E98}"/>
    <cellStyle name="Notas 15 2 8" xfId="4545" xr:uid="{65B1E7A5-07C0-47E3-AB0E-D4EBEA9C5A23}"/>
    <cellStyle name="Notas 15 2 8 2" xfId="10927" xr:uid="{10CC756C-028A-4168-A4E6-D1703B35DFAB}"/>
    <cellStyle name="Notas 15 2 8 2 2" xfId="26035" xr:uid="{29D46637-B586-47AD-A2B0-DC2D21CDE782}"/>
    <cellStyle name="Notas 15 2 8 3" xfId="16204" xr:uid="{FFAE99F4-8317-4400-9A71-46A9B40AE106}"/>
    <cellStyle name="Notas 15 2 8 3 2" xfId="31312" xr:uid="{F98C9F05-90AD-4F41-A2D3-2542EB2278F4}"/>
    <cellStyle name="Notas 15 2 8 4" xfId="19653" xr:uid="{C94573C7-D494-47F8-80A0-FC68E4D41532}"/>
    <cellStyle name="Notas 15 2 9" xfId="8409" xr:uid="{CBCCC076-43DD-4FCC-992E-724B6B38189E}"/>
    <cellStyle name="Notas 15 2 9 2" xfId="23517" xr:uid="{A5818F33-C1DF-4F9C-AAB1-DD5FA4716C4C}"/>
    <cellStyle name="Notas 15 3" xfId="1895" xr:uid="{ECF78FF2-EACC-4B13-B117-D4519F7D7E4E}"/>
    <cellStyle name="Notas 15 3 10" xfId="8396" xr:uid="{4C4CD675-05DA-4359-B13E-7B069969567E}"/>
    <cellStyle name="Notas 15 3 10 2" xfId="23504" xr:uid="{2CA0617B-9899-4D48-872F-60453CF7B88C}"/>
    <cellStyle name="Notas 15 3 11" xfId="15207" xr:uid="{442D64F1-B4DC-4B56-9467-06D404ED37D5}"/>
    <cellStyle name="Notas 15 3 11 2" xfId="30315" xr:uid="{A634EAFF-7028-46D6-9FA4-313EAD90F16B}"/>
    <cellStyle name="Notas 15 3 12" xfId="11812" xr:uid="{BBF33B5A-5A34-49EC-B521-DC616E80D3A9}"/>
    <cellStyle name="Notas 15 3 12 2" xfId="26920" xr:uid="{8AE8FA34-B656-47C4-AE71-222B2EAB3A07}"/>
    <cellStyle name="Notas 15 3 13" xfId="17120" xr:uid="{587C8BEF-6D35-4CF6-A7F0-862516B1F05B}"/>
    <cellStyle name="Notas 15 3 2" xfId="2455" xr:uid="{B86BD7C4-B409-4B31-9963-AAFB9BCA176E}"/>
    <cellStyle name="Notas 15 3 2 2" xfId="5092" xr:uid="{4275B2F3-32BE-4639-B14F-9C3BD1FEF0BC}"/>
    <cellStyle name="Notas 15 3 2 2 2" xfId="11456" xr:uid="{3999DC21-342E-40A7-91AA-3D39C47B2D1F}"/>
    <cellStyle name="Notas 15 3 2 2 2 2" xfId="26564" xr:uid="{101238B7-98F3-4B78-A900-D30C912F8BE1}"/>
    <cellStyle name="Notas 15 3 2 2 3" xfId="7339" xr:uid="{52D91164-7B65-4DFD-A260-265D0DE1FFD6}"/>
    <cellStyle name="Notas 15 3 2 2 3 2" xfId="22447" xr:uid="{2CD73D20-2635-431A-ACB7-AC7FB95FBB8E}"/>
    <cellStyle name="Notas 15 3 2 2 4" xfId="20200" xr:uid="{D3E4A4A0-55EC-48ED-8FBB-F42E541E5EFF}"/>
    <cellStyle name="Notas 15 3 2 3" xfId="8922" xr:uid="{CBBFD38E-42A8-43F6-B6BD-252D3A18A7F8}"/>
    <cellStyle name="Notas 15 3 2 3 2" xfId="24030" xr:uid="{44FDAD35-CD24-4F04-A530-EEE328A7677B}"/>
    <cellStyle name="Notas 15 3 2 4" xfId="15021" xr:uid="{2F856AAB-C46E-4826-B46A-D318E3010D67}"/>
    <cellStyle name="Notas 15 3 2 4 2" xfId="30129" xr:uid="{8F6CC511-3AD5-4380-8E18-5F2937DD45F7}"/>
    <cellStyle name="Notas 15 3 2 5" xfId="7595" xr:uid="{4DDD924B-4A17-4BD5-934F-6CB45694C96B}"/>
    <cellStyle name="Notas 15 3 2 5 2" xfId="22703" xr:uid="{3FA83F4D-CCDB-481E-9B72-2E8A998469FD}"/>
    <cellStyle name="Notas 15 3 2 6" xfId="17629" xr:uid="{E2A1767E-E939-4E9B-829F-8CFC3AFFD25C}"/>
    <cellStyle name="Notas 15 3 3" xfId="2671" xr:uid="{51F3FB02-413E-4ECC-A024-CC4C2DE165FA}"/>
    <cellStyle name="Notas 15 3 3 2" xfId="5308" xr:uid="{64390C89-5F1D-4B66-BCF5-CE2D5F6956AD}"/>
    <cellStyle name="Notas 15 3 3 2 2" xfId="8001" xr:uid="{59B7049A-A5CB-4396-8B32-C086105211FE}"/>
    <cellStyle name="Notas 15 3 3 2 2 2" xfId="23109" xr:uid="{C4DBB329-0C92-4A73-89D3-E4147A61C331}"/>
    <cellStyle name="Notas 15 3 3 2 3" xfId="20416" xr:uid="{0991D142-D13F-4979-B578-36689717EB53}"/>
    <cellStyle name="Notas 15 3 3 3" xfId="13746" xr:uid="{0126B1D4-BE14-4269-B9BB-15FB30D49D00}"/>
    <cellStyle name="Notas 15 3 3 3 2" xfId="28854" xr:uid="{CDA77D97-3B51-422E-BFAE-9A4CFBB8E39A}"/>
    <cellStyle name="Notas 15 3 3 4" xfId="17779" xr:uid="{DAFCEC1E-CDA3-4F16-85F0-1432F923C740}"/>
    <cellStyle name="Notas 15 3 4" xfId="2974" xr:uid="{FA3AE8E5-A799-4421-AEB3-D0BF2EBF7DA8}"/>
    <cellStyle name="Notas 15 3 4 2" xfId="5611" xr:uid="{05AFA7AA-AA64-4E2C-A918-EC10B74FB2D8}"/>
    <cellStyle name="Notas 15 3 4 2 2" xfId="11922" xr:uid="{E49EBC46-5F94-417D-9029-89D47C66A2AB}"/>
    <cellStyle name="Notas 15 3 4 2 2 2" xfId="27030" xr:uid="{AABAE7AA-7F75-4402-8AC5-AEB3F69B4A59}"/>
    <cellStyle name="Notas 15 3 4 2 3" xfId="7662" xr:uid="{2B4904CC-C2FC-419F-A83A-2F42C5029354}"/>
    <cellStyle name="Notas 15 3 4 2 3 2" xfId="22770" xr:uid="{EEE8E48F-921B-4545-841A-F5B432EFDFD6}"/>
    <cellStyle name="Notas 15 3 4 2 4" xfId="20719" xr:uid="{47BF69E0-1016-48C3-8734-F7A6F2A1080D}"/>
    <cellStyle name="Notas 15 3 4 3" xfId="9356" xr:uid="{65EF656C-AC6A-4ED9-8AB4-7E0A7AA57012}"/>
    <cellStyle name="Notas 15 3 4 3 2" xfId="24464" xr:uid="{297BF848-42BF-482A-B220-1BBACF554A24}"/>
    <cellStyle name="Notas 15 3 4 4" xfId="14991" xr:uid="{4427F334-2109-4581-84D2-B05496CFBFAF}"/>
    <cellStyle name="Notas 15 3 4 4 2" xfId="30099" xr:uid="{CF662489-E577-46A8-AC04-25D87826EA76}"/>
    <cellStyle name="Notas 15 3 4 5" xfId="18082" xr:uid="{1233F6BA-6AF5-41E6-91B4-45C0F4E5B005}"/>
    <cellStyle name="Notas 15 3 5" xfId="3300" xr:uid="{FD857081-01FD-4EA7-B53A-5F4847CBE449}"/>
    <cellStyle name="Notas 15 3 5 2" xfId="5937" xr:uid="{E945DD5F-C341-4023-8523-E5D3C29E4599}"/>
    <cellStyle name="Notas 15 3 5 2 2" xfId="12248" xr:uid="{3F73E305-4B65-453E-8C14-D27A8412569D}"/>
    <cellStyle name="Notas 15 3 5 2 2 2" xfId="27356" xr:uid="{B24E9B6E-62D8-4D64-9705-FCEF5E87811F}"/>
    <cellStyle name="Notas 15 3 5 2 3" xfId="14697" xr:uid="{D7EF6EC1-AB03-472D-B3EC-FFE23E717AD6}"/>
    <cellStyle name="Notas 15 3 5 2 3 2" xfId="29805" xr:uid="{C2FF97F3-6C18-43C5-ABDC-9E1772B68BD1}"/>
    <cellStyle name="Notas 15 3 5 2 4" xfId="21045" xr:uid="{4D5DDD8C-8251-4F90-AEA4-8A5E548BF73A}"/>
    <cellStyle name="Notas 15 3 5 3" xfId="9682" xr:uid="{EA9FF447-E67E-4DAF-8FE5-9EFD40092E28}"/>
    <cellStyle name="Notas 15 3 5 3 2" xfId="24790" xr:uid="{7B4A71E3-1DDA-4D0A-8F05-A803FD6EAF22}"/>
    <cellStyle name="Notas 15 3 5 4" xfId="16102" xr:uid="{2B908A1A-2462-4898-9B1F-D352ED25B974}"/>
    <cellStyle name="Notas 15 3 5 4 2" xfId="31210" xr:uid="{8A7B9082-D425-4345-94AA-DEA9C5932619}"/>
    <cellStyle name="Notas 15 3 5 5" xfId="18408" xr:uid="{837A5C5E-CE2A-4676-99CB-44A61DF5D966}"/>
    <cellStyle name="Notas 15 3 6" xfId="3606" xr:uid="{1D3D8518-2714-401A-BC23-169E9CA17186}"/>
    <cellStyle name="Notas 15 3 6 2" xfId="6243" xr:uid="{F0E0F9B4-B272-478C-803F-BD6A559F7F8F}"/>
    <cellStyle name="Notas 15 3 6 2 2" xfId="12554" xr:uid="{23957F30-5F42-49BC-990C-A76ACEA8CBB9}"/>
    <cellStyle name="Notas 15 3 6 2 2 2" xfId="27662" xr:uid="{29C41803-5772-4610-8FF6-D0E69A8038AE}"/>
    <cellStyle name="Notas 15 3 6 2 3" xfId="13575" xr:uid="{722EE6AE-F063-468D-BFAA-A9AA16D32C1A}"/>
    <cellStyle name="Notas 15 3 6 2 3 2" xfId="28683" xr:uid="{3FFE9FCE-DA0E-4703-951D-BC0F65B6B53D}"/>
    <cellStyle name="Notas 15 3 6 2 4" xfId="21351" xr:uid="{70F4913F-8613-49BF-852A-6EF30AE0C9BC}"/>
    <cellStyle name="Notas 15 3 6 3" xfId="9988" xr:uid="{B125077C-A2C1-4B4C-896E-F6DDC74854F3}"/>
    <cellStyle name="Notas 15 3 6 3 2" xfId="25096" xr:uid="{7C36BB92-5B15-4744-9B7F-F978E1E6F714}"/>
    <cellStyle name="Notas 15 3 6 4" xfId="7909" xr:uid="{7FCF066C-6888-47B0-B153-E631B46EA62E}"/>
    <cellStyle name="Notas 15 3 6 4 2" xfId="23017" xr:uid="{E8A92569-188F-49CB-ADD7-1194FAFFFB36}"/>
    <cellStyle name="Notas 15 3 6 5" xfId="18714" xr:uid="{0301411C-030A-4E9D-8B83-706D45C726D1}"/>
    <cellStyle name="Notas 15 3 7" xfId="3967" xr:uid="{2F998455-0542-411F-B801-73744217FFDC}"/>
    <cellStyle name="Notas 15 3 7 2" xfId="6604" xr:uid="{8AA976E0-CB93-476E-8D07-514B980D9177}"/>
    <cellStyle name="Notas 15 3 7 2 2" xfId="12915" xr:uid="{A412655B-3CB1-4205-832D-F55E3BF26DF6}"/>
    <cellStyle name="Notas 15 3 7 2 2 2" xfId="28023" xr:uid="{4AAB9AD6-88E0-4C67-9317-CEF1755798A0}"/>
    <cellStyle name="Notas 15 3 7 2 3" xfId="16605" xr:uid="{6756F9D6-5409-40C2-901D-43840A5A5C85}"/>
    <cellStyle name="Notas 15 3 7 2 3 2" xfId="31713" xr:uid="{591A7A00-836E-48AE-BFE8-F4560A040A3C}"/>
    <cellStyle name="Notas 15 3 7 2 4" xfId="21712" xr:uid="{9C68ED86-A6EC-483A-8994-40F7F80BACC0}"/>
    <cellStyle name="Notas 15 3 7 3" xfId="10349" xr:uid="{60D06FC4-1C3A-415C-9DB4-84F3E628DBC3}"/>
    <cellStyle name="Notas 15 3 7 3 2" xfId="25457" xr:uid="{5B40CE13-0BA4-44E5-917B-7022F95B5AC6}"/>
    <cellStyle name="Notas 15 3 7 4" xfId="8006" xr:uid="{A3DB4BA6-2403-47A9-B8A0-5C9F9392371D}"/>
    <cellStyle name="Notas 15 3 7 4 2" xfId="23114" xr:uid="{9D388F83-2007-4FDE-93BA-EC0E1DE11181}"/>
    <cellStyle name="Notas 15 3 7 5" xfId="19075" xr:uid="{1ADBB82C-7575-4F8D-8689-04C39E261118}"/>
    <cellStyle name="Notas 15 3 8" xfId="4299" xr:uid="{3FD994AE-4511-437E-AEBF-BE9D14570C60}"/>
    <cellStyle name="Notas 15 3 8 2" xfId="6936" xr:uid="{C512CAF4-9141-4E72-ADEC-0C08781EFABA}"/>
    <cellStyle name="Notas 15 3 8 2 2" xfId="13247" xr:uid="{0C877CA7-B1D3-4EFF-8C04-F15D4C323354}"/>
    <cellStyle name="Notas 15 3 8 2 2 2" xfId="28355" xr:uid="{63F87575-9CFB-49EB-9817-B052084E8E22}"/>
    <cellStyle name="Notas 15 3 8 2 3" xfId="16911" xr:uid="{D2B0183D-A9E0-4B94-A02A-BF83694A8F5B}"/>
    <cellStyle name="Notas 15 3 8 2 3 2" xfId="32019" xr:uid="{2A54FE19-72F9-4999-B05D-4CECF616EB2C}"/>
    <cellStyle name="Notas 15 3 8 2 4" xfId="22044" xr:uid="{B502BA3C-5DCA-41B0-909E-8DF167C329BE}"/>
    <cellStyle name="Notas 15 3 8 3" xfId="10681" xr:uid="{2B02E88E-F86E-46C0-B147-01DA29CBFA37}"/>
    <cellStyle name="Notas 15 3 8 3 2" xfId="25789" xr:uid="{ECC77C9D-EAA2-410D-B2DB-592B447CCB05}"/>
    <cellStyle name="Notas 15 3 8 4" xfId="8122" xr:uid="{C426CF3B-44BC-407A-A087-721AC3665467}"/>
    <cellStyle name="Notas 15 3 8 4 2" xfId="23230" xr:uid="{7016B0AE-FA53-4836-8F4F-0983B81C8781}"/>
    <cellStyle name="Notas 15 3 8 5" xfId="19407" xr:uid="{B4CBF729-EB96-4826-8396-59C1BE23E4E7}"/>
    <cellStyle name="Notas 15 3 9" xfId="4532" xr:uid="{BB41D0B4-9A78-4DA4-A624-A7975CE435CA}"/>
    <cellStyle name="Notas 15 3 9 2" xfId="10914" xr:uid="{25890F44-CFE2-4F5C-B6EB-7A3C0645F9F2}"/>
    <cellStyle name="Notas 15 3 9 2 2" xfId="26022" xr:uid="{B8392794-96BD-498B-A497-DF1887D68B35}"/>
    <cellStyle name="Notas 15 3 9 3" xfId="13448" xr:uid="{EBCA70F9-C8D1-4A4E-8303-95AC88C086D7}"/>
    <cellStyle name="Notas 15 3 9 3 2" xfId="28556" xr:uid="{14EE82A4-04E2-4BFD-A2B2-4AE268DEBD9D}"/>
    <cellStyle name="Notas 15 3 9 4" xfId="19640" xr:uid="{A0E2EFD3-ED0C-473B-B3F8-E384E486F04B}"/>
    <cellStyle name="Notas 15 4" xfId="2105" xr:uid="{9D9BE87B-5A3C-4B87-901D-7052B7C948B5}"/>
    <cellStyle name="Notas 15 4 10" xfId="8603" xr:uid="{3740F223-6243-4D38-A9D7-84FB035E355B}"/>
    <cellStyle name="Notas 15 4 10 2" xfId="23711" xr:uid="{7CF38479-979F-4DCE-B8D6-85E2E873F597}"/>
    <cellStyle name="Notas 15 4 11" xfId="13995" xr:uid="{7E453BF8-2BEC-47AB-A824-D3FC0C915E7C}"/>
    <cellStyle name="Notas 15 4 11 2" xfId="29103" xr:uid="{6D56FDE1-F4E6-41FA-982D-F002AA185F30}"/>
    <cellStyle name="Notas 15 4 12" xfId="13905" xr:uid="{AD3E8127-B070-4760-893E-1E7B16EDF73E}"/>
    <cellStyle name="Notas 15 4 12 2" xfId="29013" xr:uid="{CF22B086-98D3-4C9F-9A83-29F496AD28DA}"/>
    <cellStyle name="Notas 15 4 13" xfId="17330" xr:uid="{53D211A4-B293-42BD-9582-10DE6E2AB9BD}"/>
    <cellStyle name="Notas 15 4 2" xfId="2595" xr:uid="{DBD94381-645C-4DFF-921E-409E18566547}"/>
    <cellStyle name="Notas 15 4 2 2" xfId="5232" xr:uid="{7147C7F7-9A98-47CF-BA9B-8CC95D4A3CCC}"/>
    <cellStyle name="Notas 15 4 2 2 2" xfId="11596" xr:uid="{2A9C6F1F-706D-4491-9FA3-F5E78FA85E27}"/>
    <cellStyle name="Notas 15 4 2 2 2 2" xfId="26704" xr:uid="{4C1E798F-F982-45E3-8D8A-DCB558F8F13D}"/>
    <cellStyle name="Notas 15 4 2 2 3" xfId="7214" xr:uid="{BBF00385-13CC-4646-BE5D-ED23A89EEF5E}"/>
    <cellStyle name="Notas 15 4 2 2 3 2" xfId="22322" xr:uid="{A7267D45-5F11-4FA2-9DA1-55C3A78B6C53}"/>
    <cellStyle name="Notas 15 4 2 2 4" xfId="20340" xr:uid="{540AE5E4-DAD1-4019-8353-6667FB73D64D}"/>
    <cellStyle name="Notas 15 4 2 3" xfId="9062" xr:uid="{03010FDF-7509-4FC9-BEA8-86042BA0B849}"/>
    <cellStyle name="Notas 15 4 2 3 2" xfId="24170" xr:uid="{BD2A409C-DE32-405B-ABD0-BE2302153364}"/>
    <cellStyle name="Notas 15 4 2 4" xfId="13500" xr:uid="{3D406DFE-5E43-485C-AE72-6BE08CD614C0}"/>
    <cellStyle name="Notas 15 4 2 4 2" xfId="28608" xr:uid="{D20AD1A1-4D15-4895-87A6-7A13A43AE536}"/>
    <cellStyle name="Notas 15 4 2 5" xfId="7903" xr:uid="{704331F6-9572-4BBF-B216-6A34F5BD2C2B}"/>
    <cellStyle name="Notas 15 4 2 5 2" xfId="23011" xr:uid="{5D63B28C-4B70-49B0-99D3-6962F783A629}"/>
    <cellStyle name="Notas 15 4 2 6" xfId="17703" xr:uid="{891C3F8F-70C6-4654-9CD2-3C5B2EBD38E9}"/>
    <cellStyle name="Notas 15 4 3" xfId="2860" xr:uid="{A8FA3432-B5FF-43CC-B7CC-2B34B761EC55}"/>
    <cellStyle name="Notas 15 4 3 2" xfId="5497" xr:uid="{5A07EAB7-CFB1-4D1A-B41E-416AF9C2FBD5}"/>
    <cellStyle name="Notas 15 4 3 2 2" xfId="7511" xr:uid="{1D1DE1AC-8DA1-4376-BD41-D74B87ECFC93}"/>
    <cellStyle name="Notas 15 4 3 2 2 2" xfId="22619" xr:uid="{EE7B8373-FA8A-48BF-99FD-1642D94FE44E}"/>
    <cellStyle name="Notas 15 4 3 2 3" xfId="20605" xr:uid="{12AD2399-EC0E-44A6-8261-53515014DD04}"/>
    <cellStyle name="Notas 15 4 3 3" xfId="7641" xr:uid="{508F402D-5B4D-4C66-855E-798EBD717A52}"/>
    <cellStyle name="Notas 15 4 3 3 2" xfId="22749" xr:uid="{35A0C260-1120-49BF-AE21-A3A9A0AE7789}"/>
    <cellStyle name="Notas 15 4 3 4" xfId="17968" xr:uid="{69C19B77-7C40-4C7E-8ED3-7D49A4C34113}"/>
    <cellStyle name="Notas 15 4 4" xfId="3163" xr:uid="{44DFBCD2-8A52-44EC-8007-DEF9735F7062}"/>
    <cellStyle name="Notas 15 4 4 2" xfId="5800" xr:uid="{C1211454-1957-44D2-AA17-F2547F2D60BC}"/>
    <cellStyle name="Notas 15 4 4 2 2" xfId="12111" xr:uid="{A6F74726-2906-494F-94C9-B3606C1D7F57}"/>
    <cellStyle name="Notas 15 4 4 2 2 2" xfId="27219" xr:uid="{B151AA85-289F-4AA2-B8EA-5B8316F2245C}"/>
    <cellStyle name="Notas 15 4 4 2 3" xfId="15249" xr:uid="{431349A8-5D8E-4C58-8FB7-EA61C5BC9DB6}"/>
    <cellStyle name="Notas 15 4 4 2 3 2" xfId="30357" xr:uid="{6609F19A-797C-4F82-A7FC-FBADADFB0821}"/>
    <cellStyle name="Notas 15 4 4 2 4" xfId="20908" xr:uid="{695DD793-82EE-49C1-81AE-D19772369A3B}"/>
    <cellStyle name="Notas 15 4 4 3" xfId="9545" xr:uid="{6FE8C74A-3ACE-48F3-9DE6-4732E325FE05}"/>
    <cellStyle name="Notas 15 4 4 3 2" xfId="24653" xr:uid="{247A79CD-61EB-4A3D-A711-AD7CB33FBEB0}"/>
    <cellStyle name="Notas 15 4 4 4" xfId="15278" xr:uid="{F8475AA3-398A-4C16-80F7-3FD20A8AE21D}"/>
    <cellStyle name="Notas 15 4 4 4 2" xfId="30386" xr:uid="{A883EAD5-C586-4D5D-B4CC-2257E5A2C45F}"/>
    <cellStyle name="Notas 15 4 4 5" xfId="18271" xr:uid="{DD561547-CB3B-49C6-9F1A-BE3B3796E46F}"/>
    <cellStyle name="Notas 15 4 5" xfId="3489" xr:uid="{0A5F556D-D6CC-44B9-95F9-DD6410E2E0D2}"/>
    <cellStyle name="Notas 15 4 5 2" xfId="6126" xr:uid="{139A56F1-31ED-454C-95B2-DF9552B1B92D}"/>
    <cellStyle name="Notas 15 4 5 2 2" xfId="12437" xr:uid="{FDCDA692-74AE-49BB-B99B-72444E53CB3E}"/>
    <cellStyle name="Notas 15 4 5 2 2 2" xfId="27545" xr:uid="{AC800B35-739E-49E9-BBC1-E028F8725056}"/>
    <cellStyle name="Notas 15 4 5 2 3" xfId="15580" xr:uid="{49A16EF7-25DD-4F1B-BC6C-BC74BE71A657}"/>
    <cellStyle name="Notas 15 4 5 2 3 2" xfId="30688" xr:uid="{723D4748-C971-4CD0-B11B-15767CA38896}"/>
    <cellStyle name="Notas 15 4 5 2 4" xfId="21234" xr:uid="{2EA6A8EA-A479-4057-B2C3-523A409170B3}"/>
    <cellStyle name="Notas 15 4 5 3" xfId="9871" xr:uid="{0DA72970-11D3-485E-A70D-31A7F7773E4B}"/>
    <cellStyle name="Notas 15 4 5 3 2" xfId="24979" xr:uid="{269C7A98-0218-48EB-8C94-AE66BC988402}"/>
    <cellStyle name="Notas 15 4 5 4" xfId="7078" xr:uid="{B88A6138-A279-4738-BBB4-CEFBC6B859D2}"/>
    <cellStyle name="Notas 15 4 5 4 2" xfId="22186" xr:uid="{75D323EE-CA67-4669-9887-024346B4223A}"/>
    <cellStyle name="Notas 15 4 5 5" xfId="18597" xr:uid="{B0615B66-1D35-49A8-B0F2-2E209BD6CFBD}"/>
    <cellStyle name="Notas 15 4 6" xfId="3795" xr:uid="{0D46B544-08ED-4EAD-8A7F-FBFFE4D66AD3}"/>
    <cellStyle name="Notas 15 4 6 2" xfId="6432" xr:uid="{8E6117E9-9E70-4BF6-ACFB-D4E2A1A3E6FA}"/>
    <cellStyle name="Notas 15 4 6 2 2" xfId="12743" xr:uid="{C2579AFC-10F9-4CEA-95D5-CAAC92DECC50}"/>
    <cellStyle name="Notas 15 4 6 2 2 2" xfId="27851" xr:uid="{0B0812E8-AC27-4EE2-A5AE-2B4829DC13CD}"/>
    <cellStyle name="Notas 15 4 6 2 3" xfId="13749" xr:uid="{85F91B96-3389-4922-BEDB-54853A7C734E}"/>
    <cellStyle name="Notas 15 4 6 2 3 2" xfId="28857" xr:uid="{14C54E0D-2CB4-45BD-A925-015A12E59663}"/>
    <cellStyle name="Notas 15 4 6 2 4" xfId="21540" xr:uid="{6018E4DB-D718-4E1D-BEA3-1367BAC34864}"/>
    <cellStyle name="Notas 15 4 6 3" xfId="10177" xr:uid="{D325388E-3B86-4B89-825D-3D8FD4F39AF1}"/>
    <cellStyle name="Notas 15 4 6 3 2" xfId="25285" xr:uid="{1A227A90-5719-4D4B-A60C-11C04C3230EA}"/>
    <cellStyle name="Notas 15 4 6 4" xfId="16465" xr:uid="{86DA370A-D811-4F5C-AAB3-DDEA5BEEEF26}"/>
    <cellStyle name="Notas 15 4 6 4 2" xfId="31573" xr:uid="{05995286-1DB7-42EB-B878-46D66141A476}"/>
    <cellStyle name="Notas 15 4 6 5" xfId="18903" xr:uid="{80B1FA2D-72D5-42C7-8F16-0ABBB1308D5E}"/>
    <cellStyle name="Notas 15 4 7" xfId="4177" xr:uid="{A4AF62FB-806B-48B6-B3EF-B9E552E30009}"/>
    <cellStyle name="Notas 15 4 7 2" xfId="6814" xr:uid="{50EFEA3C-AFD5-44C1-BA2C-429FC7EFF81F}"/>
    <cellStyle name="Notas 15 4 7 2 2" xfId="13125" xr:uid="{D6780E4A-816B-4258-8A52-25F0F56F610A}"/>
    <cellStyle name="Notas 15 4 7 2 2 2" xfId="28233" xr:uid="{0C763351-B83D-4296-AFA9-CA0B62DB7921}"/>
    <cellStyle name="Notas 15 4 7 2 3" xfId="16794" xr:uid="{090FAA25-0C32-4E64-8E2E-999966A8F8C6}"/>
    <cellStyle name="Notas 15 4 7 2 3 2" xfId="31902" xr:uid="{D8491CCE-4543-4A6F-A773-3CF989B63987}"/>
    <cellStyle name="Notas 15 4 7 2 4" xfId="21922" xr:uid="{9C5A6175-3E5D-42A0-BAA9-CCB035EBA629}"/>
    <cellStyle name="Notas 15 4 7 3" xfId="10559" xr:uid="{BF6A6A86-909C-4EAF-9149-92657CFA557F}"/>
    <cellStyle name="Notas 15 4 7 3 2" xfId="25667" xr:uid="{33589BA0-0FBF-4EA7-8C5F-8EEE491B08A6}"/>
    <cellStyle name="Notas 15 4 7 4" xfId="16091" xr:uid="{AD3A36A2-1C60-4903-B235-C3CCF93411B4}"/>
    <cellStyle name="Notas 15 4 7 4 2" xfId="31199" xr:uid="{665F8DB1-7726-4D4E-8BA4-8CA1E1045065}"/>
    <cellStyle name="Notas 15 4 7 5" xfId="19285" xr:uid="{FFA0F0E9-6227-45D1-8C3B-D491481046AC}"/>
    <cellStyle name="Notas 15 4 8" xfId="4384" xr:uid="{6A47EC00-9197-4834-8FFA-6094C9E02079}"/>
    <cellStyle name="Notas 15 4 8 2" xfId="7021" xr:uid="{15D44702-B4C7-471F-9A1A-5A681FF6A875}"/>
    <cellStyle name="Notas 15 4 8 2 2" xfId="13332" xr:uid="{42D07247-3764-4CF1-93A9-AF572EAE1E79}"/>
    <cellStyle name="Notas 15 4 8 2 2 2" xfId="28440" xr:uid="{DD769516-34F8-40D7-A54D-921D540084FE}"/>
    <cellStyle name="Notas 15 4 8 2 3" xfId="16996" xr:uid="{47B64808-DD2E-4518-83AC-1F8B4E71D68A}"/>
    <cellStyle name="Notas 15 4 8 2 3 2" xfId="32104" xr:uid="{D2D28AB1-883E-49D1-A5CD-DE0171CA8DD8}"/>
    <cellStyle name="Notas 15 4 8 2 4" xfId="22129" xr:uid="{7ECE2005-434D-4435-8A68-BC4414FB2696}"/>
    <cellStyle name="Notas 15 4 8 3" xfId="10766" xr:uid="{2CBEC3FE-0524-429A-97C4-D24FDAC54E5A}"/>
    <cellStyle name="Notas 15 4 8 3 2" xfId="25874" xr:uid="{C387BEFC-34FA-403D-A9BD-8DEBCDF5525E}"/>
    <cellStyle name="Notas 15 4 8 4" xfId="15812" xr:uid="{6026B5FC-7DE8-4043-99FD-F09A70FC27A4}"/>
    <cellStyle name="Notas 15 4 8 4 2" xfId="30920" xr:uid="{F89C2B15-9944-4B1A-9E4B-5F508FE3A6EF}"/>
    <cellStyle name="Notas 15 4 8 5" xfId="19492" xr:uid="{153D0AE6-2828-4CE9-B2DE-74B40F42B37D}"/>
    <cellStyle name="Notas 15 4 9" xfId="4742" xr:uid="{FFD46660-D7C3-4294-A232-377774870E58}"/>
    <cellStyle name="Notas 15 4 9 2" xfId="11124" xr:uid="{B457958F-E871-4D01-BDE6-FEB3DB4EE865}"/>
    <cellStyle name="Notas 15 4 9 2 2" xfId="26232" xr:uid="{9152D0F2-E045-4F88-AE5D-B77264579215}"/>
    <cellStyle name="Notas 15 4 9 3" xfId="15317" xr:uid="{7065FE73-DC9F-4568-8DBA-CEF396AB4C3C}"/>
    <cellStyle name="Notas 15 4 9 3 2" xfId="30425" xr:uid="{2A495254-4DD5-41CB-BFB7-5133AEBC80BE}"/>
    <cellStyle name="Notas 15 4 9 4" xfId="19850" xr:uid="{3EE9EB2C-72A8-4600-BFA9-B75BD7F65625}"/>
    <cellStyle name="Notas 15 5" xfId="2019" xr:uid="{4C941824-9660-450A-AFFE-8B4012E94F7B}"/>
    <cellStyle name="Notas 15 5 10" xfId="7304" xr:uid="{A89D6B1E-6CD3-4D97-9FFA-F76D666AC973}"/>
    <cellStyle name="Notas 15 5 10 2" xfId="22412" xr:uid="{F435E024-F3CF-4594-A51F-792F8753D2DF}"/>
    <cellStyle name="Notas 15 5 11" xfId="16283" xr:uid="{B3483BA3-AA14-44D9-BDFA-9576E1AC092A}"/>
    <cellStyle name="Notas 15 5 11 2" xfId="31391" xr:uid="{1B3CC936-AE54-4865-9738-016ECCDD635F}"/>
    <cellStyle name="Notas 15 5 12" xfId="17244" xr:uid="{7CA8ACAC-D563-4799-B7DC-EEF9FF20169F}"/>
    <cellStyle name="Notas 15 5 2" xfId="2781" xr:uid="{0E1A17D5-D695-42FB-A641-13581DEFBC53}"/>
    <cellStyle name="Notas 15 5 2 2" xfId="5418" xr:uid="{B56D19E2-9616-4D82-9B15-CDB68AE1BB7F}"/>
    <cellStyle name="Notas 15 5 2 2 2" xfId="8233" xr:uid="{0F6231ED-2FBA-4CC0-9256-3C531FE5A62D}"/>
    <cellStyle name="Notas 15 5 2 2 2 2" xfId="23341" xr:uid="{DE3B07C9-037D-4BB6-BB75-EBA413A8617D}"/>
    <cellStyle name="Notas 15 5 2 2 3" xfId="20526" xr:uid="{87127A55-BABD-466A-9B04-5165E6085BD0}"/>
    <cellStyle name="Notas 15 5 2 3" xfId="7276" xr:uid="{A9C39067-842D-48E0-9E43-C44080D7936C}"/>
    <cellStyle name="Notas 15 5 2 3 2" xfId="22384" xr:uid="{1DBB93E6-A00A-48AF-B5FB-5CB072CC03A1}"/>
    <cellStyle name="Notas 15 5 2 4" xfId="17889" xr:uid="{5485ADC7-21E3-4858-8685-51BCEA2D6DBC}"/>
    <cellStyle name="Notas 15 5 3" xfId="3084" xr:uid="{97D364CE-FFDB-494A-8F8F-72054E391114}"/>
    <cellStyle name="Notas 15 5 3 2" xfId="5721" xr:uid="{7D93EA14-BD5B-4520-AA16-817F4AA78363}"/>
    <cellStyle name="Notas 15 5 3 2 2" xfId="12032" xr:uid="{8E1EBC25-083F-4D0D-AC96-8B2C317645ED}"/>
    <cellStyle name="Notas 15 5 3 2 2 2" xfId="27140" xr:uid="{58ABDEF8-5B87-4C29-84FC-84D4A78773B6}"/>
    <cellStyle name="Notas 15 5 3 2 3" xfId="7653" xr:uid="{0E0295BE-4226-4290-BBA4-C970CAA5992D}"/>
    <cellStyle name="Notas 15 5 3 2 3 2" xfId="22761" xr:uid="{9E4FBCE4-D820-4256-8521-3DA854050B0B}"/>
    <cellStyle name="Notas 15 5 3 2 4" xfId="20829" xr:uid="{01951B1F-41F2-4450-8270-2153AD7F6E57}"/>
    <cellStyle name="Notas 15 5 3 3" xfId="9466" xr:uid="{2E1D05A7-E5A4-4B42-A94E-8D43C4AFB84E}"/>
    <cellStyle name="Notas 15 5 3 3 2" xfId="24574" xr:uid="{F78D3A9C-EC4E-4E96-913E-F9BC108F8D97}"/>
    <cellStyle name="Notas 15 5 3 4" xfId="14571" xr:uid="{407558DF-A20C-400D-ABF8-85C09B7D1341}"/>
    <cellStyle name="Notas 15 5 3 4 2" xfId="29679" xr:uid="{6214EE99-32B3-4116-8EF2-96839B522C98}"/>
    <cellStyle name="Notas 15 5 3 5" xfId="18192" xr:uid="{B7867B36-1FCB-4178-A9ED-7ACE943DDF7C}"/>
    <cellStyle name="Notas 15 5 4" xfId="3410" xr:uid="{8D82B0E4-1E1B-46A3-836D-BAA470C7F3DC}"/>
    <cellStyle name="Notas 15 5 4 2" xfId="6047" xr:uid="{2BC75C19-04BE-489B-B696-3C4BDC404A18}"/>
    <cellStyle name="Notas 15 5 4 2 2" xfId="12358" xr:uid="{48E06B27-1562-4D5B-A117-92C661C9F421}"/>
    <cellStyle name="Notas 15 5 4 2 2 2" xfId="27466" xr:uid="{23982D25-A866-42F5-A1B2-F301053637F6}"/>
    <cellStyle name="Notas 15 5 4 2 3" xfId="7295" xr:uid="{E0B07014-773F-49F3-9BC5-F1BC1D6BB5B0}"/>
    <cellStyle name="Notas 15 5 4 2 3 2" xfId="22403" xr:uid="{99ABF947-7173-4DCE-9048-565EA4510FC5}"/>
    <cellStyle name="Notas 15 5 4 2 4" xfId="21155" xr:uid="{5089B6A6-A5AE-431E-8537-2C36D43E7694}"/>
    <cellStyle name="Notas 15 5 4 3" xfId="9792" xr:uid="{16C947B8-03BA-4E30-8882-F5E803F5781E}"/>
    <cellStyle name="Notas 15 5 4 3 2" xfId="24900" xr:uid="{0797EC71-3793-4612-9DC9-CD58FD13E68C}"/>
    <cellStyle name="Notas 15 5 4 4" xfId="15293" xr:uid="{1275CDED-F624-458F-A48A-3BDAAE2EC3C6}"/>
    <cellStyle name="Notas 15 5 4 4 2" xfId="30401" xr:uid="{03C89E89-E379-49FA-A1D4-E3C5FEEE09A1}"/>
    <cellStyle name="Notas 15 5 4 5" xfId="18518" xr:uid="{839B5CDF-2290-4B8F-A546-931F60CA0FA5}"/>
    <cellStyle name="Notas 15 5 5" xfId="3716" xr:uid="{3B8E05F8-06AA-4757-A07D-09DC3D62087C}"/>
    <cellStyle name="Notas 15 5 5 2" xfId="6353" xr:uid="{A7D87B5E-7590-4E3F-9469-6ADE976C8ECE}"/>
    <cellStyle name="Notas 15 5 5 2 2" xfId="12664" xr:uid="{F1390E28-4C47-4417-88D7-DFF6DFDE7804}"/>
    <cellStyle name="Notas 15 5 5 2 2 2" xfId="27772" xr:uid="{5625898A-531B-4EA2-99F9-18FDFE8D3258}"/>
    <cellStyle name="Notas 15 5 5 2 3" xfId="16231" xr:uid="{F2C407FC-B692-4336-9629-EAF31BEF38B2}"/>
    <cellStyle name="Notas 15 5 5 2 3 2" xfId="31339" xr:uid="{FB18F979-52B9-4B58-B334-DF6B2FFEF57B}"/>
    <cellStyle name="Notas 15 5 5 2 4" xfId="21461" xr:uid="{D7E5BA5C-8EE9-486D-AAEF-7F0BEB3CFE9A}"/>
    <cellStyle name="Notas 15 5 5 3" xfId="10098" xr:uid="{5E80FA12-AD2F-4500-BE22-823C9F2F1B29}"/>
    <cellStyle name="Notas 15 5 5 3 2" xfId="25206" xr:uid="{C403AA5A-054F-45B4-B4A4-C3471685CD60}"/>
    <cellStyle name="Notas 15 5 5 4" xfId="7270" xr:uid="{C1C8ED3E-A6E3-4973-BE6F-848B916289C0}"/>
    <cellStyle name="Notas 15 5 5 4 2" xfId="22378" xr:uid="{D44C42A6-B0D8-4DC0-A7C3-81A2F8736830}"/>
    <cellStyle name="Notas 15 5 5 5" xfId="18824" xr:uid="{04A5ED00-95BA-4454-A587-7FED8E221AB1}"/>
    <cellStyle name="Notas 15 5 6" xfId="4091" xr:uid="{1B1EEB73-09CA-43D3-A6E8-57F04C842523}"/>
    <cellStyle name="Notas 15 5 6 2" xfId="6728" xr:uid="{061D38BD-87B6-4B42-8B34-9E341E313DDF}"/>
    <cellStyle name="Notas 15 5 6 2 2" xfId="13039" xr:uid="{D1B1C218-1DE8-4F8E-850E-C482D8A00FFB}"/>
    <cellStyle name="Notas 15 5 6 2 2 2" xfId="28147" xr:uid="{DF39FA84-FADB-4A08-955D-A5E2A8AB9BC8}"/>
    <cellStyle name="Notas 15 5 6 2 3" xfId="16715" xr:uid="{848A07D3-98D1-4813-8D09-6DA48FCBA605}"/>
    <cellStyle name="Notas 15 5 6 2 3 2" xfId="31823" xr:uid="{E1AC3AFF-4E76-442F-8989-C4D044950A4D}"/>
    <cellStyle name="Notas 15 5 6 2 4" xfId="21836" xr:uid="{2F48D4DF-6CF0-4311-BBDC-125CD48ED075}"/>
    <cellStyle name="Notas 15 5 6 3" xfId="10473" xr:uid="{F411E2C3-5448-4757-86BB-C9DAADDC85D8}"/>
    <cellStyle name="Notas 15 5 6 3 2" xfId="25581" xr:uid="{431B3400-7655-4099-9C09-223BDCD5D3B0}"/>
    <cellStyle name="Notas 15 5 6 4" xfId="7317" xr:uid="{9A3D57F6-8218-4FCC-8180-4259D78293A1}"/>
    <cellStyle name="Notas 15 5 6 4 2" xfId="22425" xr:uid="{B7B56D29-6761-44CF-9C1C-ECC72EA04F84}"/>
    <cellStyle name="Notas 15 5 6 5" xfId="19199" xr:uid="{9E2236E9-FF8B-45B4-B433-243E6DFC149F}"/>
    <cellStyle name="Notas 15 5 7" xfId="4373" xr:uid="{5C696E64-36B6-4399-95C2-64AA121C9E5D}"/>
    <cellStyle name="Notas 15 5 7 2" xfId="7010" xr:uid="{E490D535-BBD7-4648-9CD5-4DB6570EECEF}"/>
    <cellStyle name="Notas 15 5 7 2 2" xfId="13321" xr:uid="{7ACE1235-9195-4A64-9492-A7CA9EC06C2D}"/>
    <cellStyle name="Notas 15 5 7 2 2 2" xfId="28429" xr:uid="{A3DDE80F-8378-4529-A864-CD39F54F2FB3}"/>
    <cellStyle name="Notas 15 5 7 2 3" xfId="16985" xr:uid="{13AC5EAA-EFB0-4C94-9C4B-417A4E426659}"/>
    <cellStyle name="Notas 15 5 7 2 3 2" xfId="32093" xr:uid="{95C77610-8C46-4CAF-B3FA-60250A1862CE}"/>
    <cellStyle name="Notas 15 5 7 2 4" xfId="22118" xr:uid="{F17B2A30-A59C-4461-A681-BE8673EF3F62}"/>
    <cellStyle name="Notas 15 5 7 3" xfId="10755" xr:uid="{9F6137BE-E322-4490-8B2E-5E73836A8EF0}"/>
    <cellStyle name="Notas 15 5 7 3 2" xfId="25863" xr:uid="{8AA07E3F-A4D2-4114-B0C3-4FF1EE5E030C}"/>
    <cellStyle name="Notas 15 5 7 4" xfId="15310" xr:uid="{F3EBFCF9-BF98-45E2-A78E-8CE466134865}"/>
    <cellStyle name="Notas 15 5 7 4 2" xfId="30418" xr:uid="{7FEB6548-0756-4ED7-AFB7-F7B74D569407}"/>
    <cellStyle name="Notas 15 5 7 5" xfId="19481" xr:uid="{FB3990D9-27EB-49E6-A1DD-6CAF373D2FB1}"/>
    <cellStyle name="Notas 15 5 8" xfId="4656" xr:uid="{AE0DCB7A-7914-4F9C-89EC-BA2B960DFDA7}"/>
    <cellStyle name="Notas 15 5 8 2" xfId="11038" xr:uid="{9EED4CE4-B214-43AD-B5EA-95CB0C7686D2}"/>
    <cellStyle name="Notas 15 5 8 2 2" xfId="26146" xr:uid="{531ACCCF-612D-41AA-8262-A862991BB313}"/>
    <cellStyle name="Notas 15 5 8 3" xfId="7695" xr:uid="{C47FBB14-9DF4-4B2D-A3F6-EFFE29F2B628}"/>
    <cellStyle name="Notas 15 5 8 3 2" xfId="22803" xr:uid="{8EDCA42F-21CB-4EAC-9E4C-F2F6066F53E3}"/>
    <cellStyle name="Notas 15 5 8 4" xfId="19764" xr:uid="{ED8B8B0D-08FF-4889-A576-5B0CD0E914CA}"/>
    <cellStyle name="Notas 15 5 9" xfId="8517" xr:uid="{BD507A10-4A2F-4D8A-90E6-2374AD661D8F}"/>
    <cellStyle name="Notas 15 5 9 2" xfId="23625" xr:uid="{8793B9A8-5664-4F86-9CFA-ACBBD2DEF9C0}"/>
    <cellStyle name="Notas 16" xfId="1454" xr:uid="{00000000-0005-0000-0000-0000B2050000}"/>
    <cellStyle name="Notas 16 2" xfId="1909" xr:uid="{1098660D-0869-4E0F-871F-94F501C76F0B}"/>
    <cellStyle name="Notas 16 2 10" xfId="16098" xr:uid="{7BF1DA0A-8D58-4DB5-B180-41D84B628C49}"/>
    <cellStyle name="Notas 16 2 10 2" xfId="31206" xr:uid="{19A76B23-B166-4FDF-A042-424C3C40EA6C}"/>
    <cellStyle name="Notas 16 2 11" xfId="14907" xr:uid="{8D96D444-874A-4A9F-B015-9196027075E7}"/>
    <cellStyle name="Notas 16 2 11 2" xfId="30015" xr:uid="{444288C1-A6D4-4AAD-8A72-33EE28865001}"/>
    <cellStyle name="Notas 16 2 12" xfId="17134" xr:uid="{48037982-C212-45C7-AEAF-755C11FBFA4A}"/>
    <cellStyle name="Notas 16 2 2" xfId="2469" xr:uid="{0EBD0749-2A3B-4ADC-B3F1-3CF0B8E80B3C}"/>
    <cellStyle name="Notas 16 2 2 2" xfId="5106" xr:uid="{49561804-12D1-4347-AA0B-FFDFE6CCBF55}"/>
    <cellStyle name="Notas 16 2 2 2 2" xfId="11470" xr:uid="{8AE20B36-AE77-45A9-8017-9D0DE7CFB3D6}"/>
    <cellStyle name="Notas 16 2 2 2 2 2" xfId="26578" xr:uid="{5F5CCE75-0955-4D85-B5E1-B221975DF300}"/>
    <cellStyle name="Notas 16 2 2 2 3" xfId="7474" xr:uid="{A7DDFB27-D901-4CDE-84B4-C6A5ACD327AD}"/>
    <cellStyle name="Notas 16 2 2 2 3 2" xfId="22582" xr:uid="{83C68235-8912-4799-9B14-C3ED503EA920}"/>
    <cellStyle name="Notas 16 2 2 2 4" xfId="20214" xr:uid="{C174ADE4-D20D-48BC-B628-F1F2D93BDBB4}"/>
    <cellStyle name="Notas 16 2 2 3" xfId="8936" xr:uid="{4BCB6E43-8028-4E58-946E-D5F9494F5A33}"/>
    <cellStyle name="Notas 16 2 2 3 2" xfId="24044" xr:uid="{70043EB4-F806-4789-8BB6-1F306A181D3C}"/>
    <cellStyle name="Notas 16 2 3" xfId="2685" xr:uid="{D99E8697-A85C-409B-9856-8BC334FE332B}"/>
    <cellStyle name="Notas 16 2 3 2" xfId="5322" xr:uid="{E8391FAB-14A5-4E44-8B5A-F647CCA3B210}"/>
    <cellStyle name="Notas 16 2 3 2 2" xfId="14578" xr:uid="{1B297CF5-1FDD-4EBA-9712-56A120206793}"/>
    <cellStyle name="Notas 16 2 3 2 2 2" xfId="29686" xr:uid="{43164BF0-2DB2-463B-8E75-7EF0EC4BDF8F}"/>
    <cellStyle name="Notas 16 2 3 2 3" xfId="20430" xr:uid="{E540C5AA-8707-41CB-B6EB-519C7F74E91F}"/>
    <cellStyle name="Notas 16 2 3 3" xfId="7131" xr:uid="{D7E28723-0306-4BC8-B9C1-D1F888BC406B}"/>
    <cellStyle name="Notas 16 2 3 3 2" xfId="22239" xr:uid="{6BEEBF0F-A546-499C-8FFE-F1BA4775E76C}"/>
    <cellStyle name="Notas 16 2 3 4" xfId="17793" xr:uid="{E7A69F58-4F13-441A-833F-557111165E03}"/>
    <cellStyle name="Notas 16 2 4" xfId="2988" xr:uid="{B42288AC-C65F-4429-9D80-821A107E0893}"/>
    <cellStyle name="Notas 16 2 4 2" xfId="5625" xr:uid="{BB302B8A-713F-4A5A-9F28-BC2E51E7380D}"/>
    <cellStyle name="Notas 16 2 4 2 2" xfId="11936" xr:uid="{CBBC990E-3BC1-485C-8CA8-4CE4D458E281}"/>
    <cellStyle name="Notas 16 2 4 2 2 2" xfId="27044" xr:uid="{30BD2867-33AD-49F2-9B61-4DDAD9B2E2E6}"/>
    <cellStyle name="Notas 16 2 4 2 3" xfId="15243" xr:uid="{1464C6EB-42F2-48BC-9EB9-5CC3548B5EA4}"/>
    <cellStyle name="Notas 16 2 4 2 3 2" xfId="30351" xr:uid="{FCF23334-7775-4C01-A03A-B9DC598A10DA}"/>
    <cellStyle name="Notas 16 2 4 2 4" xfId="20733" xr:uid="{964DBB03-AF85-4467-A02F-95D711A31EA2}"/>
    <cellStyle name="Notas 16 2 4 3" xfId="9370" xr:uid="{1DD2FC07-421F-4936-BC6C-A45BC87AD18B}"/>
    <cellStyle name="Notas 16 2 4 3 2" xfId="24478" xr:uid="{EECBA4B6-BF49-4260-A8F8-DCDFF0079E4E}"/>
    <cellStyle name="Notas 16 2 4 4" xfId="7301" xr:uid="{A36C6389-B44F-4E67-8885-351F04CB0107}"/>
    <cellStyle name="Notas 16 2 4 4 2" xfId="22409" xr:uid="{6A681783-F6CA-4FAC-A07E-D554B18761EA}"/>
    <cellStyle name="Notas 16 2 4 5" xfId="18096" xr:uid="{E793ACB7-5AF8-477A-8672-DDFB01252477}"/>
    <cellStyle name="Notas 16 2 5" xfId="3314" xr:uid="{39AAFF79-7F1C-4AE4-9686-2D3032303BCA}"/>
    <cellStyle name="Notas 16 2 5 2" xfId="5951" xr:uid="{6234BEE8-C55A-4EF6-8C6F-A94B7B4F3CB6}"/>
    <cellStyle name="Notas 16 2 5 2 2" xfId="12262" xr:uid="{B033421E-308E-42B7-945D-8F12B7A5E497}"/>
    <cellStyle name="Notas 16 2 5 2 2 2" xfId="27370" xr:uid="{62FA8B56-C4FD-4736-B9ED-1A681885B239}"/>
    <cellStyle name="Notas 16 2 5 2 3" xfId="8093" xr:uid="{2C584749-5770-4750-B6DE-98E6AEC49888}"/>
    <cellStyle name="Notas 16 2 5 2 3 2" xfId="23201" xr:uid="{FA432F3E-6512-4932-82AE-DA7B2D824403}"/>
    <cellStyle name="Notas 16 2 5 2 4" xfId="21059" xr:uid="{2491A854-48BF-4A3C-8B26-F3B3F9578749}"/>
    <cellStyle name="Notas 16 2 5 3" xfId="9696" xr:uid="{72FA7424-BF79-44E8-ACE2-34E04BDCE417}"/>
    <cellStyle name="Notas 16 2 5 3 2" xfId="24804" xr:uid="{E6B22FD2-3D8E-45CA-9F74-2C3F898A1013}"/>
    <cellStyle name="Notas 16 2 5 4" xfId="13367" xr:uid="{C64461A7-758C-4176-9B59-C1700BB07BA8}"/>
    <cellStyle name="Notas 16 2 5 4 2" xfId="28475" xr:uid="{ADBCAB3A-08B4-4E8C-B429-8F26EE7BFD3F}"/>
    <cellStyle name="Notas 16 2 5 5" xfId="18422" xr:uid="{3683E2B1-3F3B-465F-AF92-007F48CA3532}"/>
    <cellStyle name="Notas 16 2 6" xfId="3620" xr:uid="{A75E09D1-68F6-414A-9B02-649A397FD46E}"/>
    <cellStyle name="Notas 16 2 6 2" xfId="6257" xr:uid="{3A2C2686-F249-4336-9C89-90CEB0E44C3C}"/>
    <cellStyle name="Notas 16 2 6 2 2" xfId="12568" xr:uid="{7C754A4E-2AEB-4064-8EF4-DBBBD0510E64}"/>
    <cellStyle name="Notas 16 2 6 2 2 2" xfId="27676" xr:uid="{24A7AF67-3412-4C68-9C3A-6F5AEC84E7F4}"/>
    <cellStyle name="Notas 16 2 6 2 3" xfId="11667" xr:uid="{D1DE56D4-84E7-4570-A649-500086EA37D4}"/>
    <cellStyle name="Notas 16 2 6 2 3 2" xfId="26775" xr:uid="{3A7E1CD1-D202-42C5-8572-6C84744D0D27}"/>
    <cellStyle name="Notas 16 2 6 2 4" xfId="21365" xr:uid="{2DD2C590-B19C-47E5-A431-33F92ED41834}"/>
    <cellStyle name="Notas 16 2 6 3" xfId="10002" xr:uid="{4DE8643B-6FAD-455C-92B5-CC3CBDE1F281}"/>
    <cellStyle name="Notas 16 2 6 3 2" xfId="25110" xr:uid="{2AF29E7D-43E4-4E31-828A-D1E6C7EE2E63}"/>
    <cellStyle name="Notas 16 2 6 4" xfId="7194" xr:uid="{4A0B3B6F-4162-4268-BBDF-670A3F717BAA}"/>
    <cellStyle name="Notas 16 2 6 4 2" xfId="22302" xr:uid="{74027CDD-CC93-4755-B7A2-ECC6203AB375}"/>
    <cellStyle name="Notas 16 2 6 5" xfId="18728" xr:uid="{D7319CCC-0758-491C-820F-877EA41542CE}"/>
    <cellStyle name="Notas 16 2 7" xfId="3981" xr:uid="{BA7DC271-966C-450F-9350-05AD841BF2BC}"/>
    <cellStyle name="Notas 16 2 7 2" xfId="6618" xr:uid="{8FC2365D-10E9-4612-B071-CF764568ADB4}"/>
    <cellStyle name="Notas 16 2 7 2 2" xfId="12929" xr:uid="{569AC220-CA94-4C94-8872-EB5A35FEE4FC}"/>
    <cellStyle name="Notas 16 2 7 2 2 2" xfId="28037" xr:uid="{BC051700-6804-4C55-963F-1CD915D435F6}"/>
    <cellStyle name="Notas 16 2 7 2 3" xfId="16619" xr:uid="{B028B671-2F55-426F-A04A-4A98E18F5D4A}"/>
    <cellStyle name="Notas 16 2 7 2 3 2" xfId="31727" xr:uid="{97883048-49A8-421F-BE49-DD8DF66F95F3}"/>
    <cellStyle name="Notas 16 2 7 2 4" xfId="21726" xr:uid="{838B6F7D-D3A4-4054-97BA-B3F9C9E1BA67}"/>
    <cellStyle name="Notas 16 2 7 3" xfId="10363" xr:uid="{6F5A834C-264A-4488-9B43-E2F1C8FE3F29}"/>
    <cellStyle name="Notas 16 2 7 3 2" xfId="25471" xr:uid="{01103A78-8406-489C-8D0A-4E41BB38C31F}"/>
    <cellStyle name="Notas 16 2 7 4" xfId="11230" xr:uid="{1C52B520-90DA-4CFA-AA39-57C1CE30A0AD}"/>
    <cellStyle name="Notas 16 2 7 4 2" xfId="26338" xr:uid="{F8776520-10A3-4BA6-B7FC-933190A37D2D}"/>
    <cellStyle name="Notas 16 2 7 5" xfId="19089" xr:uid="{DE429445-6EA9-4079-9ED1-B5B44E3C53F1}"/>
    <cellStyle name="Notas 16 2 8" xfId="4546" xr:uid="{63ABCDC9-7CD3-4633-9315-1AD21C58C6EE}"/>
    <cellStyle name="Notas 16 2 8 2" xfId="10928" xr:uid="{FDC2D98A-4A9B-4276-A724-39C9974325F4}"/>
    <cellStyle name="Notas 16 2 8 2 2" xfId="26036" xr:uid="{A7749D47-4F90-4AA2-A7C7-29D7D55AEB02}"/>
    <cellStyle name="Notas 16 2 8 3" xfId="13612" xr:uid="{F6298A3D-994C-4DA4-8D08-73F5870810F1}"/>
    <cellStyle name="Notas 16 2 8 3 2" xfId="28720" xr:uid="{A461AE59-0596-4209-8B22-486A0A31AB19}"/>
    <cellStyle name="Notas 16 2 8 4" xfId="19654" xr:uid="{7BDC8049-49B3-43B6-8A24-7B83937EB75D}"/>
    <cellStyle name="Notas 16 2 9" xfId="8410" xr:uid="{A4A60171-A530-445C-BA95-1D62C3CC1638}"/>
    <cellStyle name="Notas 16 2 9 2" xfId="23518" xr:uid="{92AC8FD8-5866-44BA-8C99-026CF0B3D1CD}"/>
    <cellStyle name="Notas 16 3" xfId="1896" xr:uid="{6C1E9C07-A76E-421B-8DF2-00795D7EC2A4}"/>
    <cellStyle name="Notas 16 3 10" xfId="8397" xr:uid="{BFD181E1-C159-4596-B870-1DCDE1B87736}"/>
    <cellStyle name="Notas 16 3 10 2" xfId="23505" xr:uid="{2073C62A-80BD-46D2-9364-031C133085B4}"/>
    <cellStyle name="Notas 16 3 11" xfId="8248" xr:uid="{49F6462E-D1C1-402F-88FE-681BCD8797FD}"/>
    <cellStyle name="Notas 16 3 11 2" xfId="23356" xr:uid="{765E1044-6E79-4FEE-B890-B10BE18785D8}"/>
    <cellStyle name="Notas 16 3 12" xfId="7538" xr:uid="{9DFF7086-E518-4E53-89CB-3F2832CA30EF}"/>
    <cellStyle name="Notas 16 3 12 2" xfId="22646" xr:uid="{279817E3-6C19-4F18-9488-A460943EA726}"/>
    <cellStyle name="Notas 16 3 13" xfId="17121" xr:uid="{2FBEB5E9-3928-4468-930E-80324CC46212}"/>
    <cellStyle name="Notas 16 3 2" xfId="2456" xr:uid="{B23019AF-62A0-41D4-ADE6-4D4ABB6CC96E}"/>
    <cellStyle name="Notas 16 3 2 2" xfId="5093" xr:uid="{A7AF3A00-32CA-4EBE-8ABB-7E03E73BBAD6}"/>
    <cellStyle name="Notas 16 3 2 2 2" xfId="11457" xr:uid="{DEF606BA-C2F3-4B3C-9980-9079A771702B}"/>
    <cellStyle name="Notas 16 3 2 2 2 2" xfId="26565" xr:uid="{6F7C2CE9-F6A3-4DBD-A77D-E056A405FF39}"/>
    <cellStyle name="Notas 16 3 2 2 3" xfId="7549" xr:uid="{26D892F8-C0BA-472C-B804-F492034E67F3}"/>
    <cellStyle name="Notas 16 3 2 2 3 2" xfId="22657" xr:uid="{68799236-88A8-4FE9-B9C7-BFF1CAEB1918}"/>
    <cellStyle name="Notas 16 3 2 2 4" xfId="20201" xr:uid="{3D90771A-F948-4C9D-8F91-89D65BA9A04C}"/>
    <cellStyle name="Notas 16 3 2 3" xfId="8923" xr:uid="{22D76B14-1B53-49D9-B568-714903F45F2F}"/>
    <cellStyle name="Notas 16 3 2 3 2" xfId="24031" xr:uid="{D1A7F8A3-E681-44CF-8F32-2873A4D152D1}"/>
    <cellStyle name="Notas 16 3 2 4" xfId="15510" xr:uid="{69C8C52F-9610-4D0B-BC97-BA67BDD0D4E8}"/>
    <cellStyle name="Notas 16 3 2 4 2" xfId="30618" xr:uid="{C1E8C671-A63A-476D-9FEA-5A1AB35CE456}"/>
    <cellStyle name="Notas 16 3 2 5" xfId="7533" xr:uid="{8A008433-A037-4DA2-BED0-0FF965F46DC6}"/>
    <cellStyle name="Notas 16 3 2 5 2" xfId="22641" xr:uid="{ACD89E28-D53E-4D55-9D41-19DDCAAFF166}"/>
    <cellStyle name="Notas 16 3 2 6" xfId="17630" xr:uid="{54A5D11B-1CBC-4910-8A5D-BADB29CD7669}"/>
    <cellStyle name="Notas 16 3 3" xfId="2672" xr:uid="{AC6C4B97-9595-43E9-80A2-8CC54051E1D1}"/>
    <cellStyle name="Notas 16 3 3 2" xfId="5309" xr:uid="{54DC8BB2-C920-4E39-BEA7-4E6620356E07}"/>
    <cellStyle name="Notas 16 3 3 2 2" xfId="8179" xr:uid="{3CFE1DFD-70C6-4E42-9B39-F2FA40141E22}"/>
    <cellStyle name="Notas 16 3 3 2 2 2" xfId="23287" xr:uid="{16007B7F-A365-4E32-B44A-5A24357A1569}"/>
    <cellStyle name="Notas 16 3 3 2 3" xfId="20417" xr:uid="{596C8829-B235-4753-99C1-595AF9948315}"/>
    <cellStyle name="Notas 16 3 3 3" xfId="15020" xr:uid="{E6C39F97-95F5-40D5-91CE-C3A31FCBF79E}"/>
    <cellStyle name="Notas 16 3 3 3 2" xfId="30128" xr:uid="{1A76E483-4C98-4908-B2B9-3FEA605F1D9C}"/>
    <cellStyle name="Notas 16 3 3 4" xfId="17780" xr:uid="{AE03DD2E-13EF-465F-B45D-4EA16209429A}"/>
    <cellStyle name="Notas 16 3 4" xfId="2975" xr:uid="{900D3267-85F0-4AE8-84AB-E74BF1EF4AD1}"/>
    <cellStyle name="Notas 16 3 4 2" xfId="5612" xr:uid="{E8B1C3C5-6728-4F10-9E53-F77388B2CB2A}"/>
    <cellStyle name="Notas 16 3 4 2 2" xfId="11923" xr:uid="{BA724CBE-3517-4623-8322-F58D51D50A01}"/>
    <cellStyle name="Notas 16 3 4 2 2 2" xfId="27031" xr:uid="{D18738AB-CB7E-45F4-A9DE-1397359540A0}"/>
    <cellStyle name="Notas 16 3 4 2 3" xfId="13493" xr:uid="{B498259A-F27B-4190-B55C-0063843D23F8}"/>
    <cellStyle name="Notas 16 3 4 2 3 2" xfId="28601" xr:uid="{E45CCD87-5D46-44DD-8C94-9E0583C4D0BD}"/>
    <cellStyle name="Notas 16 3 4 2 4" xfId="20720" xr:uid="{294A6191-9798-4B91-B868-5352A504BC80}"/>
    <cellStyle name="Notas 16 3 4 3" xfId="9357" xr:uid="{5D2FAF6F-9C76-41BF-93F8-2FB2A36E7521}"/>
    <cellStyle name="Notas 16 3 4 3 2" xfId="24465" xr:uid="{61CC24E5-BA28-41B7-90C6-2B616D0E854F}"/>
    <cellStyle name="Notas 16 3 4 4" xfId="16345" xr:uid="{977AEC15-EA18-4AED-BEB5-6B007090D789}"/>
    <cellStyle name="Notas 16 3 4 4 2" xfId="31453" xr:uid="{E6AE38FF-DCC7-43D4-8597-BEDC472D7AEB}"/>
    <cellStyle name="Notas 16 3 4 5" xfId="18083" xr:uid="{F3A2BF2A-F7C1-4D1B-B01B-A70E5D30C90A}"/>
    <cellStyle name="Notas 16 3 5" xfId="3301" xr:uid="{4CA94884-038C-49F6-A3EE-484B79E3D113}"/>
    <cellStyle name="Notas 16 3 5 2" xfId="5938" xr:uid="{E2A2F883-D101-4B93-8E08-5E7CAF125E79}"/>
    <cellStyle name="Notas 16 3 5 2 2" xfId="12249" xr:uid="{4EC24B61-B7E1-4349-ABE6-98145D83684C}"/>
    <cellStyle name="Notas 16 3 5 2 2 2" xfId="27357" xr:uid="{8A752D08-55D7-42BE-B89F-5DB3C9CF6D66}"/>
    <cellStyle name="Notas 16 3 5 2 3" xfId="7659" xr:uid="{BE7FFA23-D7B3-4269-9691-6091EC8EAD44}"/>
    <cellStyle name="Notas 16 3 5 2 3 2" xfId="22767" xr:uid="{51A4732C-5948-4E38-B1E8-380713BA8B5D}"/>
    <cellStyle name="Notas 16 3 5 2 4" xfId="21046" xr:uid="{1C9A125E-32AB-4914-9125-E413ADCF6081}"/>
    <cellStyle name="Notas 16 3 5 3" xfId="9683" xr:uid="{FF9FF99D-F2E4-4D47-9349-080DF3BED86A}"/>
    <cellStyle name="Notas 16 3 5 3 2" xfId="24791" xr:uid="{F4CBD38C-410B-4100-8294-D346E4D459FA}"/>
    <cellStyle name="Notas 16 3 5 4" xfId="7373" xr:uid="{53A21480-FE2F-483F-894A-8732C9D05C4A}"/>
    <cellStyle name="Notas 16 3 5 4 2" xfId="22481" xr:uid="{D4AFDB89-A166-4ACC-BEA0-8C9E03079B39}"/>
    <cellStyle name="Notas 16 3 5 5" xfId="18409" xr:uid="{09EAA435-A383-4B67-941A-BEDEE08DEC5B}"/>
    <cellStyle name="Notas 16 3 6" xfId="3607" xr:uid="{FE153480-591F-425A-A53A-D9D25685CA84}"/>
    <cellStyle name="Notas 16 3 6 2" xfId="6244" xr:uid="{F73FA3C9-5717-464F-9826-A58BFF70E8E8}"/>
    <cellStyle name="Notas 16 3 6 2 2" xfId="12555" xr:uid="{61C0C942-D165-4534-8E98-1247E178FC31}"/>
    <cellStyle name="Notas 16 3 6 2 2 2" xfId="27663" xr:uid="{0D59533F-CBEC-4E93-BF21-B487321712B1}"/>
    <cellStyle name="Notas 16 3 6 2 3" xfId="14390" xr:uid="{489F4B7F-2549-4254-B405-34CD5995D963}"/>
    <cellStyle name="Notas 16 3 6 2 3 2" xfId="29498" xr:uid="{1150FE12-537E-43DD-A5E8-7A24A1A55A6B}"/>
    <cellStyle name="Notas 16 3 6 2 4" xfId="21352" xr:uid="{6803B588-17A4-479C-8422-19B3A0AA2308}"/>
    <cellStyle name="Notas 16 3 6 3" xfId="9989" xr:uid="{1E1E4068-4BD7-4669-9FA2-BAC4ED1731EE}"/>
    <cellStyle name="Notas 16 3 6 3 2" xfId="25097" xr:uid="{62AC97F6-14B9-46A8-BE7C-8D3F4EEC8027}"/>
    <cellStyle name="Notas 16 3 6 4" xfId="14294" xr:uid="{96B7C83E-5AC9-495E-8669-5CBD9586F74F}"/>
    <cellStyle name="Notas 16 3 6 4 2" xfId="29402" xr:uid="{034C139B-A60E-4EE5-98E5-5259B7D1A50C}"/>
    <cellStyle name="Notas 16 3 6 5" xfId="18715" xr:uid="{02155970-66FF-4B98-B359-D6C914E71045}"/>
    <cellStyle name="Notas 16 3 7" xfId="3968" xr:uid="{9112BF59-8811-4197-B017-8B770FB26B8C}"/>
    <cellStyle name="Notas 16 3 7 2" xfId="6605" xr:uid="{15819675-DA3D-409C-BC76-A4B89CE27D16}"/>
    <cellStyle name="Notas 16 3 7 2 2" xfId="12916" xr:uid="{0ABC5625-9FE6-4D45-A84A-E2935B3D97EC}"/>
    <cellStyle name="Notas 16 3 7 2 2 2" xfId="28024" xr:uid="{73C65A4A-FE8C-4D17-8B7E-FF61CF840630}"/>
    <cellStyle name="Notas 16 3 7 2 3" xfId="16606" xr:uid="{31672592-BB44-4345-839E-23AEE82E0EF0}"/>
    <cellStyle name="Notas 16 3 7 2 3 2" xfId="31714" xr:uid="{075EBE9C-F284-4925-8008-560C825EAE56}"/>
    <cellStyle name="Notas 16 3 7 2 4" xfId="21713" xr:uid="{012850CD-9355-4E9F-A55D-42672EAE2BDD}"/>
    <cellStyle name="Notas 16 3 7 3" xfId="10350" xr:uid="{983327D8-5ABE-429B-99E8-FB3600FD9976}"/>
    <cellStyle name="Notas 16 3 7 3 2" xfId="25458" xr:uid="{CDBF6BCC-F372-4CDA-9B3F-8BBE2861CE41}"/>
    <cellStyle name="Notas 16 3 7 4" xfId="16162" xr:uid="{E94691CD-CE6B-4AFC-8370-027E08104B9E}"/>
    <cellStyle name="Notas 16 3 7 4 2" xfId="31270" xr:uid="{9D40EC91-199B-4C2F-B66B-A4BD1C2C5BE2}"/>
    <cellStyle name="Notas 16 3 7 5" xfId="19076" xr:uid="{F8AAD270-58FA-464F-9D76-283E28B84071}"/>
    <cellStyle name="Notas 16 3 8" xfId="4300" xr:uid="{8BFF258B-F059-4D8D-A5BE-2EF4EA52DA2D}"/>
    <cellStyle name="Notas 16 3 8 2" xfId="6937" xr:uid="{03C6D485-C064-4E78-AB49-330995DD2B69}"/>
    <cellStyle name="Notas 16 3 8 2 2" xfId="13248" xr:uid="{5E94B37E-FF17-4953-A0E9-703863EB9D78}"/>
    <cellStyle name="Notas 16 3 8 2 2 2" xfId="28356" xr:uid="{FD9EF0BB-FA77-492E-AEEA-AE689527D667}"/>
    <cellStyle name="Notas 16 3 8 2 3" xfId="16912" xr:uid="{9F69689B-992F-4989-A9D5-A32C85CF1922}"/>
    <cellStyle name="Notas 16 3 8 2 3 2" xfId="32020" xr:uid="{E0B3B60A-082E-4DD5-A41A-46917AC1D5D1}"/>
    <cellStyle name="Notas 16 3 8 2 4" xfId="22045" xr:uid="{9D7F0285-B0E7-470A-A27E-4D8F278197D6}"/>
    <cellStyle name="Notas 16 3 8 3" xfId="10682" xr:uid="{CD76AB58-A0B2-46E4-8332-8ADC13D6C25F}"/>
    <cellStyle name="Notas 16 3 8 3 2" xfId="25790" xr:uid="{6070C646-E430-4227-9A83-6E611D15C6A0}"/>
    <cellStyle name="Notas 16 3 8 4" xfId="13423" xr:uid="{C5AE15B5-883A-4D92-80E6-8673E5AFF1F2}"/>
    <cellStyle name="Notas 16 3 8 4 2" xfId="28531" xr:uid="{F6F8EED0-C8AE-4DCA-AEA2-E9997F53067C}"/>
    <cellStyle name="Notas 16 3 8 5" xfId="19408" xr:uid="{EE0A01A1-7BDC-43A2-A068-DD8E2F0BB517}"/>
    <cellStyle name="Notas 16 3 9" xfId="4533" xr:uid="{A867A8EC-42D1-46B2-894C-BA2FA3EA1B25}"/>
    <cellStyle name="Notas 16 3 9 2" xfId="10915" xr:uid="{1579CCC5-8323-4D43-81BB-30EFD3DB8942}"/>
    <cellStyle name="Notas 16 3 9 2 2" xfId="26023" xr:uid="{C83AE228-60C4-4DE9-BDDB-A8FDA02E1287}"/>
    <cellStyle name="Notas 16 3 9 3" xfId="14020" xr:uid="{66AD4D36-852E-40F0-80E5-DFB23DFBD331}"/>
    <cellStyle name="Notas 16 3 9 3 2" xfId="29128" xr:uid="{311C7FB7-3079-42AA-A3E1-184D2332A7F4}"/>
    <cellStyle name="Notas 16 3 9 4" xfId="19641" xr:uid="{301762A9-E0FC-41BA-A7E0-888E786F4377}"/>
    <cellStyle name="Notas 16 4" xfId="2106" xr:uid="{BF88E4AD-5CB6-462E-A15A-CE0404882D08}"/>
    <cellStyle name="Notas 16 4 10" xfId="8604" xr:uid="{8C4EB7EA-FC61-403E-ACD5-20C79FC20B9D}"/>
    <cellStyle name="Notas 16 4 10 2" xfId="23712" xr:uid="{5CBA3723-5F8A-4BF9-8FDA-40E475572F17}"/>
    <cellStyle name="Notas 16 4 11" xfId="15534" xr:uid="{83CC2BF3-05BB-4D79-8E71-612A1E80BB00}"/>
    <cellStyle name="Notas 16 4 11 2" xfId="30642" xr:uid="{B4A4687D-408E-4F98-8F5B-0836F98521BB}"/>
    <cellStyle name="Notas 16 4 12" xfId="14214" xr:uid="{AF9C26E2-BD68-4106-8E67-3C691A3F0DE1}"/>
    <cellStyle name="Notas 16 4 12 2" xfId="29322" xr:uid="{BFAE9119-46EB-4B59-B541-FF53DAB56D42}"/>
    <cellStyle name="Notas 16 4 13" xfId="17331" xr:uid="{A5079974-04E2-4104-B3C7-4B0941B496E5}"/>
    <cellStyle name="Notas 16 4 2" xfId="2596" xr:uid="{248EC42B-08BC-4F3A-AF29-16381E2BA242}"/>
    <cellStyle name="Notas 16 4 2 2" xfId="5233" xr:uid="{2412042F-B54C-40B1-8318-443E86A78192}"/>
    <cellStyle name="Notas 16 4 2 2 2" xfId="11597" xr:uid="{B597134C-6147-41AA-82A1-56A339FBF964}"/>
    <cellStyle name="Notas 16 4 2 2 2 2" xfId="26705" xr:uid="{824ADCA9-9D4B-4F0E-9C97-06036520F6C9}"/>
    <cellStyle name="Notas 16 4 2 2 3" xfId="9156" xr:uid="{9AB5CE51-F628-421C-B995-9F9E84889664}"/>
    <cellStyle name="Notas 16 4 2 2 3 2" xfId="24264" xr:uid="{C2290B94-D884-4496-A107-D271C3A77C26}"/>
    <cellStyle name="Notas 16 4 2 2 4" xfId="20341" xr:uid="{FA4EC2C3-B831-4A10-8D1B-F5B32EA5AFB5}"/>
    <cellStyle name="Notas 16 4 2 3" xfId="9063" xr:uid="{BFA600A8-F9E3-4F80-A567-E8E52B44EB22}"/>
    <cellStyle name="Notas 16 4 2 3 2" xfId="24171" xr:uid="{9A9B5A79-D19C-40EE-A4B6-6B88ABC86772}"/>
    <cellStyle name="Notas 16 4 2 4" xfId="16388" xr:uid="{4E97D168-49CF-44DF-A4EC-ADA93F9F3E10}"/>
    <cellStyle name="Notas 16 4 2 4 2" xfId="31496" xr:uid="{B762D00A-32E3-450B-B7CC-6798E038B122}"/>
    <cellStyle name="Notas 16 4 2 5" xfId="15348" xr:uid="{A4862EC9-5398-4A3A-829F-C06EB889E1BB}"/>
    <cellStyle name="Notas 16 4 2 5 2" xfId="30456" xr:uid="{D38FF3BA-0EAD-4242-A015-49456733AB04}"/>
    <cellStyle name="Notas 16 4 2 6" xfId="17704" xr:uid="{9A0D3488-A166-42BE-B168-D4E871BA792A}"/>
    <cellStyle name="Notas 16 4 3" xfId="2861" xr:uid="{BD78CA82-E08C-40C8-A896-1ADF00CDBB9D}"/>
    <cellStyle name="Notas 16 4 3 2" xfId="5498" xr:uid="{28C99D41-4933-4706-8DE2-A824CC12BA24}"/>
    <cellStyle name="Notas 16 4 3 2 2" xfId="15961" xr:uid="{1107E068-4A2D-45E1-8799-5485EB462FDD}"/>
    <cellStyle name="Notas 16 4 3 2 2 2" xfId="31069" xr:uid="{B8842A86-8566-4633-836D-614563B594AB}"/>
    <cellStyle name="Notas 16 4 3 2 3" xfId="20606" xr:uid="{7EF82C35-D490-49DB-84AF-D22183496795}"/>
    <cellStyle name="Notas 16 4 3 3" xfId="13484" xr:uid="{A1507814-7262-47CC-81C1-935DCC3F1521}"/>
    <cellStyle name="Notas 16 4 3 3 2" xfId="28592" xr:uid="{15896A1E-74A1-47E1-9299-660E706B4A65}"/>
    <cellStyle name="Notas 16 4 3 4" xfId="17969" xr:uid="{E2E76831-0949-4DAD-A2A2-A9EBA5BA2539}"/>
    <cellStyle name="Notas 16 4 4" xfId="3164" xr:uid="{F91553FB-911C-4DA3-9472-BCCF8D7493B8}"/>
    <cellStyle name="Notas 16 4 4 2" xfId="5801" xr:uid="{76348A1E-4590-41E6-B650-041DA5FB52CF}"/>
    <cellStyle name="Notas 16 4 4 2 2" xfId="12112" xr:uid="{1802A49F-C50F-42F4-8AA1-EE933789A870}"/>
    <cellStyle name="Notas 16 4 4 2 2 2" xfId="27220" xr:uid="{BF134F4F-88DE-4BA8-8C49-7D5245F87B92}"/>
    <cellStyle name="Notas 16 4 4 2 3" xfId="7795" xr:uid="{F18FCB6F-CEBC-4377-B38F-9CB1472A35D9}"/>
    <cellStyle name="Notas 16 4 4 2 3 2" xfId="22903" xr:uid="{775697E2-9617-4947-B6A9-DEBEC0DF9816}"/>
    <cellStyle name="Notas 16 4 4 2 4" xfId="20909" xr:uid="{DDAAAACF-6C00-4E8A-9A65-B54C9EB71DCB}"/>
    <cellStyle name="Notas 16 4 4 3" xfId="9546" xr:uid="{D1781A3E-A838-4BB1-8585-26695D1529D7}"/>
    <cellStyle name="Notas 16 4 4 3 2" xfId="24654" xr:uid="{5BC8B210-B2B4-49FA-B504-EA78FB84D917}"/>
    <cellStyle name="Notas 16 4 4 4" xfId="14002" xr:uid="{9F0F30BE-33F9-44AA-968A-EF0D33892065}"/>
    <cellStyle name="Notas 16 4 4 4 2" xfId="29110" xr:uid="{A1C0232B-55A1-4BE2-98F6-6F7D1169FFAF}"/>
    <cellStyle name="Notas 16 4 4 5" xfId="18272" xr:uid="{2BECD826-6A5E-443C-8F7C-C410E7E040E8}"/>
    <cellStyle name="Notas 16 4 5" xfId="3490" xr:uid="{412E2830-34FA-4235-80B9-59448D10819D}"/>
    <cellStyle name="Notas 16 4 5 2" xfId="6127" xr:uid="{7C265BC2-26C9-4F3E-BCE6-32084DC44A0E}"/>
    <cellStyle name="Notas 16 4 5 2 2" xfId="12438" xr:uid="{7B1B39A4-5C9A-4732-A54C-A537C5ADE894}"/>
    <cellStyle name="Notas 16 4 5 2 2 2" xfId="27546" xr:uid="{62480348-C5D7-45FB-AD83-1271B67C2561}"/>
    <cellStyle name="Notas 16 4 5 2 3" xfId="15259" xr:uid="{752A5FD3-FD41-40B4-80B9-D44CE17D861A}"/>
    <cellStyle name="Notas 16 4 5 2 3 2" xfId="30367" xr:uid="{A8B741FA-6986-4B60-BBA9-2873398CA0D5}"/>
    <cellStyle name="Notas 16 4 5 2 4" xfId="21235" xr:uid="{834EE656-CDD1-49F8-85DE-A1C8E78969ED}"/>
    <cellStyle name="Notas 16 4 5 3" xfId="9872" xr:uid="{F92DFAAB-73EE-4089-8ED7-592F0A44720B}"/>
    <cellStyle name="Notas 16 4 5 3 2" xfId="24980" xr:uid="{6E369C72-9340-4B0F-B5F8-D00E85C4B541}"/>
    <cellStyle name="Notas 16 4 5 4" xfId="15138" xr:uid="{E62846E4-07B3-458D-94E9-A5F296CA0E72}"/>
    <cellStyle name="Notas 16 4 5 4 2" xfId="30246" xr:uid="{7C862394-FB80-445D-AC48-30A43C4CCA1B}"/>
    <cellStyle name="Notas 16 4 5 5" xfId="18598" xr:uid="{B8067001-6E97-4D31-8989-B6D13AA4EE8A}"/>
    <cellStyle name="Notas 16 4 6" xfId="3796" xr:uid="{4EEB3FF1-AF2B-42B9-9E61-01108160DC8D}"/>
    <cellStyle name="Notas 16 4 6 2" xfId="6433" xr:uid="{F0DA69AE-83DF-4A5C-9A3A-A9445B8B9AA5}"/>
    <cellStyle name="Notas 16 4 6 2 2" xfId="12744" xr:uid="{A39FED39-C3BA-4555-A51C-AF8AB6320520}"/>
    <cellStyle name="Notas 16 4 6 2 2 2" xfId="27852" xr:uid="{BC57989C-A8D7-40D5-9935-5D0E68EDD3D4}"/>
    <cellStyle name="Notas 16 4 6 2 3" xfId="13371" xr:uid="{CBAD1B88-8BD1-4D47-91AB-DDFA0204AFE9}"/>
    <cellStyle name="Notas 16 4 6 2 3 2" xfId="28479" xr:uid="{7C52CB26-FC4C-4654-AA25-956CE9175F65}"/>
    <cellStyle name="Notas 16 4 6 2 4" xfId="21541" xr:uid="{122897F0-A088-4747-8E92-DF8DCC816434}"/>
    <cellStyle name="Notas 16 4 6 3" xfId="10178" xr:uid="{3F9F471E-189E-4CE3-B6C7-20CD55B551C1}"/>
    <cellStyle name="Notas 16 4 6 3 2" xfId="25286" xr:uid="{468ECAF3-F287-4DF1-B775-4724B4281367}"/>
    <cellStyle name="Notas 16 4 6 4" xfId="8016" xr:uid="{61F9089C-5B5F-4308-9374-C56CB97E0E44}"/>
    <cellStyle name="Notas 16 4 6 4 2" xfId="23124" xr:uid="{7D472513-534E-4E41-A45F-23302DD75D07}"/>
    <cellStyle name="Notas 16 4 6 5" xfId="18904" xr:uid="{48541070-D86B-4620-8D69-8FA4CACC15DB}"/>
    <cellStyle name="Notas 16 4 7" xfId="4178" xr:uid="{E5F80D25-C536-4F08-9CCE-719742E9C271}"/>
    <cellStyle name="Notas 16 4 7 2" xfId="6815" xr:uid="{88D13D26-C2DF-4139-B532-B4A62A12D709}"/>
    <cellStyle name="Notas 16 4 7 2 2" xfId="13126" xr:uid="{E4D34482-1639-4C81-AB48-5F90E1707FAF}"/>
    <cellStyle name="Notas 16 4 7 2 2 2" xfId="28234" xr:uid="{B657F813-F8BD-4A30-81B8-CFCE84A4C0EF}"/>
    <cellStyle name="Notas 16 4 7 2 3" xfId="16795" xr:uid="{2498DF52-893D-473A-9440-56FCB317BAFC}"/>
    <cellStyle name="Notas 16 4 7 2 3 2" xfId="31903" xr:uid="{A8933CE5-EF54-4FE0-A7D5-60E1439CD345}"/>
    <cellStyle name="Notas 16 4 7 2 4" xfId="21923" xr:uid="{989DC5E3-8C97-4E5C-8294-881727B314CC}"/>
    <cellStyle name="Notas 16 4 7 3" xfId="10560" xr:uid="{322DDAE0-7EDD-4454-888A-F167E3EFE604}"/>
    <cellStyle name="Notas 16 4 7 3 2" xfId="25668" xr:uid="{85DEFB4C-AE4C-49F6-A1A3-DBFE832ADA79}"/>
    <cellStyle name="Notas 16 4 7 4" xfId="16082" xr:uid="{AF96905C-57E6-4646-BED5-21721AC61A33}"/>
    <cellStyle name="Notas 16 4 7 4 2" xfId="31190" xr:uid="{F70B18A0-60DE-4A3A-9B19-48829C58FE6A}"/>
    <cellStyle name="Notas 16 4 7 5" xfId="19286" xr:uid="{0C1EE74E-1082-420A-95EB-B5DE2A9CCDF1}"/>
    <cellStyle name="Notas 16 4 8" xfId="4385" xr:uid="{0FC1A135-5760-4F57-BA63-77C39FA14D4A}"/>
    <cellStyle name="Notas 16 4 8 2" xfId="7022" xr:uid="{BEBD0D69-A74A-4808-8CDB-CC25030FC73D}"/>
    <cellStyle name="Notas 16 4 8 2 2" xfId="13333" xr:uid="{522D3213-9FF4-4CAC-B623-855961994A51}"/>
    <cellStyle name="Notas 16 4 8 2 2 2" xfId="28441" xr:uid="{3DC43BEA-6A2A-4590-894A-7F15394AC1AF}"/>
    <cellStyle name="Notas 16 4 8 2 3" xfId="16997" xr:uid="{260EDAFB-6742-4129-9BE8-2E8ED2C18C75}"/>
    <cellStyle name="Notas 16 4 8 2 3 2" xfId="32105" xr:uid="{BB9F7A07-5FE5-4FA4-AD61-E34A70EA3745}"/>
    <cellStyle name="Notas 16 4 8 2 4" xfId="22130" xr:uid="{0F435BEA-E46D-4D26-9004-7C9C4C00A8BE}"/>
    <cellStyle name="Notas 16 4 8 3" xfId="10767" xr:uid="{9E4B9528-7FD9-4549-A4CC-DDA7314F0E2F}"/>
    <cellStyle name="Notas 16 4 8 3 2" xfId="25875" xr:uid="{298E4830-E873-4388-AF8A-5A97A39202D1}"/>
    <cellStyle name="Notas 16 4 8 4" xfId="7451" xr:uid="{664D14FB-4F49-4E0C-A050-B64AACB2B984}"/>
    <cellStyle name="Notas 16 4 8 4 2" xfId="22559" xr:uid="{A7DA342B-97B2-42D2-9441-14E24061FBA4}"/>
    <cellStyle name="Notas 16 4 8 5" xfId="19493" xr:uid="{3F6060E4-B50A-4B05-A05A-50A8080E4EEB}"/>
    <cellStyle name="Notas 16 4 9" xfId="4743" xr:uid="{182F74B9-9779-4FB3-BF74-B0C82CDAF2B4}"/>
    <cellStyle name="Notas 16 4 9 2" xfId="11125" xr:uid="{1B733BCB-8B40-4A90-A54F-B802D17D85B9}"/>
    <cellStyle name="Notas 16 4 9 2 2" xfId="26233" xr:uid="{8BF8E6EC-F893-4EFB-ABDC-98FC11651F44}"/>
    <cellStyle name="Notas 16 4 9 3" xfId="7088" xr:uid="{2B51835C-9E48-4828-93D3-14C5CC8B977E}"/>
    <cellStyle name="Notas 16 4 9 3 2" xfId="22196" xr:uid="{0422C070-439D-41F9-8858-8B1E30319872}"/>
    <cellStyle name="Notas 16 4 9 4" xfId="19851" xr:uid="{B8B0F303-E388-482B-B1F4-7186FC29E705}"/>
    <cellStyle name="Notas 16 5" xfId="2018" xr:uid="{621CC0EA-927F-4AD1-9075-77E1EDF8ABB6}"/>
    <cellStyle name="Notas 16 5 10" xfId="8049" xr:uid="{5F00CCB6-3DE9-4D3E-81F2-92A3FE4E7714}"/>
    <cellStyle name="Notas 16 5 10 2" xfId="23157" xr:uid="{B5814AFB-8D8F-4EB5-86B7-8A8174B7D640}"/>
    <cellStyle name="Notas 16 5 11" xfId="7168" xr:uid="{2D437B91-7DF6-40C9-BB53-96E7375BEFC9}"/>
    <cellStyle name="Notas 16 5 11 2" xfId="22276" xr:uid="{07281E29-336D-49AA-BFEA-2839486C8104}"/>
    <cellStyle name="Notas 16 5 12" xfId="17243" xr:uid="{5D19DE26-6C8A-4368-81F8-4B59E6919D9C}"/>
    <cellStyle name="Notas 16 5 2" xfId="2780" xr:uid="{BE1133FA-E46B-488E-A0AA-CAB6FDB9DC64}"/>
    <cellStyle name="Notas 16 5 2 2" xfId="5417" xr:uid="{31911962-AE3D-4382-BFD3-3EB3954DC479}"/>
    <cellStyle name="Notas 16 5 2 2 2" xfId="7707" xr:uid="{1505B57F-859A-4A1C-B185-71C89671C6D9}"/>
    <cellStyle name="Notas 16 5 2 2 2 2" xfId="22815" xr:uid="{8A1FF4D7-B40A-4350-A00C-58719727D44D}"/>
    <cellStyle name="Notas 16 5 2 2 3" xfId="20525" xr:uid="{206D45B5-2FB2-4360-B641-D7DB9D3E8585}"/>
    <cellStyle name="Notas 16 5 2 3" xfId="13714" xr:uid="{0671914B-55EC-4CD5-B751-DD5B8BD38FAF}"/>
    <cellStyle name="Notas 16 5 2 3 2" xfId="28822" xr:uid="{89163E2B-D730-442A-911B-43B04FFF0DAC}"/>
    <cellStyle name="Notas 16 5 2 4" xfId="17888" xr:uid="{EB93ED10-A55E-40F5-A029-ABA2F33EC215}"/>
    <cellStyle name="Notas 16 5 3" xfId="3083" xr:uid="{72492A6C-FAA0-479A-ADA6-79164711CCA7}"/>
    <cellStyle name="Notas 16 5 3 2" xfId="5720" xr:uid="{84A63DB1-23FF-44A1-A957-355921873913}"/>
    <cellStyle name="Notas 16 5 3 2 2" xfId="12031" xr:uid="{322A2807-2C09-4CEB-9149-A8F8695CEFAA}"/>
    <cellStyle name="Notas 16 5 3 2 2 2" xfId="27139" xr:uid="{9ADC0196-4E36-42AB-A7B3-84723960D99E}"/>
    <cellStyle name="Notas 16 5 3 2 3" xfId="15230" xr:uid="{A904FDAF-84FE-4869-94F7-D52F4729BA8C}"/>
    <cellStyle name="Notas 16 5 3 2 3 2" xfId="30338" xr:uid="{ADCC9D2E-8ABF-4B7E-A5C4-155CDA2E0EF2}"/>
    <cellStyle name="Notas 16 5 3 2 4" xfId="20828" xr:uid="{CBD7406C-1895-4593-BA68-EBEEF1D08EE1}"/>
    <cellStyle name="Notas 16 5 3 3" xfId="9465" xr:uid="{288350D4-7F17-477E-BE25-A8AF17E5C988}"/>
    <cellStyle name="Notas 16 5 3 3 2" xfId="24573" xr:uid="{81F4260D-15D0-4AE9-94FF-084F32338ECA}"/>
    <cellStyle name="Notas 16 5 3 4" xfId="15924" xr:uid="{5AE92E1B-8FC6-4E54-AF2A-263516369D6C}"/>
    <cellStyle name="Notas 16 5 3 4 2" xfId="31032" xr:uid="{8B8DFDB0-8FD8-48BC-B35A-C5A37E075369}"/>
    <cellStyle name="Notas 16 5 3 5" xfId="18191" xr:uid="{67FC59A3-6442-4B8D-97E7-3990EA6806A3}"/>
    <cellStyle name="Notas 16 5 4" xfId="3409" xr:uid="{9B806649-DB20-4415-BE87-D8B128C2D081}"/>
    <cellStyle name="Notas 16 5 4 2" xfId="6046" xr:uid="{AA378954-168F-4834-AE63-75757296D00E}"/>
    <cellStyle name="Notas 16 5 4 2 2" xfId="12357" xr:uid="{8A3F9D4F-E78B-4FED-AD96-70ACF7CBD688}"/>
    <cellStyle name="Notas 16 5 4 2 2 2" xfId="27465" xr:uid="{D5F6DA31-6C22-464E-ABEF-F07F902FBEB9}"/>
    <cellStyle name="Notas 16 5 4 2 3" xfId="14525" xr:uid="{9B76A2D0-BEBC-4746-927C-49447F1D99C9}"/>
    <cellStyle name="Notas 16 5 4 2 3 2" xfId="29633" xr:uid="{D0090DC6-343A-443B-BC60-DBE394F4DA88}"/>
    <cellStyle name="Notas 16 5 4 2 4" xfId="21154" xr:uid="{2A6401C2-45AF-4661-8F0E-C0C764642F68}"/>
    <cellStyle name="Notas 16 5 4 3" xfId="9791" xr:uid="{D5A6B05E-3380-4A50-BFBE-8027B6AF27E4}"/>
    <cellStyle name="Notas 16 5 4 3 2" xfId="24899" xr:uid="{55DE4754-5219-4F25-B5B2-A37602F93132}"/>
    <cellStyle name="Notas 16 5 4 4" xfId="16089" xr:uid="{8C3C458C-932E-43D0-9B68-7F013F17962B}"/>
    <cellStyle name="Notas 16 5 4 4 2" xfId="31197" xr:uid="{BB2E0A9A-491E-4D4C-A00C-137669701235}"/>
    <cellStyle name="Notas 16 5 4 5" xfId="18517" xr:uid="{CBD3F1B3-4E12-479E-95BF-444ADE25D72C}"/>
    <cellStyle name="Notas 16 5 5" xfId="3715" xr:uid="{6DDCD889-504B-40F7-9BF7-64E3FE571999}"/>
    <cellStyle name="Notas 16 5 5 2" xfId="6352" xr:uid="{2ED111B1-E7A1-400D-973C-5D351AC07819}"/>
    <cellStyle name="Notas 16 5 5 2 2" xfId="12663" xr:uid="{676B7B9A-D50E-4D53-80F8-9C096CA6DA70}"/>
    <cellStyle name="Notas 16 5 5 2 2 2" xfId="27771" xr:uid="{C4B6FE26-2590-4A36-84B9-E3442AE75837}"/>
    <cellStyle name="Notas 16 5 5 2 3" xfId="13941" xr:uid="{AC6AFA08-0924-42D4-B2DE-634AEF401E4D}"/>
    <cellStyle name="Notas 16 5 5 2 3 2" xfId="29049" xr:uid="{BEA07E35-A855-440C-AAD3-A5763A633F45}"/>
    <cellStyle name="Notas 16 5 5 2 4" xfId="21460" xr:uid="{DBA991F0-D137-4D8D-A278-6AFFBFAE9412}"/>
    <cellStyle name="Notas 16 5 5 3" xfId="10097" xr:uid="{72621F40-F43E-4C32-8F6F-7E821FA6B999}"/>
    <cellStyle name="Notas 16 5 5 3 2" xfId="25205" xr:uid="{044327A3-9D81-47C8-9221-622472DCF298}"/>
    <cellStyle name="Notas 16 5 5 4" xfId="7829" xr:uid="{4D83F98C-D507-47E0-B723-27E3B66647FA}"/>
    <cellStyle name="Notas 16 5 5 4 2" xfId="22937" xr:uid="{00C04812-BCE6-406F-B756-2206D2E3DF3D}"/>
    <cellStyle name="Notas 16 5 5 5" xfId="18823" xr:uid="{DD35976F-71E4-4A04-882D-27CECE7C6287}"/>
    <cellStyle name="Notas 16 5 6" xfId="4090" xr:uid="{F0905533-8C4E-42E4-AC5B-BD9BBF1D78AF}"/>
    <cellStyle name="Notas 16 5 6 2" xfId="6727" xr:uid="{AF3EA1F7-22D6-4381-8FA4-9F445EB06A4D}"/>
    <cellStyle name="Notas 16 5 6 2 2" xfId="13038" xr:uid="{AB64D3DB-6EBC-42F5-A216-0F1150232B86}"/>
    <cellStyle name="Notas 16 5 6 2 2 2" xfId="28146" xr:uid="{6C30E908-C7E3-4C68-9B76-EBEE703488AA}"/>
    <cellStyle name="Notas 16 5 6 2 3" xfId="16714" xr:uid="{245121E7-F051-4432-8126-6FED9FEA00C1}"/>
    <cellStyle name="Notas 16 5 6 2 3 2" xfId="31822" xr:uid="{C77D113A-B151-4719-AF0F-CC3F8D5ADCDC}"/>
    <cellStyle name="Notas 16 5 6 2 4" xfId="21835" xr:uid="{14985ED1-F63E-4F17-8E99-0FB2B1F184D3}"/>
    <cellStyle name="Notas 16 5 6 3" xfId="10472" xr:uid="{FE9A2D5D-D05B-4989-BCDD-93ECDEE38B33}"/>
    <cellStyle name="Notas 16 5 6 3 2" xfId="25580" xr:uid="{F94E192B-EAE3-43D3-AE57-621E13FF6646}"/>
    <cellStyle name="Notas 16 5 6 4" xfId="14276" xr:uid="{D0425476-77CC-478B-948D-42328EF716C9}"/>
    <cellStyle name="Notas 16 5 6 4 2" xfId="29384" xr:uid="{B62C7CF6-17C1-4FB2-8DA2-C2188FE3BAE3}"/>
    <cellStyle name="Notas 16 5 6 5" xfId="19198" xr:uid="{3ADBBAA8-3D99-454F-9EA4-14BE1952EA9F}"/>
    <cellStyle name="Notas 16 5 7" xfId="4372" xr:uid="{DCFBC2D0-6D95-4371-A4E6-52A6F183BFBE}"/>
    <cellStyle name="Notas 16 5 7 2" xfId="7009" xr:uid="{B448A580-95DD-47EC-ADA5-305C50347A8A}"/>
    <cellStyle name="Notas 16 5 7 2 2" xfId="13320" xr:uid="{2D1E6489-9B6A-4327-BFDA-DAC2B6995063}"/>
    <cellStyle name="Notas 16 5 7 2 2 2" xfId="28428" xr:uid="{4F6012E5-CDD7-487F-B97D-D3909F9D90B4}"/>
    <cellStyle name="Notas 16 5 7 2 3" xfId="16984" xr:uid="{447759D1-82EA-4A26-BE6A-0CE136A687AD}"/>
    <cellStyle name="Notas 16 5 7 2 3 2" xfId="32092" xr:uid="{A6CD0450-CF2B-4236-9B3F-4C32610B85D2}"/>
    <cellStyle name="Notas 16 5 7 2 4" xfId="22117" xr:uid="{C35BC74D-666C-429A-AA6C-42C2465FEACF}"/>
    <cellStyle name="Notas 16 5 7 3" xfId="10754" xr:uid="{F70B089B-358F-4E43-BD14-A61FB83819B6}"/>
    <cellStyle name="Notas 16 5 7 3 2" xfId="25862" xr:uid="{56453AC2-322B-4E0C-85C7-774C5973EA30}"/>
    <cellStyle name="Notas 16 5 7 4" xfId="8725" xr:uid="{075DBECF-4BF9-46A1-9BAB-9C1182CEFE2B}"/>
    <cellStyle name="Notas 16 5 7 4 2" xfId="23833" xr:uid="{AEFA5CBA-71E6-4EB0-85DF-9C0924C3AB1D}"/>
    <cellStyle name="Notas 16 5 7 5" xfId="19480" xr:uid="{7D6AAAAA-F50F-4709-AC7B-967468E937D1}"/>
    <cellStyle name="Notas 16 5 8" xfId="4655" xr:uid="{FA387E6C-7409-4D80-B34E-02E582772E15}"/>
    <cellStyle name="Notas 16 5 8 2" xfId="11037" xr:uid="{63009CBB-2E8C-44D1-88C6-1E048A873891}"/>
    <cellStyle name="Notas 16 5 8 2 2" xfId="26145" xr:uid="{283F9C45-21D0-4360-92F1-C54AF1FFA73F}"/>
    <cellStyle name="Notas 16 5 8 3" xfId="7948" xr:uid="{07C714AF-F438-4871-9F65-27358609C774}"/>
    <cellStyle name="Notas 16 5 8 3 2" xfId="23056" xr:uid="{FEC94F0B-F2BC-44E2-B3CF-CB12F3288D60}"/>
    <cellStyle name="Notas 16 5 8 4" xfId="19763" xr:uid="{7AC42335-F36A-4A85-A1D9-096A95694D03}"/>
    <cellStyle name="Notas 16 5 9" xfId="8516" xr:uid="{E96F32F8-AFC7-43CE-A696-DA0CDC14DB5E}"/>
    <cellStyle name="Notas 16 5 9 2" xfId="23624" xr:uid="{11342035-0049-4631-A4CC-64416324AA0D}"/>
    <cellStyle name="Notas 17" xfId="1455" xr:uid="{00000000-0005-0000-0000-0000B3050000}"/>
    <cellStyle name="Notas 17 2" xfId="1910" xr:uid="{F07729F0-1C59-4722-A5E0-6D28A9E7460E}"/>
    <cellStyle name="Notas 17 2 10" xfId="14816" xr:uid="{60A916DF-2E46-4521-928A-E3F53A8520F8}"/>
    <cellStyle name="Notas 17 2 10 2" xfId="29924" xr:uid="{F1943170-5FF2-4423-9F45-092EFFEC3657}"/>
    <cellStyle name="Notas 17 2 11" xfId="7842" xr:uid="{2C61FF10-338F-42FD-BCF0-2D438F6D6DF8}"/>
    <cellStyle name="Notas 17 2 11 2" xfId="22950" xr:uid="{F37816CF-FD3D-40F5-A4AA-0CD4EF111F81}"/>
    <cellStyle name="Notas 17 2 12" xfId="17135" xr:uid="{764F93B0-E25B-4AAF-8DF5-21681D480DD1}"/>
    <cellStyle name="Notas 17 2 2" xfId="2470" xr:uid="{0CC91F92-D59A-4042-B911-95C46A11A0B2}"/>
    <cellStyle name="Notas 17 2 2 2" xfId="5107" xr:uid="{A9B5DB03-E290-481E-AA0E-E7ED00D64E70}"/>
    <cellStyle name="Notas 17 2 2 2 2" xfId="11471" xr:uid="{A2323A28-8F23-40CB-A220-155AAE0F339E}"/>
    <cellStyle name="Notas 17 2 2 2 2 2" xfId="26579" xr:uid="{141160CE-0F76-4B2A-88C8-EB68069B035B}"/>
    <cellStyle name="Notas 17 2 2 2 3" xfId="13832" xr:uid="{37880B58-07B3-40CC-BB53-24275DCFBE30}"/>
    <cellStyle name="Notas 17 2 2 2 3 2" xfId="28940" xr:uid="{55E66F1A-F637-44DC-8F4D-177B81A54DD8}"/>
    <cellStyle name="Notas 17 2 2 2 4" xfId="20215" xr:uid="{0A5FBBA5-606C-450D-A3EB-B2D7C3676778}"/>
    <cellStyle name="Notas 17 2 2 3" xfId="8937" xr:uid="{59F5693D-047E-4072-9C30-8E1CFC726394}"/>
    <cellStyle name="Notas 17 2 2 3 2" xfId="24045" xr:uid="{D0BA7CDB-B8A6-4CB7-9109-D6E132A0BFC4}"/>
    <cellStyle name="Notas 17 2 3" xfId="2686" xr:uid="{7B33E454-AE4D-44C7-9BA3-425E566BADE7}"/>
    <cellStyle name="Notas 17 2 3 2" xfId="5323" xr:uid="{09098E9A-FFFE-4798-AD02-C7DB9103481D}"/>
    <cellStyle name="Notas 17 2 3 2 2" xfId="13597" xr:uid="{977171AE-0FFB-42FB-8860-388D5896D699}"/>
    <cellStyle name="Notas 17 2 3 2 2 2" xfId="28705" xr:uid="{CA48CAC8-F2D7-49A1-A57D-AB3D61762F16}"/>
    <cellStyle name="Notas 17 2 3 2 3" xfId="20431" xr:uid="{E619BB65-343F-419C-AA16-435E429C7EBC}"/>
    <cellStyle name="Notas 17 2 3 3" xfId="16561" xr:uid="{A3622F76-9552-4F99-BF83-777802EAC117}"/>
    <cellStyle name="Notas 17 2 3 3 2" xfId="31669" xr:uid="{B8CD8314-F9D9-422A-9BD3-CAAA1DF35FFC}"/>
    <cellStyle name="Notas 17 2 3 4" xfId="17794" xr:uid="{0193F5FF-E799-43C0-824C-F0EF77AFC5BC}"/>
    <cellStyle name="Notas 17 2 4" xfId="2989" xr:uid="{23F3242E-B9D4-4E1C-BAB2-E811213A1B91}"/>
    <cellStyle name="Notas 17 2 4 2" xfId="5626" xr:uid="{BDAFC61B-015C-4DAD-B641-C1CEC6B51941}"/>
    <cellStyle name="Notas 17 2 4 2 2" xfId="11937" xr:uid="{AB8C865E-4FB7-4777-A219-22752A7386C3}"/>
    <cellStyle name="Notas 17 2 4 2 2 2" xfId="27045" xr:uid="{6140B5A7-5F60-4361-9B6B-BE53DFB618F9}"/>
    <cellStyle name="Notas 17 2 4 2 3" xfId="13951" xr:uid="{55092E84-F6F2-411F-943F-5CA8E3636100}"/>
    <cellStyle name="Notas 17 2 4 2 3 2" xfId="29059" xr:uid="{9A3CC193-FC23-4BDA-BACD-0DB570182929}"/>
    <cellStyle name="Notas 17 2 4 2 4" xfId="20734" xr:uid="{3AE1342A-362F-436E-BD4C-AD031F80B2B2}"/>
    <cellStyle name="Notas 17 2 4 3" xfId="9371" xr:uid="{47A4D05D-BD60-4116-A05F-1C6344FA7B85}"/>
    <cellStyle name="Notas 17 2 4 3 2" xfId="24479" xr:uid="{A7567F40-4FF8-4060-A5BD-1EB52EC7F889}"/>
    <cellStyle name="Notas 17 2 4 4" xfId="15057" xr:uid="{A66A9EF8-5BE1-4349-B3F0-B18FB6E1F822}"/>
    <cellStyle name="Notas 17 2 4 4 2" xfId="30165" xr:uid="{A17FA5FC-5025-48BC-BDBB-577226597F67}"/>
    <cellStyle name="Notas 17 2 4 5" xfId="18097" xr:uid="{B8BFB0D4-4C72-4381-9ACF-A166E7216B44}"/>
    <cellStyle name="Notas 17 2 5" xfId="3315" xr:uid="{772DF63D-CFC8-474C-B55E-C9B1219E480D}"/>
    <cellStyle name="Notas 17 2 5 2" xfId="5952" xr:uid="{C5B0207C-CFD7-4B3F-8AFA-AC3092F00EB9}"/>
    <cellStyle name="Notas 17 2 5 2 2" xfId="12263" xr:uid="{1974A376-F118-4CD7-BC37-D48FDEF650DF}"/>
    <cellStyle name="Notas 17 2 5 2 2 2" xfId="27371" xr:uid="{A1D5FED3-8502-4111-8E58-23E647669FEA}"/>
    <cellStyle name="Notas 17 2 5 2 3" xfId="8222" xr:uid="{E6970326-B545-4FCF-9E45-06BC864CF9BE}"/>
    <cellStyle name="Notas 17 2 5 2 3 2" xfId="23330" xr:uid="{0F4C222E-0AE0-4D6F-8BFC-BE76EC8E4D31}"/>
    <cellStyle name="Notas 17 2 5 2 4" xfId="21060" xr:uid="{37EB5C74-B2C8-44C0-94A4-CB3FAB49D718}"/>
    <cellStyle name="Notas 17 2 5 3" xfId="9697" xr:uid="{236F4E22-81CE-4B29-B335-FD176B274F4D}"/>
    <cellStyle name="Notas 17 2 5 3 2" xfId="24805" xr:uid="{595C9398-B548-4F59-B9A4-9A90D403842B}"/>
    <cellStyle name="Notas 17 2 5 4" xfId="15733" xr:uid="{238DBC64-E447-4059-90C8-B93597E7E88D}"/>
    <cellStyle name="Notas 17 2 5 4 2" xfId="30841" xr:uid="{5E42CDF5-551F-47E6-939E-488C8BB04CBF}"/>
    <cellStyle name="Notas 17 2 5 5" xfId="18423" xr:uid="{1E1AC2A8-6FEA-407D-A39B-04089E294C59}"/>
    <cellStyle name="Notas 17 2 6" xfId="3621" xr:uid="{6DA13957-B6A7-4278-AE64-53D29D968F4B}"/>
    <cellStyle name="Notas 17 2 6 2" xfId="6258" xr:uid="{1377F887-35AA-4106-B548-C2A871085472}"/>
    <cellStyle name="Notas 17 2 6 2 2" xfId="12569" xr:uid="{3F9CF78F-363B-475A-90DB-F3E500F980D9}"/>
    <cellStyle name="Notas 17 2 6 2 2 2" xfId="27677" xr:uid="{78BA4BEC-3370-4C05-A8CE-D8751B105283}"/>
    <cellStyle name="Notas 17 2 6 2 3" xfId="13971" xr:uid="{1312FE0B-0512-46D0-A360-71E7BAF86CB6}"/>
    <cellStyle name="Notas 17 2 6 2 3 2" xfId="29079" xr:uid="{E09DFF5F-4BC5-48C0-BBE4-FF928BF8FEBC}"/>
    <cellStyle name="Notas 17 2 6 2 4" xfId="21366" xr:uid="{E139B609-0419-4D97-A521-3458B3E4A8CD}"/>
    <cellStyle name="Notas 17 2 6 3" xfId="10003" xr:uid="{26C1BA67-0820-4325-A778-346433907C81}"/>
    <cellStyle name="Notas 17 2 6 3 2" xfId="25111" xr:uid="{4CA75A07-81D7-4A3B-B00B-F1D714E12BD4}"/>
    <cellStyle name="Notas 17 2 6 4" xfId="13955" xr:uid="{14D27BCE-3352-4788-BD6E-6F01478E51A2}"/>
    <cellStyle name="Notas 17 2 6 4 2" xfId="29063" xr:uid="{95FE9523-1D2E-4939-AD84-1C92F35E3CF7}"/>
    <cellStyle name="Notas 17 2 6 5" xfId="18729" xr:uid="{BAEDABE2-B97B-47A7-9A6D-DA053DD3E903}"/>
    <cellStyle name="Notas 17 2 7" xfId="3982" xr:uid="{C9AFC9CF-198B-4ED9-80FE-8BF36A8E2FB4}"/>
    <cellStyle name="Notas 17 2 7 2" xfId="6619" xr:uid="{E871BE2A-C9A2-44E0-B82A-AC1ED55BD0EF}"/>
    <cellStyle name="Notas 17 2 7 2 2" xfId="12930" xr:uid="{463AC166-4338-40C4-92FD-523E0C8F34DE}"/>
    <cellStyle name="Notas 17 2 7 2 2 2" xfId="28038" xr:uid="{C3C989FF-5B51-4D1A-86AB-B226482CF652}"/>
    <cellStyle name="Notas 17 2 7 2 3" xfId="16620" xr:uid="{6BC44409-77C6-47DA-908B-992FDB03DE31}"/>
    <cellStyle name="Notas 17 2 7 2 3 2" xfId="31728" xr:uid="{F5D6BA3E-EEF9-45D9-8E9D-7CA009D3720B}"/>
    <cellStyle name="Notas 17 2 7 2 4" xfId="21727" xr:uid="{CEDE8E74-671D-4CC8-8DB2-C988215DB6BC}"/>
    <cellStyle name="Notas 17 2 7 3" xfId="10364" xr:uid="{153D37C4-66A5-4F2E-A2AF-B2ECE00AAEE2}"/>
    <cellStyle name="Notas 17 2 7 3 2" xfId="25472" xr:uid="{CC584F5F-1773-4710-83D4-14F44958C3DA}"/>
    <cellStyle name="Notas 17 2 7 4" xfId="15559" xr:uid="{769279BE-6935-4705-B601-B01CF150CCC0}"/>
    <cellStyle name="Notas 17 2 7 4 2" xfId="30667" xr:uid="{8038EA80-B66C-4AA3-86E4-2AEB4EFC82C7}"/>
    <cellStyle name="Notas 17 2 7 5" xfId="19090" xr:uid="{DAF93774-3CD9-45F2-8A78-F3369731C222}"/>
    <cellStyle name="Notas 17 2 8" xfId="4547" xr:uid="{06A8B0D5-BE9C-493B-B085-9B7F3D6B5E3A}"/>
    <cellStyle name="Notas 17 2 8 2" xfId="10929" xr:uid="{205BD7EA-BD38-453E-9C92-106658374C13}"/>
    <cellStyle name="Notas 17 2 8 2 2" xfId="26037" xr:uid="{ED3AF779-3BD6-4534-880E-2BCAC1AB98BA}"/>
    <cellStyle name="Notas 17 2 8 3" xfId="7897" xr:uid="{8514B4FA-C43E-4A89-BA58-8DD1D5EE6070}"/>
    <cellStyle name="Notas 17 2 8 3 2" xfId="23005" xr:uid="{DAB13B0E-6BE2-48E7-B28F-8CC0D9772633}"/>
    <cellStyle name="Notas 17 2 8 4" xfId="19655" xr:uid="{BC6E6656-C5FB-4A4A-B6F0-4DF419DE281D}"/>
    <cellStyle name="Notas 17 2 9" xfId="8411" xr:uid="{20A1E370-3C91-4C3E-880D-832002B1D085}"/>
    <cellStyle name="Notas 17 2 9 2" xfId="23519" xr:uid="{24332482-0352-4521-A631-DB1F78FA4A79}"/>
    <cellStyle name="Notas 17 3" xfId="1897" xr:uid="{2E74BE33-F94C-46BF-BE11-E2BEE9E8F3E4}"/>
    <cellStyle name="Notas 17 3 10" xfId="8398" xr:uid="{AE8D8209-72E5-4982-92A6-DF152E32F40E}"/>
    <cellStyle name="Notas 17 3 10 2" xfId="23506" xr:uid="{DBE44BC3-71DE-4A41-B9A5-4BA703E4FCDA}"/>
    <cellStyle name="Notas 17 3 11" xfId="16370" xr:uid="{70B90EEC-ADDC-483A-8C8E-5F3E1A2F45F6}"/>
    <cellStyle name="Notas 17 3 11 2" xfId="31478" xr:uid="{0E2377E1-89BF-4FE9-AD31-5FC4CA5A481D}"/>
    <cellStyle name="Notas 17 3 12" xfId="15848" xr:uid="{7369B631-DA61-4FC3-B9EB-F603923DAE45}"/>
    <cellStyle name="Notas 17 3 12 2" xfId="30956" xr:uid="{88334B73-3808-4522-AE64-A57E9DEBAB16}"/>
    <cellStyle name="Notas 17 3 13" xfId="17122" xr:uid="{5F88B68D-4DDE-4CFF-B460-ECF7EECB0B47}"/>
    <cellStyle name="Notas 17 3 2" xfId="2457" xr:uid="{B285AD25-476A-4678-9922-CD9BE729D757}"/>
    <cellStyle name="Notas 17 3 2 2" xfId="5094" xr:uid="{7F09C17C-91CC-4379-B35F-995FA1392CF4}"/>
    <cellStyle name="Notas 17 3 2 2 2" xfId="11458" xr:uid="{9A9F78AF-1CA1-416D-A718-29FF32EC868F}"/>
    <cellStyle name="Notas 17 3 2 2 2 2" xfId="26566" xr:uid="{DF94179E-A299-4C76-8D5D-846967FF333C}"/>
    <cellStyle name="Notas 17 3 2 2 3" xfId="16008" xr:uid="{C07EAC12-4C17-4ECB-ACA7-CEED3955A3FA}"/>
    <cellStyle name="Notas 17 3 2 2 3 2" xfId="31116" xr:uid="{4A1F960E-8BF0-460D-A140-84537A3F1BDA}"/>
    <cellStyle name="Notas 17 3 2 2 4" xfId="20202" xr:uid="{DEB39B94-516D-4B36-8838-5F211DDB86B2}"/>
    <cellStyle name="Notas 17 3 2 3" xfId="8924" xr:uid="{AAB4BC90-C9B3-471E-8FC4-443196DE48FB}"/>
    <cellStyle name="Notas 17 3 2 3 2" xfId="24032" xr:uid="{734090B5-98D9-456F-8443-4818DD88467B}"/>
    <cellStyle name="Notas 17 3 2 4" xfId="16040" xr:uid="{3FF0B81C-6F07-465A-A7E7-3F0171447903}"/>
    <cellStyle name="Notas 17 3 2 4 2" xfId="31148" xr:uid="{7B2BC7B5-4A3B-4C2E-85A7-E139136AD39F}"/>
    <cellStyle name="Notas 17 3 2 5" xfId="14367" xr:uid="{142ADD1C-2BEF-4A6D-8795-CC3224AF1ED3}"/>
    <cellStyle name="Notas 17 3 2 5 2" xfId="29475" xr:uid="{FA99CFF3-97B6-4E0B-B2F8-4D1C8A2AAD29}"/>
    <cellStyle name="Notas 17 3 2 6" xfId="17631" xr:uid="{CE19667B-1ECD-413E-A5F6-51A0F5E6F800}"/>
    <cellStyle name="Notas 17 3 3" xfId="2673" xr:uid="{4A0256D3-001C-4B11-9E8C-1FD5A257AA58}"/>
    <cellStyle name="Notas 17 3 3 2" xfId="5310" xr:uid="{9E996A7B-4326-4545-8E7D-4700DA049E1A}"/>
    <cellStyle name="Notas 17 3 3 2 2" xfId="16505" xr:uid="{7F07F4AD-5744-4A88-B4AD-DDEB92536D5A}"/>
    <cellStyle name="Notas 17 3 3 2 2 2" xfId="31613" xr:uid="{22751905-6C5E-4011-8B8B-776BE1505D65}"/>
    <cellStyle name="Notas 17 3 3 2 3" xfId="20418" xr:uid="{700457EA-3379-4C33-9038-D62C1199BA87}"/>
    <cellStyle name="Notas 17 3 3 3" xfId="16038" xr:uid="{57D11A82-F769-497D-8338-240D68F61FCB}"/>
    <cellStyle name="Notas 17 3 3 3 2" xfId="31146" xr:uid="{810A2CED-2121-43A3-831A-80090505DF43}"/>
    <cellStyle name="Notas 17 3 3 4" xfId="17781" xr:uid="{E437303B-9DD4-4F24-ACB2-E90B8FAEF264}"/>
    <cellStyle name="Notas 17 3 4" xfId="2976" xr:uid="{EDDA0801-C34A-4B74-8495-EA759419E4FB}"/>
    <cellStyle name="Notas 17 3 4 2" xfId="5613" xr:uid="{7ABB35A5-5EB8-4AF4-B1A1-261560494551}"/>
    <cellStyle name="Notas 17 3 4 2 2" xfId="11924" xr:uid="{B8AD830F-691F-44DA-BED7-612634F1E30C}"/>
    <cellStyle name="Notas 17 3 4 2 2 2" xfId="27032" xr:uid="{91554C1B-3461-4ABE-A8AF-F72EB7B11B13}"/>
    <cellStyle name="Notas 17 3 4 2 3" xfId="7843" xr:uid="{1A55E7C9-843A-4B26-9E7D-2194FD918BEB}"/>
    <cellStyle name="Notas 17 3 4 2 3 2" xfId="22951" xr:uid="{2D6A1468-5C03-4BBE-9F86-C28771DE7929}"/>
    <cellStyle name="Notas 17 3 4 2 4" xfId="20721" xr:uid="{21506088-54F5-432B-80A5-576145CCF700}"/>
    <cellStyle name="Notas 17 3 4 3" xfId="9358" xr:uid="{9A3AE229-41DC-45C8-9AA7-1DA20226E387}"/>
    <cellStyle name="Notas 17 3 4 3 2" xfId="24466" xr:uid="{E3409D9A-44FB-487F-A6C8-8F2F2DDE59C3}"/>
    <cellStyle name="Notas 17 3 4 4" xfId="7901" xr:uid="{5102BBB2-34CB-4B7D-AF9D-F551022F9ACC}"/>
    <cellStyle name="Notas 17 3 4 4 2" xfId="23009" xr:uid="{C848658B-041B-46E9-87A9-CC7EBE6C95AD}"/>
    <cellStyle name="Notas 17 3 4 5" xfId="18084" xr:uid="{8579C7C0-CC1D-469D-AAE1-ADD6C8D83642}"/>
    <cellStyle name="Notas 17 3 5" xfId="3302" xr:uid="{B42015F6-DD85-429B-88B9-95A764D819C0}"/>
    <cellStyle name="Notas 17 3 5 2" xfId="5939" xr:uid="{81943497-599B-4260-A973-B0CC4109A331}"/>
    <cellStyle name="Notas 17 3 5 2 2" xfId="12250" xr:uid="{BC258709-6DD5-4C9E-AB89-69E90651A1DA}"/>
    <cellStyle name="Notas 17 3 5 2 2 2" xfId="27358" xr:uid="{553084F5-DD88-4975-9C25-940855DE3CC7}"/>
    <cellStyle name="Notas 17 3 5 2 3" xfId="16463" xr:uid="{C4A84538-DC7A-4EF9-AC79-3CE75DF94DAF}"/>
    <cellStyle name="Notas 17 3 5 2 3 2" xfId="31571" xr:uid="{FB4890F4-0009-4949-8AAF-0162337AB1FF}"/>
    <cellStyle name="Notas 17 3 5 2 4" xfId="21047" xr:uid="{57F65EBE-5017-4DA2-BD7E-BA6328393561}"/>
    <cellStyle name="Notas 17 3 5 3" xfId="9684" xr:uid="{23971BCD-0B0D-4A66-9FA1-2548601C6E7D}"/>
    <cellStyle name="Notas 17 3 5 3 2" xfId="24792" xr:uid="{7D403095-77A0-41CB-AD62-765975463C4F}"/>
    <cellStyle name="Notas 17 3 5 4" xfId="15800" xr:uid="{E30491BA-5FF0-4585-9075-27F09DDB01D5}"/>
    <cellStyle name="Notas 17 3 5 4 2" xfId="30908" xr:uid="{5B808B7C-EDD1-4EDF-BBAC-A331EE243844}"/>
    <cellStyle name="Notas 17 3 5 5" xfId="18410" xr:uid="{986ACE74-A305-4095-8DB3-6CDAA69A9128}"/>
    <cellStyle name="Notas 17 3 6" xfId="3608" xr:uid="{CAED2E65-8907-45E3-94B6-FD90D224672E}"/>
    <cellStyle name="Notas 17 3 6 2" xfId="6245" xr:uid="{15DBF125-40F6-4AFA-BC30-E1CC193D3346}"/>
    <cellStyle name="Notas 17 3 6 2 2" xfId="12556" xr:uid="{F45485F1-B8F5-4B65-BEF6-9D16C67C8F3D}"/>
    <cellStyle name="Notas 17 3 6 2 2 2" xfId="27664" xr:uid="{819B97A5-5296-40AA-A878-733289729819}"/>
    <cellStyle name="Notas 17 3 6 2 3" xfId="15407" xr:uid="{623F7B31-6AA4-456E-9214-AAAF74EFF160}"/>
    <cellStyle name="Notas 17 3 6 2 3 2" xfId="30515" xr:uid="{26293D3E-1AE9-4F6D-AF17-5CC51F905F88}"/>
    <cellStyle name="Notas 17 3 6 2 4" xfId="21353" xr:uid="{DF3205A7-AF7A-47B7-BF67-F9FA164AB37E}"/>
    <cellStyle name="Notas 17 3 6 3" xfId="9990" xr:uid="{D0D8BA2F-F3A1-426E-B794-95CF64C875FA}"/>
    <cellStyle name="Notas 17 3 6 3 2" xfId="25098" xr:uid="{29D7DD87-FC63-44FF-AC34-A0A18A832E5F}"/>
    <cellStyle name="Notas 17 3 6 4" xfId="11222" xr:uid="{50CBB957-2B5A-47D4-94D8-7C0BB66A2349}"/>
    <cellStyle name="Notas 17 3 6 4 2" xfId="26330" xr:uid="{C3EA1E07-1E1D-482F-B83E-80596D72423B}"/>
    <cellStyle name="Notas 17 3 6 5" xfId="18716" xr:uid="{CE171ACC-6A8F-4753-9849-9ABF47EAFBE2}"/>
    <cellStyle name="Notas 17 3 7" xfId="3969" xr:uid="{A622F231-9CD6-4620-9B76-AE1AD5FB51CE}"/>
    <cellStyle name="Notas 17 3 7 2" xfId="6606" xr:uid="{F1C40555-7036-4DDD-B195-D86C4CFAD074}"/>
    <cellStyle name="Notas 17 3 7 2 2" xfId="12917" xr:uid="{2A4876D0-4055-43D6-8430-AC82A54106EB}"/>
    <cellStyle name="Notas 17 3 7 2 2 2" xfId="28025" xr:uid="{07E903F0-4220-4F7B-9203-66FC17CC0DC0}"/>
    <cellStyle name="Notas 17 3 7 2 3" xfId="16607" xr:uid="{0C06575B-9994-4F40-83FA-BF2EBC969C56}"/>
    <cellStyle name="Notas 17 3 7 2 3 2" xfId="31715" xr:uid="{01028653-6FE1-49A4-88C4-701D7350A9C3}"/>
    <cellStyle name="Notas 17 3 7 2 4" xfId="21714" xr:uid="{412682E9-D148-4A3B-B8A3-180FAF73D33E}"/>
    <cellStyle name="Notas 17 3 7 3" xfId="10351" xr:uid="{6BE75B41-2AE9-4DC8-980F-8D428B5266AB}"/>
    <cellStyle name="Notas 17 3 7 3 2" xfId="25459" xr:uid="{E1F3C901-D666-4736-84A5-2C55D0B4C6BB}"/>
    <cellStyle name="Notas 17 3 7 4" xfId="7115" xr:uid="{F2AF4EB3-CAEA-40D7-99A9-A7C705D54301}"/>
    <cellStyle name="Notas 17 3 7 4 2" xfId="22223" xr:uid="{06B7B693-DF69-4B5F-8C92-1DCF0EA17A28}"/>
    <cellStyle name="Notas 17 3 7 5" xfId="19077" xr:uid="{83C3A967-2D3A-4536-BFC8-19C1AD100402}"/>
    <cellStyle name="Notas 17 3 8" xfId="4301" xr:uid="{D29A3262-77A9-4BDC-9708-69C3EE66D53B}"/>
    <cellStyle name="Notas 17 3 8 2" xfId="6938" xr:uid="{E80C338A-6149-4223-9481-511FCEE134C1}"/>
    <cellStyle name="Notas 17 3 8 2 2" xfId="13249" xr:uid="{33F9C4E2-503F-4E9E-9B23-CE0DC09B24CC}"/>
    <cellStyle name="Notas 17 3 8 2 2 2" xfId="28357" xr:uid="{78AF424A-759A-4C44-8DFF-9909DC8479A0}"/>
    <cellStyle name="Notas 17 3 8 2 3" xfId="16913" xr:uid="{00874A49-ADC2-490A-B366-06728EE44D42}"/>
    <cellStyle name="Notas 17 3 8 2 3 2" xfId="32021" xr:uid="{3246DD4B-DFA8-44BF-8C73-C7F3D7FCCD4F}"/>
    <cellStyle name="Notas 17 3 8 2 4" xfId="22046" xr:uid="{7310DAFA-9ACB-4B8D-B35D-528C069A9773}"/>
    <cellStyle name="Notas 17 3 8 3" xfId="10683" xr:uid="{CF5E1B67-8EBA-48A7-A6F2-BC175B5C868D}"/>
    <cellStyle name="Notas 17 3 8 3 2" xfId="25791" xr:uid="{D53115B3-0469-42D3-91CA-AEC6652F0F3E}"/>
    <cellStyle name="Notas 17 3 8 4" xfId="8716" xr:uid="{A1979E2C-F126-4F7F-8ADB-5CDDB186DF7D}"/>
    <cellStyle name="Notas 17 3 8 4 2" xfId="23824" xr:uid="{55FCC16A-D4BB-4C8C-BCA9-CB5DAECFAB2C}"/>
    <cellStyle name="Notas 17 3 8 5" xfId="19409" xr:uid="{EB8A0132-A219-460D-B231-13D2695377EC}"/>
    <cellStyle name="Notas 17 3 9" xfId="4534" xr:uid="{2D9D1CFB-2AA5-4A0D-837C-32BD38858D27}"/>
    <cellStyle name="Notas 17 3 9 2" xfId="10916" xr:uid="{B39E82BB-8640-4604-AD31-3899EBC74DBA}"/>
    <cellStyle name="Notas 17 3 9 2 2" xfId="26024" xr:uid="{1DE242F2-EA42-4158-B895-91EE326060EA}"/>
    <cellStyle name="Notas 17 3 9 3" xfId="14701" xr:uid="{0BF5FF1A-8A0E-48BA-B093-FCAE12D64E13}"/>
    <cellStyle name="Notas 17 3 9 3 2" xfId="29809" xr:uid="{AE8ABCA8-E35C-46C8-A9BA-76229EF094B4}"/>
    <cellStyle name="Notas 17 3 9 4" xfId="19642" xr:uid="{F05B26EE-3C91-4BA7-A029-DF0249664591}"/>
    <cellStyle name="Notas 17 4" xfId="2107" xr:uid="{01944FC3-9623-4F25-B7E3-2834B3F9C513}"/>
    <cellStyle name="Notas 17 4 10" xfId="8605" xr:uid="{4D403459-103B-47CB-899E-22332ACF99D4}"/>
    <cellStyle name="Notas 17 4 10 2" xfId="23713" xr:uid="{8A17DB26-B1FF-4AD2-B383-D9143765AB3C}"/>
    <cellStyle name="Notas 17 4 11" xfId="8244" xr:uid="{D3A44ADA-E3E6-48D9-8E1B-00B82BFA2567}"/>
    <cellStyle name="Notas 17 4 11 2" xfId="23352" xr:uid="{E351267F-8F17-4A03-A8AE-B441DC4058C0}"/>
    <cellStyle name="Notas 17 4 12" xfId="13419" xr:uid="{76602B18-0F2C-4DA8-A27D-10644D848913}"/>
    <cellStyle name="Notas 17 4 12 2" xfId="28527" xr:uid="{582EFE59-559E-45C7-B7C5-F5C9C7533A1F}"/>
    <cellStyle name="Notas 17 4 13" xfId="17332" xr:uid="{7BAB409C-4693-4B08-8C82-654A1CFFAA40}"/>
    <cellStyle name="Notas 17 4 2" xfId="2597" xr:uid="{613B788E-5561-4FC8-B61F-A54D9C01AAED}"/>
    <cellStyle name="Notas 17 4 2 2" xfId="5234" xr:uid="{9A93FF3D-C11B-497F-9062-8CC8CBD991D8}"/>
    <cellStyle name="Notas 17 4 2 2 2" xfId="11598" xr:uid="{2978C3B2-43D0-4E86-AE52-DA8A9662FE3F}"/>
    <cellStyle name="Notas 17 4 2 2 2 2" xfId="26706" xr:uid="{B3098FD4-C3D9-47A1-9E9D-C609A6973559}"/>
    <cellStyle name="Notas 17 4 2 2 3" xfId="7644" xr:uid="{AEB17723-5671-4816-B96B-46B31A35214C}"/>
    <cellStyle name="Notas 17 4 2 2 3 2" xfId="22752" xr:uid="{895F6B62-6F5F-41AD-BCE3-EEC419931251}"/>
    <cellStyle name="Notas 17 4 2 2 4" xfId="20342" xr:uid="{348CDBDB-ECCC-4232-9B40-90498D885749}"/>
    <cellStyle name="Notas 17 4 2 3" xfId="9064" xr:uid="{8B62BA2F-5761-420A-8059-09846E7F4480}"/>
    <cellStyle name="Notas 17 4 2 3 2" xfId="24172" xr:uid="{71875BF5-3792-4080-AD91-BF4FF8454C7B}"/>
    <cellStyle name="Notas 17 4 2 4" xfId="16535" xr:uid="{D8FD4D33-E592-4041-B65C-DE31D1D1A5C5}"/>
    <cellStyle name="Notas 17 4 2 4 2" xfId="31643" xr:uid="{91B12B98-89AE-41E4-8F41-CFA95F613A3C}"/>
    <cellStyle name="Notas 17 4 2 5" xfId="14973" xr:uid="{E522A5AD-D25E-438A-BD84-B3AD3804EC97}"/>
    <cellStyle name="Notas 17 4 2 5 2" xfId="30081" xr:uid="{1FDE4A45-A9C2-4752-8E5C-46676D73F683}"/>
    <cellStyle name="Notas 17 4 2 6" xfId="17705" xr:uid="{D070008A-BF7F-4B51-95B9-8C40A3C3ACF8}"/>
    <cellStyle name="Notas 17 4 3" xfId="2862" xr:uid="{67836B77-81D4-43BF-AEE8-C672F57F95CC}"/>
    <cellStyle name="Notas 17 4 3 2" xfId="5499" xr:uid="{C7A08CD4-19A2-4173-BC06-C0EB42FB23A1}"/>
    <cellStyle name="Notas 17 4 3 2 2" xfId="14689" xr:uid="{E5286C61-9C5E-4BAF-BB1F-11690429B24E}"/>
    <cellStyle name="Notas 17 4 3 2 2 2" xfId="29797" xr:uid="{855DF200-B185-4603-B509-8161C6B9CC96}"/>
    <cellStyle name="Notas 17 4 3 2 3" xfId="20607" xr:uid="{ABB96129-EB95-4C74-A251-DE7DF892C02B}"/>
    <cellStyle name="Notas 17 4 3 3" xfId="14139" xr:uid="{CDF81A14-68EE-42CE-81C0-723483210774}"/>
    <cellStyle name="Notas 17 4 3 3 2" xfId="29247" xr:uid="{A9DFDC96-22D5-49E9-A582-297090B4DAF6}"/>
    <cellStyle name="Notas 17 4 3 4" xfId="17970" xr:uid="{03D4B0DD-8ECA-4666-9310-099D5EDD5F07}"/>
    <cellStyle name="Notas 17 4 4" xfId="3165" xr:uid="{A3414A28-A635-425B-AF5C-03914DB90C01}"/>
    <cellStyle name="Notas 17 4 4 2" xfId="5802" xr:uid="{A686423D-D8D3-4030-9C7D-96DF8D905301}"/>
    <cellStyle name="Notas 17 4 4 2 2" xfId="12113" xr:uid="{4934C365-0C24-4903-B58F-1B91652D51B5}"/>
    <cellStyle name="Notas 17 4 4 2 2 2" xfId="27221" xr:uid="{E2C20D4A-9075-4D4B-AC14-8646B6D4181A}"/>
    <cellStyle name="Notas 17 4 4 2 3" xfId="15083" xr:uid="{5A9CB0AA-CDAA-4033-AF7C-4A0C0E6BAEE4}"/>
    <cellStyle name="Notas 17 4 4 2 3 2" xfId="30191" xr:uid="{C410BAF1-65EA-4B22-BE5C-72C33DAC0254}"/>
    <cellStyle name="Notas 17 4 4 2 4" xfId="20910" xr:uid="{CA1CA7DF-9FD7-479F-AA2C-81C53264AB0D}"/>
    <cellStyle name="Notas 17 4 4 3" xfId="9547" xr:uid="{4CF6C620-29F5-4FA6-8935-CA50706BE668}"/>
    <cellStyle name="Notas 17 4 4 3 2" xfId="24655" xr:uid="{33156560-91D6-4AD5-BB3C-52AE25A955A4}"/>
    <cellStyle name="Notas 17 4 4 4" xfId="7738" xr:uid="{7F486826-D729-4398-8841-2FF12143BE40}"/>
    <cellStyle name="Notas 17 4 4 4 2" xfId="22846" xr:uid="{1245A132-0EBF-4AAE-9C9C-C25BA49F7BF8}"/>
    <cellStyle name="Notas 17 4 4 5" xfId="18273" xr:uid="{FB8B8BA6-42C2-491F-A43F-4853D63CB456}"/>
    <cellStyle name="Notas 17 4 5" xfId="3491" xr:uid="{A0B6737A-3D01-403A-9740-40C87C290888}"/>
    <cellStyle name="Notas 17 4 5 2" xfId="6128" xr:uid="{5E2BC76B-5C02-4A5B-86D0-2F51CFBFC289}"/>
    <cellStyle name="Notas 17 4 5 2 2" xfId="12439" xr:uid="{3F0C3530-1595-48A5-ACAE-EDBF9CCE499D}"/>
    <cellStyle name="Notas 17 4 5 2 2 2" xfId="27547" xr:uid="{228C5058-9F07-4A93-9363-484A5A93069A}"/>
    <cellStyle name="Notas 17 4 5 2 3" xfId="7293" xr:uid="{525ECBEE-261C-4F57-AD8A-D9208AD7B77E}"/>
    <cellStyle name="Notas 17 4 5 2 3 2" xfId="22401" xr:uid="{E7F40180-19DE-4B5D-AA1A-0570D71EE57A}"/>
    <cellStyle name="Notas 17 4 5 2 4" xfId="21236" xr:uid="{538E9B18-651C-4F19-9CB1-0DF2A795051E}"/>
    <cellStyle name="Notas 17 4 5 3" xfId="9873" xr:uid="{A1BEC435-46ED-4320-955B-E3C6BC430843}"/>
    <cellStyle name="Notas 17 4 5 3 2" xfId="24981" xr:uid="{A78CC169-4072-4CCB-A98E-59482A865B93}"/>
    <cellStyle name="Notas 17 4 5 4" xfId="15551" xr:uid="{BD548C89-2E86-4A08-B2EA-6836F7FA7B7D}"/>
    <cellStyle name="Notas 17 4 5 4 2" xfId="30659" xr:uid="{18ED169B-2630-49FA-90E1-2972194D8B3E}"/>
    <cellStyle name="Notas 17 4 5 5" xfId="18599" xr:uid="{CDF777D6-89BC-411B-B3B4-93E265A20316}"/>
    <cellStyle name="Notas 17 4 6" xfId="3797" xr:uid="{B05DD5AC-4C68-4382-AFA7-0E5F0D652FFD}"/>
    <cellStyle name="Notas 17 4 6 2" xfId="6434" xr:uid="{7913FD8A-1E26-4073-A37C-826AD0FDCDA9}"/>
    <cellStyle name="Notas 17 4 6 2 2" xfId="12745" xr:uid="{B0005D8C-F000-41FC-9C27-1E6B9C40D2B0}"/>
    <cellStyle name="Notas 17 4 6 2 2 2" xfId="27853" xr:uid="{668FB9B5-BD1D-4503-BB3D-88E6764828E1}"/>
    <cellStyle name="Notas 17 4 6 2 3" xfId="7419" xr:uid="{2B0468DA-BB4A-492E-80AF-973464E294F3}"/>
    <cellStyle name="Notas 17 4 6 2 3 2" xfId="22527" xr:uid="{4E0F4A66-4533-4D79-B7F0-C9CB0C376E03}"/>
    <cellStyle name="Notas 17 4 6 2 4" xfId="21542" xr:uid="{22534CA1-C5DE-45EA-82F7-D6EA03784F98}"/>
    <cellStyle name="Notas 17 4 6 3" xfId="10179" xr:uid="{8A6673B4-C628-4CAB-85B6-94863282CF2A}"/>
    <cellStyle name="Notas 17 4 6 3 2" xfId="25287" xr:uid="{4D8C3231-A3CA-444C-B682-1D2F42D524CE}"/>
    <cellStyle name="Notas 17 4 6 4" xfId="13379" xr:uid="{91F7DCDA-ADB0-405D-9E15-12D8CA9E74C6}"/>
    <cellStyle name="Notas 17 4 6 4 2" xfId="28487" xr:uid="{A4CD0FA1-E172-4BD9-AB70-E8B010779B63}"/>
    <cellStyle name="Notas 17 4 6 5" xfId="18905" xr:uid="{98B23D1F-E9C2-4273-9750-1B276480DB9F}"/>
    <cellStyle name="Notas 17 4 7" xfId="4179" xr:uid="{64146305-F281-419D-AA33-6E2825D9CE70}"/>
    <cellStyle name="Notas 17 4 7 2" xfId="6816" xr:uid="{F5D6EBAB-A7FC-4034-8DF5-27DAA5F95EB6}"/>
    <cellStyle name="Notas 17 4 7 2 2" xfId="13127" xr:uid="{9B966480-9A2B-4AC4-A131-C1A0617F0B9E}"/>
    <cellStyle name="Notas 17 4 7 2 2 2" xfId="28235" xr:uid="{FEF682A4-00BC-4B10-B95B-6E7CDB2DEF69}"/>
    <cellStyle name="Notas 17 4 7 2 3" xfId="16796" xr:uid="{84B3E379-E698-4266-8707-CB0AD7055747}"/>
    <cellStyle name="Notas 17 4 7 2 3 2" xfId="31904" xr:uid="{6327C731-CCBC-4499-A5B2-790BAD4B50D2}"/>
    <cellStyle name="Notas 17 4 7 2 4" xfId="21924" xr:uid="{833679EE-306C-4CD9-ACFF-8E2116275CBB}"/>
    <cellStyle name="Notas 17 4 7 3" xfId="10561" xr:uid="{36261420-E9E5-4384-84EF-F162C74343C6}"/>
    <cellStyle name="Notas 17 4 7 3 2" xfId="25669" xr:uid="{316F396B-E5D7-402C-A931-890A6A946D99}"/>
    <cellStyle name="Notas 17 4 7 4" xfId="15218" xr:uid="{00C5D0CF-BD4E-4E7F-8C6D-86FCBAACFBB9}"/>
    <cellStyle name="Notas 17 4 7 4 2" xfId="30326" xr:uid="{483A68BE-AE56-4EC7-AF0E-DD9DF99EDA48}"/>
    <cellStyle name="Notas 17 4 7 5" xfId="19287" xr:uid="{2F870FE0-0AC0-4790-A819-D7FC98DB7DB8}"/>
    <cellStyle name="Notas 17 4 8" xfId="4386" xr:uid="{2E74B52D-E19E-41BD-B915-F17E3DF2E523}"/>
    <cellStyle name="Notas 17 4 8 2" xfId="7023" xr:uid="{5E8AAC2F-2D7B-4F3E-88B5-8CFCCCA95C41}"/>
    <cellStyle name="Notas 17 4 8 2 2" xfId="13334" xr:uid="{3E9719D3-5679-4748-968B-C4FA3E7B6E3C}"/>
    <cellStyle name="Notas 17 4 8 2 2 2" xfId="28442" xr:uid="{1FE6ECA1-87BA-434D-AA38-50EC3384D313}"/>
    <cellStyle name="Notas 17 4 8 2 3" xfId="16998" xr:uid="{71E7E5A2-386A-439A-BD1B-34A665B1B21F}"/>
    <cellStyle name="Notas 17 4 8 2 3 2" xfId="32106" xr:uid="{9151041C-EED5-47E7-BE97-35868657EC74}"/>
    <cellStyle name="Notas 17 4 8 2 4" xfId="22131" xr:uid="{420CC8D5-6528-4844-B810-69D6C48049FD}"/>
    <cellStyle name="Notas 17 4 8 3" xfId="10768" xr:uid="{36B1B66F-7AE1-4601-877A-B5F4BE6E21D1}"/>
    <cellStyle name="Notas 17 4 8 3 2" xfId="25876" xr:uid="{D6F23E13-FCC9-402C-8E67-44154AB02CBE}"/>
    <cellStyle name="Notas 17 4 8 4" xfId="14741" xr:uid="{D1B3DA63-F2BD-45A4-A1E5-8A6B96AB6EC8}"/>
    <cellStyle name="Notas 17 4 8 4 2" xfId="29849" xr:uid="{76BD446F-4FE8-465C-B121-22C825BD29D3}"/>
    <cellStyle name="Notas 17 4 8 5" xfId="19494" xr:uid="{1B31E887-DD51-4A03-B28B-6E92D750F1FF}"/>
    <cellStyle name="Notas 17 4 9" xfId="4744" xr:uid="{C647B176-6EB7-4087-9635-24CA571AEF2C}"/>
    <cellStyle name="Notas 17 4 9 2" xfId="11126" xr:uid="{1958900C-168A-41CC-8397-9C727886B4D7}"/>
    <cellStyle name="Notas 17 4 9 2 2" xfId="26234" xr:uid="{1BBEFDE4-EEAC-49F7-81A4-9EFCB70196D9}"/>
    <cellStyle name="Notas 17 4 9 3" xfId="7141" xr:uid="{018E5931-E4FA-426A-A195-65275DD7BBAE}"/>
    <cellStyle name="Notas 17 4 9 3 2" xfId="22249" xr:uid="{41E709B5-6807-4566-A523-B6D2E9444842}"/>
    <cellStyle name="Notas 17 4 9 4" xfId="19852" xr:uid="{FC6F6A90-3CA5-43CC-ACAA-659189127E3C}"/>
    <cellStyle name="Notas 17 5" xfId="2017" xr:uid="{B1A81C9D-4EF1-4093-9AB7-354FBFABD1BA}"/>
    <cellStyle name="Notas 17 5 10" xfId="13843" xr:uid="{D2E54D82-D3C5-4080-9E33-6747507F25DC}"/>
    <cellStyle name="Notas 17 5 10 2" xfId="28951" xr:uid="{BA8671E1-8236-415D-8116-62850DBD51C9}"/>
    <cellStyle name="Notas 17 5 11" xfId="15226" xr:uid="{5D1A4F44-55F2-4D6A-B942-87F94AFB10C5}"/>
    <cellStyle name="Notas 17 5 11 2" xfId="30334" xr:uid="{CE7DC83D-EDBD-4BF0-8148-61FE8F0B1296}"/>
    <cellStyle name="Notas 17 5 12" xfId="17242" xr:uid="{73AB9448-7794-40BB-898D-06B473A01E14}"/>
    <cellStyle name="Notas 17 5 2" xfId="2779" xr:uid="{49933707-DBBB-495D-BACF-191FF4961A62}"/>
    <cellStyle name="Notas 17 5 2 2" xfId="5416" xr:uid="{1A19D868-6C0F-4438-AABA-86D58C3DE7D3}"/>
    <cellStyle name="Notas 17 5 2 2 2" xfId="8230" xr:uid="{1DDA153F-0884-4818-AB1B-0818D809F1C1}"/>
    <cellStyle name="Notas 17 5 2 2 2 2" xfId="23338" xr:uid="{B3912F15-255E-4F0E-A059-394C2BC5D5F2}"/>
    <cellStyle name="Notas 17 5 2 2 3" xfId="20524" xr:uid="{3017E925-895E-4446-BEB7-C6996AB12DB4}"/>
    <cellStyle name="Notas 17 5 2 3" xfId="16088" xr:uid="{9E909B4F-D6E5-4A3E-B4FF-5D2E610572E6}"/>
    <cellStyle name="Notas 17 5 2 3 2" xfId="31196" xr:uid="{4E67F5A1-845C-464F-8DD5-A2CD6EFB2C75}"/>
    <cellStyle name="Notas 17 5 2 4" xfId="17887" xr:uid="{8D80CDE9-AFC0-46DF-A82E-1D3BB98BC36C}"/>
    <cellStyle name="Notas 17 5 3" xfId="3082" xr:uid="{B3A6C9FC-02EB-4B9D-B3AD-C6A70D713E2A}"/>
    <cellStyle name="Notas 17 5 3 2" xfId="5719" xr:uid="{FCD3768B-6D39-4F3F-86F1-0AE0446AA3CF}"/>
    <cellStyle name="Notas 17 5 3 2 2" xfId="12030" xr:uid="{BA82E27E-4CB1-4174-8CD8-E45CBB1A3BAE}"/>
    <cellStyle name="Notas 17 5 3 2 2 2" xfId="27138" xr:uid="{45FB3581-0552-4B66-B7D7-9782B19988AA}"/>
    <cellStyle name="Notas 17 5 3 2 3" xfId="7166" xr:uid="{40995281-2C46-4171-904F-68AD18E4158D}"/>
    <cellStyle name="Notas 17 5 3 2 3 2" xfId="22274" xr:uid="{5D3C7D97-DD89-49A0-91F8-46C9F70B31DE}"/>
    <cellStyle name="Notas 17 5 3 2 4" xfId="20827" xr:uid="{6AA7A74B-F953-4D96-8DD4-8331A402B624}"/>
    <cellStyle name="Notas 17 5 3 3" xfId="9464" xr:uid="{D53989F0-7135-4F8B-B3AF-C925BFC31A9E}"/>
    <cellStyle name="Notas 17 5 3 3 2" xfId="24572" xr:uid="{B9ACF310-D5E7-4AFF-9F24-27CBBF72C105}"/>
    <cellStyle name="Notas 17 5 3 4" xfId="7496" xr:uid="{5D80065C-5082-4D96-B1E9-C393940BDA19}"/>
    <cellStyle name="Notas 17 5 3 4 2" xfId="22604" xr:uid="{C4E8F90C-1BA7-45B1-9FC9-87B4A5D31438}"/>
    <cellStyle name="Notas 17 5 3 5" xfId="18190" xr:uid="{62F037EA-188A-4365-AFDB-B74C0D9800FB}"/>
    <cellStyle name="Notas 17 5 4" xfId="3408" xr:uid="{2B5A5E3D-A959-4A67-81D7-DBCB5E10A5CF}"/>
    <cellStyle name="Notas 17 5 4 2" xfId="6045" xr:uid="{D7795907-19DD-4B6A-B608-E8B7C6C078F6}"/>
    <cellStyle name="Notas 17 5 4 2 2" xfId="12356" xr:uid="{A214BC89-8B09-4628-B0D4-483340014CA0}"/>
    <cellStyle name="Notas 17 5 4 2 2 2" xfId="27464" xr:uid="{9DE4C1A7-89F8-4EEE-BCF2-FC69901C4467}"/>
    <cellStyle name="Notas 17 5 4 2 3" xfId="16060" xr:uid="{CDCB09DB-6476-4BCC-8EDB-733BE1F10F84}"/>
    <cellStyle name="Notas 17 5 4 2 3 2" xfId="31168" xr:uid="{463326EB-AE44-440D-A06D-906125F77C8F}"/>
    <cellStyle name="Notas 17 5 4 2 4" xfId="21153" xr:uid="{431CF8E8-72CB-4C63-B558-1C6FBB88884A}"/>
    <cellStyle name="Notas 17 5 4 3" xfId="9790" xr:uid="{5440158C-E4F3-4E02-AEE7-4D0C76CB4F3D}"/>
    <cellStyle name="Notas 17 5 4 3 2" xfId="24898" xr:uid="{A01856EC-4B9D-4A3B-8300-9438D85FC72F}"/>
    <cellStyle name="Notas 17 5 4 4" xfId="7263" xr:uid="{CD9182B2-04F8-4E20-B512-FCE6BBD59684}"/>
    <cellStyle name="Notas 17 5 4 4 2" xfId="22371" xr:uid="{98BCEB73-0A32-4ABB-932B-390424BD3864}"/>
    <cellStyle name="Notas 17 5 4 5" xfId="18516" xr:uid="{902AAF44-6BC7-48D8-B554-DF755E76EAE5}"/>
    <cellStyle name="Notas 17 5 5" xfId="3714" xr:uid="{E9231968-213C-4FFC-8936-AF44D9E5F344}"/>
    <cellStyle name="Notas 17 5 5 2" xfId="6351" xr:uid="{1D2808D3-D0F7-41B9-9A35-0F8B1EC57361}"/>
    <cellStyle name="Notas 17 5 5 2 2" xfId="12662" xr:uid="{6731DBA4-25E1-4241-8B20-73E953923D64}"/>
    <cellStyle name="Notas 17 5 5 2 2 2" xfId="27770" xr:uid="{EF90E740-9D5D-48EE-B649-1222C1506A28}"/>
    <cellStyle name="Notas 17 5 5 2 3" xfId="15396" xr:uid="{DE4C819E-B6F7-4D21-BECA-AE179641F87F}"/>
    <cellStyle name="Notas 17 5 5 2 3 2" xfId="30504" xr:uid="{714E463C-AC4A-4932-B7DD-F9C823ABC599}"/>
    <cellStyle name="Notas 17 5 5 2 4" xfId="21459" xr:uid="{661C9C1C-3465-4517-BDB9-9B8BEB40B376}"/>
    <cellStyle name="Notas 17 5 5 3" xfId="10096" xr:uid="{A90B77B4-4037-482D-B82F-DBBF977819CE}"/>
    <cellStyle name="Notas 17 5 5 3 2" xfId="25204" xr:uid="{532C470B-022E-4FDF-B284-7D84E50EFE40}"/>
    <cellStyle name="Notas 17 5 5 4" xfId="16379" xr:uid="{D5D29643-CA87-438F-9D29-35389FA8AC0B}"/>
    <cellStyle name="Notas 17 5 5 4 2" xfId="31487" xr:uid="{899126E7-4B31-4FC9-9C3A-6F1F90B47DB5}"/>
    <cellStyle name="Notas 17 5 5 5" xfId="18822" xr:uid="{6E7718CC-2666-4425-8FB9-0B6DEF72F8B2}"/>
    <cellStyle name="Notas 17 5 6" xfId="4089" xr:uid="{6DA7C656-4EBE-4296-8B64-7C65204F31FD}"/>
    <cellStyle name="Notas 17 5 6 2" xfId="6726" xr:uid="{2CB59045-C9C1-45CB-A568-F5AC887B3655}"/>
    <cellStyle name="Notas 17 5 6 2 2" xfId="13037" xr:uid="{836C43C4-BB7E-4825-9963-84F72023664A}"/>
    <cellStyle name="Notas 17 5 6 2 2 2" xfId="28145" xr:uid="{42096671-EDBE-4A5E-86BB-C8142AF6D40E}"/>
    <cellStyle name="Notas 17 5 6 2 3" xfId="16713" xr:uid="{77ADA1F7-BBA6-4D5A-AF07-AC2E0FF88986}"/>
    <cellStyle name="Notas 17 5 6 2 3 2" xfId="31821" xr:uid="{ABFCDF43-3948-4061-BAD7-B94850C00F19}"/>
    <cellStyle name="Notas 17 5 6 2 4" xfId="21834" xr:uid="{59491377-CD3F-46DE-AA08-08882F31D7A9}"/>
    <cellStyle name="Notas 17 5 6 3" xfId="10471" xr:uid="{45E6AA31-C07E-4542-B2A0-87A98B512942}"/>
    <cellStyle name="Notas 17 5 6 3 2" xfId="25579" xr:uid="{B0A621FD-2771-4487-BD49-889B0F85F750}"/>
    <cellStyle name="Notas 17 5 6 4" xfId="14766" xr:uid="{5AFC8D58-1272-4F69-A0E0-48D4C6A63F11}"/>
    <cellStyle name="Notas 17 5 6 4 2" xfId="29874" xr:uid="{1CE727C8-22D8-45E0-A67F-B1AD889250AF}"/>
    <cellStyle name="Notas 17 5 6 5" xfId="19197" xr:uid="{5E2D2FE5-7FEC-4445-A8FE-D80C52EB2492}"/>
    <cellStyle name="Notas 17 5 7" xfId="4371" xr:uid="{DDF8481C-7CC5-47A3-A727-8162FFA5ADD2}"/>
    <cellStyle name="Notas 17 5 7 2" xfId="7008" xr:uid="{446B5F06-1E80-4165-8BF1-00ECBEF3833E}"/>
    <cellStyle name="Notas 17 5 7 2 2" xfId="13319" xr:uid="{DC971737-0F2C-4CFD-AA51-51EF157F4B62}"/>
    <cellStyle name="Notas 17 5 7 2 2 2" xfId="28427" xr:uid="{D97F22D8-3EA6-46C6-989D-6A48B897F1CE}"/>
    <cellStyle name="Notas 17 5 7 2 3" xfId="16983" xr:uid="{D2EBC1B7-7F48-4B10-B36F-D0AC49A0DF0F}"/>
    <cellStyle name="Notas 17 5 7 2 3 2" xfId="32091" xr:uid="{22F121AE-B6DB-4547-9501-3CEC380ABFD2}"/>
    <cellStyle name="Notas 17 5 7 2 4" xfId="22116" xr:uid="{2D9C24F3-22CE-43B8-BF72-C37D48FF44E8}"/>
    <cellStyle name="Notas 17 5 7 3" xfId="10753" xr:uid="{3E71DF87-2F71-4F95-9ADE-9DBF71814032}"/>
    <cellStyle name="Notas 17 5 7 3 2" xfId="25861" xr:uid="{CAC4355F-317F-4C6A-B122-E8E5047245E4}"/>
    <cellStyle name="Notas 17 5 7 4" xfId="13391" xr:uid="{C1827320-4BA8-487A-A331-F8D2162A61BC}"/>
    <cellStyle name="Notas 17 5 7 4 2" xfId="28499" xr:uid="{42F374E0-0860-4C8A-8E19-8990753354D3}"/>
    <cellStyle name="Notas 17 5 7 5" xfId="19479" xr:uid="{F6540100-E7B2-40E3-8AA1-1451BD006DA7}"/>
    <cellStyle name="Notas 17 5 8" xfId="4654" xr:uid="{1E6DCC32-364E-4F6B-9222-AB276A96175E}"/>
    <cellStyle name="Notas 17 5 8 2" xfId="11036" xr:uid="{9E58E8FF-0689-4B6F-98EC-8C6ADF2BCAD5}"/>
    <cellStyle name="Notas 17 5 8 2 2" xfId="26144" xr:uid="{1AB302AC-3CE7-475D-B287-F1859E506B05}"/>
    <cellStyle name="Notas 17 5 8 3" xfId="13418" xr:uid="{41DC6DD0-B09F-448F-B2C4-9C436C53E8A4}"/>
    <cellStyle name="Notas 17 5 8 3 2" xfId="28526" xr:uid="{03DA4B34-999A-4A3D-A796-A1FC422044E4}"/>
    <cellStyle name="Notas 17 5 8 4" xfId="19762" xr:uid="{B84305E9-E3D3-4866-A89D-34666ED8EA4F}"/>
    <cellStyle name="Notas 17 5 9" xfId="8515" xr:uid="{C88090DB-0075-411A-8DB9-9D9C804E85BF}"/>
    <cellStyle name="Notas 17 5 9 2" xfId="23623" xr:uid="{277A771E-6934-480B-BB8A-F2CC46E3ADD2}"/>
    <cellStyle name="Notas 18" xfId="1456" xr:uid="{00000000-0005-0000-0000-0000B4050000}"/>
    <cellStyle name="Notas 18 2" xfId="1911" xr:uid="{4012F3ED-BA72-4219-A184-34119C82D94A}"/>
    <cellStyle name="Notas 18 2 10" xfId="13845" xr:uid="{34AE9C06-F3F0-4077-A5A3-C06D4A2C0EE7}"/>
    <cellStyle name="Notas 18 2 10 2" xfId="28953" xr:uid="{E27553DC-A35A-4325-B2AF-6E3C3DC40FAB}"/>
    <cellStyle name="Notas 18 2 11" xfId="16090" xr:uid="{A6757D0D-DE1E-4914-98AF-9D7D137E21B2}"/>
    <cellStyle name="Notas 18 2 11 2" xfId="31198" xr:uid="{B1B93BB8-A00D-441C-961E-22DE38F12E09}"/>
    <cellStyle name="Notas 18 2 12" xfId="17136" xr:uid="{F9CCC03D-BA23-4124-B6C5-69888E005F27}"/>
    <cellStyle name="Notas 18 2 2" xfId="2471" xr:uid="{22A0E9B0-D0DF-453F-8179-2B43A116045D}"/>
    <cellStyle name="Notas 18 2 2 2" xfId="5108" xr:uid="{0BAF8121-9F8A-4B52-9443-F6187C75804C}"/>
    <cellStyle name="Notas 18 2 2 2 2" xfId="11472" xr:uid="{B796550E-E922-4566-AC1B-408D4EEF00FE}"/>
    <cellStyle name="Notas 18 2 2 2 2 2" xfId="26580" xr:uid="{D4C90580-B13D-429F-9B99-6B7FCE160E51}"/>
    <cellStyle name="Notas 18 2 2 2 3" xfId="14566" xr:uid="{ABAC7C77-0D2E-42EB-B22F-CB175EC63B44}"/>
    <cellStyle name="Notas 18 2 2 2 3 2" xfId="29674" xr:uid="{D7A6AC99-F67E-47B7-8123-15B0046D88B9}"/>
    <cellStyle name="Notas 18 2 2 2 4" xfId="20216" xr:uid="{99FB9420-B76E-4012-82DA-9FCA1F6E504B}"/>
    <cellStyle name="Notas 18 2 2 3" xfId="8938" xr:uid="{E9A4AF5F-148C-4511-866C-FAFCD23409E7}"/>
    <cellStyle name="Notas 18 2 2 3 2" xfId="24046" xr:uid="{BB02F09E-6B48-4568-808F-E67C71FD5C14}"/>
    <cellStyle name="Notas 18 2 3" xfId="2687" xr:uid="{4C7245F7-BE73-4FCF-881B-2A8378BA5DBC}"/>
    <cellStyle name="Notas 18 2 3 2" xfId="5324" xr:uid="{BFBBFD40-354D-4F3E-B16B-99149A6BDD87}"/>
    <cellStyle name="Notas 18 2 3 2 2" xfId="13542" xr:uid="{38F8323D-30E2-4110-BC4E-532E483E1333}"/>
    <cellStyle name="Notas 18 2 3 2 2 2" xfId="28650" xr:uid="{F0BC1008-F9C5-4E16-8E61-4197B7D3B202}"/>
    <cellStyle name="Notas 18 2 3 2 3" xfId="20432" xr:uid="{B7A50EF7-5C3C-49DA-88FF-E8FD0BC3D479}"/>
    <cellStyle name="Notas 18 2 3 3" xfId="14184" xr:uid="{1B55BBD6-2F96-43A6-B40E-154DD07BA710}"/>
    <cellStyle name="Notas 18 2 3 3 2" xfId="29292" xr:uid="{B5A72F23-7543-4BF4-B189-EC10D98A5B76}"/>
    <cellStyle name="Notas 18 2 3 4" xfId="17795" xr:uid="{49125D39-2505-4953-8F24-1A9F08824975}"/>
    <cellStyle name="Notas 18 2 4" xfId="2990" xr:uid="{0945ED03-FF13-4A0D-936C-A1CF3741CC9F}"/>
    <cellStyle name="Notas 18 2 4 2" xfId="5627" xr:uid="{1FF71F50-C9AF-46D2-B5EE-F7686F4F2D46}"/>
    <cellStyle name="Notas 18 2 4 2 2" xfId="11938" xr:uid="{76D8D09A-31EB-4BEA-869D-0EFEA36D35A5}"/>
    <cellStyle name="Notas 18 2 4 2 2 2" xfId="27046" xr:uid="{4BAC96B6-CD64-4C9A-8C09-8EEA601A1328}"/>
    <cellStyle name="Notas 18 2 4 2 3" xfId="15256" xr:uid="{38BB82EC-14B7-4798-BF06-33FC36BC57ED}"/>
    <cellStyle name="Notas 18 2 4 2 3 2" xfId="30364" xr:uid="{0B8CBD36-FCF8-44BE-8C5E-52822D55D37C}"/>
    <cellStyle name="Notas 18 2 4 2 4" xfId="20735" xr:uid="{D0146781-71CC-422E-BBD1-F8ADE3A03100}"/>
    <cellStyle name="Notas 18 2 4 3" xfId="9372" xr:uid="{0B29E6F7-E778-4FAA-84BD-6FEE5BB827E6}"/>
    <cellStyle name="Notas 18 2 4 3 2" xfId="24480" xr:uid="{091A6848-D528-45C9-9C04-E929D6E7803E}"/>
    <cellStyle name="Notas 18 2 4 4" xfId="14113" xr:uid="{224371DE-71A8-4113-8148-6C4A02F288C0}"/>
    <cellStyle name="Notas 18 2 4 4 2" xfId="29221" xr:uid="{176BE57A-8E6C-4366-80F6-821678A0715A}"/>
    <cellStyle name="Notas 18 2 4 5" xfId="18098" xr:uid="{E490EAD5-1838-4E17-8246-E00CE4A41173}"/>
    <cellStyle name="Notas 18 2 5" xfId="3316" xr:uid="{1D875FF1-EB80-4B82-8F76-F1B53D42F880}"/>
    <cellStyle name="Notas 18 2 5 2" xfId="5953" xr:uid="{456F1A06-5E8C-41C9-B835-EF5230410CC1}"/>
    <cellStyle name="Notas 18 2 5 2 2" xfId="12264" xr:uid="{FAF105DD-6000-4037-BFCC-9FD050F0B590}"/>
    <cellStyle name="Notas 18 2 5 2 2 2" xfId="27372" xr:uid="{220C6F35-38CB-496E-9466-BE7AB52B5078}"/>
    <cellStyle name="Notas 18 2 5 2 3" xfId="9301" xr:uid="{8B766373-9ED4-49DF-BFB2-345A34F97F08}"/>
    <cellStyle name="Notas 18 2 5 2 3 2" xfId="24409" xr:uid="{5246304C-1589-4A60-8E73-09A37CE71EAE}"/>
    <cellStyle name="Notas 18 2 5 2 4" xfId="21061" xr:uid="{B47B979E-F5F2-4927-A233-5F353F737EE8}"/>
    <cellStyle name="Notas 18 2 5 3" xfId="9698" xr:uid="{829CA3B4-B786-4276-801D-B616488DAAE9}"/>
    <cellStyle name="Notas 18 2 5 3 2" xfId="24806" xr:uid="{5D15D8AD-8F13-435F-B7A5-643B2FBB8A98}"/>
    <cellStyle name="Notas 18 2 5 4" xfId="15599" xr:uid="{A9BEB072-4A59-4228-8225-59C04EFD4A80}"/>
    <cellStyle name="Notas 18 2 5 4 2" xfId="30707" xr:uid="{BDCD6581-7CA9-4B8B-9151-D68CBFAAAF1B}"/>
    <cellStyle name="Notas 18 2 5 5" xfId="18424" xr:uid="{7B5F5978-0720-4C7A-802E-105B4AE6EE9C}"/>
    <cellStyle name="Notas 18 2 6" xfId="3622" xr:uid="{0ECB584A-74B2-4BD5-A3D9-7FAC0607EFC8}"/>
    <cellStyle name="Notas 18 2 6 2" xfId="6259" xr:uid="{C21E9344-6391-4F72-8355-5AFF3E16B55B}"/>
    <cellStyle name="Notas 18 2 6 2 2" xfId="12570" xr:uid="{658015AB-8650-4FB7-95EB-9CDF0403290C}"/>
    <cellStyle name="Notas 18 2 6 2 2 2" xfId="27678" xr:uid="{8EDE8887-70C5-4C34-B019-C05F4E4E34BC}"/>
    <cellStyle name="Notas 18 2 6 2 3" xfId="15215" xr:uid="{FC9A5806-39B8-4CCE-A73C-3101D3822C26}"/>
    <cellStyle name="Notas 18 2 6 2 3 2" xfId="30323" xr:uid="{5CBCD85E-4AB1-4343-9CC3-BB781FAC040B}"/>
    <cellStyle name="Notas 18 2 6 2 4" xfId="21367" xr:uid="{8C6A5929-C200-48DE-AAF8-B46BC10F1606}"/>
    <cellStyle name="Notas 18 2 6 3" xfId="10004" xr:uid="{E1DB5A1F-AD84-4956-A286-713292141016}"/>
    <cellStyle name="Notas 18 2 6 3 2" xfId="25112" xr:uid="{8D32B7E5-236F-45DF-92B8-D3EE13EA4995}"/>
    <cellStyle name="Notas 18 2 6 4" xfId="15380" xr:uid="{3EE5262D-826A-49CF-B02A-9F81E74163C6}"/>
    <cellStyle name="Notas 18 2 6 4 2" xfId="30488" xr:uid="{94209D89-A251-47FF-A2A1-8143A2CCEA95}"/>
    <cellStyle name="Notas 18 2 6 5" xfId="18730" xr:uid="{ED8F280D-B276-4012-8AED-B3783A083AA7}"/>
    <cellStyle name="Notas 18 2 7" xfId="3983" xr:uid="{09D8E126-E9C4-45B1-92F5-8BCC2A9F78E2}"/>
    <cellStyle name="Notas 18 2 7 2" xfId="6620" xr:uid="{4D28C15C-AD14-4C12-893F-821AFF93EEEA}"/>
    <cellStyle name="Notas 18 2 7 2 2" xfId="12931" xr:uid="{EE3B40BD-9823-4EF3-9DCA-0FA9A0D3C7AF}"/>
    <cellStyle name="Notas 18 2 7 2 2 2" xfId="28039" xr:uid="{A60FD908-C678-468A-8FCD-640BE69999AD}"/>
    <cellStyle name="Notas 18 2 7 2 3" xfId="16621" xr:uid="{929DEF42-0C6E-456B-B8B8-7673F02ED6BD}"/>
    <cellStyle name="Notas 18 2 7 2 3 2" xfId="31729" xr:uid="{0DDEAE33-9337-4F09-86CF-07BAD7F960BD}"/>
    <cellStyle name="Notas 18 2 7 2 4" xfId="21728" xr:uid="{31C0F4A7-53AA-4DD3-BD8B-DCEF14289547}"/>
    <cellStyle name="Notas 18 2 7 3" xfId="10365" xr:uid="{6037C6B7-55AB-4478-8522-6DEE141B0452}"/>
    <cellStyle name="Notas 18 2 7 3 2" xfId="25473" xr:uid="{70CFE85D-AD32-454D-8BC2-6021A4F4EA0D}"/>
    <cellStyle name="Notas 18 2 7 4" xfId="15925" xr:uid="{3C574120-F420-4429-A036-3B93B8C6F449}"/>
    <cellStyle name="Notas 18 2 7 4 2" xfId="31033" xr:uid="{71501DC0-887F-4DA7-B910-E697F8FBF90F}"/>
    <cellStyle name="Notas 18 2 7 5" xfId="19091" xr:uid="{BA04DBFD-0DE9-427F-BA06-2070BABDD5A8}"/>
    <cellStyle name="Notas 18 2 8" xfId="4548" xr:uid="{8DC37567-1673-4FFD-9D7D-5467DD04A30F}"/>
    <cellStyle name="Notas 18 2 8 2" xfId="10930" xr:uid="{29B6B9BB-AEB5-4478-A01A-FEE6D65F1A9A}"/>
    <cellStyle name="Notas 18 2 8 2 2" xfId="26038" xr:uid="{D2026B69-084D-490D-BB0C-3F5E7F8CC753}"/>
    <cellStyle name="Notas 18 2 8 3" xfId="9207" xr:uid="{D1DC9C86-3A6E-4CA1-A5E6-1F6BEF945042}"/>
    <cellStyle name="Notas 18 2 8 3 2" xfId="24315" xr:uid="{CD5745C2-A061-4D18-A692-09C7BB54760D}"/>
    <cellStyle name="Notas 18 2 8 4" xfId="19656" xr:uid="{D66DEDE9-AE28-49D4-A2E1-370633F213DC}"/>
    <cellStyle name="Notas 18 2 9" xfId="8412" xr:uid="{A875BA7D-0EE1-4090-A41F-1EE77B02314F}"/>
    <cellStyle name="Notas 18 2 9 2" xfId="23520" xr:uid="{F9E7FC72-E0C5-4FD7-8067-EF23A82D5DA0}"/>
    <cellStyle name="Notas 18 3" xfId="1898" xr:uid="{F717FE84-B0EE-4A3D-A98B-FC5079354665}"/>
    <cellStyle name="Notas 18 3 10" xfId="8399" xr:uid="{58E252F8-6C93-484D-B1C9-B0A33EA1367E}"/>
    <cellStyle name="Notas 18 3 10 2" xfId="23507" xr:uid="{FD3C43EB-C7EF-4EB7-B60B-DAC0375B0B9C}"/>
    <cellStyle name="Notas 18 3 11" xfId="14545" xr:uid="{EE3B2EE0-7A8F-4A55-B286-4AE2573486CF}"/>
    <cellStyle name="Notas 18 3 11 2" xfId="29653" xr:uid="{F4EA77CC-EDA8-40F2-A62E-5E46D506E638}"/>
    <cellStyle name="Notas 18 3 12" xfId="13355" xr:uid="{39E676CF-DDE7-4175-B8EB-12D37918969F}"/>
    <cellStyle name="Notas 18 3 12 2" xfId="28463" xr:uid="{62052C85-D765-49FE-9019-987003C54D4D}"/>
    <cellStyle name="Notas 18 3 13" xfId="17123" xr:uid="{981113F0-C9B9-4DE6-A883-29575D6C1FAC}"/>
    <cellStyle name="Notas 18 3 2" xfId="2458" xr:uid="{90B67BA2-98DA-4645-9560-827AB568B1EF}"/>
    <cellStyle name="Notas 18 3 2 2" xfId="5095" xr:uid="{21901557-7629-4BF8-8638-789395DCA1FD}"/>
    <cellStyle name="Notas 18 3 2 2 2" xfId="11459" xr:uid="{094BAE01-AECB-4564-BC01-AF1530760426}"/>
    <cellStyle name="Notas 18 3 2 2 2 2" xfId="26567" xr:uid="{D5501CE3-1425-4BB0-A62A-CEB6DF95BBCB}"/>
    <cellStyle name="Notas 18 3 2 2 3" xfId="8711" xr:uid="{D4DE9A67-9064-4901-9060-9FE14C2AF93C}"/>
    <cellStyle name="Notas 18 3 2 2 3 2" xfId="23819" xr:uid="{A15D147A-9D3C-4119-990F-FDDAB2BF07D4}"/>
    <cellStyle name="Notas 18 3 2 2 4" xfId="20203" xr:uid="{C3E6318C-5B71-450B-B0E5-1F2484E2F18B}"/>
    <cellStyle name="Notas 18 3 2 3" xfId="8925" xr:uid="{11AE96BC-268E-4595-8ECC-9F7AA46B1C7C}"/>
    <cellStyle name="Notas 18 3 2 3 2" xfId="24033" xr:uid="{ADD0D4CF-EFD2-4BEE-8BCD-01629F1BBE93}"/>
    <cellStyle name="Notas 18 3 2 4" xfId="11762" xr:uid="{FB361B6D-92FB-4BF5-80BA-8195BE728225}"/>
    <cellStyle name="Notas 18 3 2 4 2" xfId="26870" xr:uid="{7C3ADCAD-2B0D-4694-BB6E-A1256B6075C1}"/>
    <cellStyle name="Notas 18 3 2 5" xfId="7384" xr:uid="{3207AF91-B942-45EC-A7D3-3B00B8CE7774}"/>
    <cellStyle name="Notas 18 3 2 5 2" xfId="22492" xr:uid="{F4DEE875-AD01-4E25-8EF0-140BD0CE3280}"/>
    <cellStyle name="Notas 18 3 2 6" xfId="17632" xr:uid="{90185677-24EE-46B4-98B4-A35CE492271C}"/>
    <cellStyle name="Notas 18 3 3" xfId="2674" xr:uid="{04292690-52F0-42B5-9201-D966F24386EA}"/>
    <cellStyle name="Notas 18 3 3 2" xfId="5311" xr:uid="{3D94C88F-0A11-4821-9A83-0849A594B564}"/>
    <cellStyle name="Notas 18 3 3 2 2" xfId="8705" xr:uid="{87C5536B-50E8-43C5-91AA-5CBC18EA9526}"/>
    <cellStyle name="Notas 18 3 3 2 2 2" xfId="23813" xr:uid="{B9C1E83E-D694-4126-BEDF-B0687A12FCD2}"/>
    <cellStyle name="Notas 18 3 3 2 3" xfId="20419" xr:uid="{9176940E-096A-4ED9-960F-C61C8F127DA7}"/>
    <cellStyle name="Notas 18 3 3 3" xfId="15859" xr:uid="{41835002-A2F1-48AD-B585-12990C9A0A46}"/>
    <cellStyle name="Notas 18 3 3 3 2" xfId="30967" xr:uid="{75C489D6-DAFB-44B1-A51B-D6E77916259D}"/>
    <cellStyle name="Notas 18 3 3 4" xfId="17782" xr:uid="{71791CA8-5565-41B0-80A3-C9D70C34CD0F}"/>
    <cellStyle name="Notas 18 3 4" xfId="2977" xr:uid="{20BBBA4B-2D58-4769-A8C5-DD5CA340CC94}"/>
    <cellStyle name="Notas 18 3 4 2" xfId="5614" xr:uid="{15592EB7-D9FC-4DA3-B707-0E2CA68225C0}"/>
    <cellStyle name="Notas 18 3 4 2 2" xfId="11925" xr:uid="{DB4C1013-05C8-4F88-8DE2-FD1C4CD7B33A}"/>
    <cellStyle name="Notas 18 3 4 2 2 2" xfId="27033" xr:uid="{BA9EB2AD-09AD-4950-A6CA-CA6D3046380A}"/>
    <cellStyle name="Notas 18 3 4 2 3" xfId="11809" xr:uid="{777FD884-F543-48DA-B850-A7EBC0697134}"/>
    <cellStyle name="Notas 18 3 4 2 3 2" xfId="26917" xr:uid="{33856FE1-20DC-4238-A487-9E8C5910746E}"/>
    <cellStyle name="Notas 18 3 4 2 4" xfId="20722" xr:uid="{46846DBA-6D81-4BDB-84B0-D869A1BCC1D8}"/>
    <cellStyle name="Notas 18 3 4 3" xfId="9359" xr:uid="{A837E0B3-96BF-4E5E-BDE8-F0736041729B}"/>
    <cellStyle name="Notas 18 3 4 3 2" xfId="24467" xr:uid="{1199BA71-4C26-4054-821F-F879E1F48CC3}"/>
    <cellStyle name="Notas 18 3 4 4" xfId="7607" xr:uid="{DFCA77FB-EC6B-4021-AD3A-31A4CB07B473}"/>
    <cellStyle name="Notas 18 3 4 4 2" xfId="22715" xr:uid="{1EA822F7-89D7-49BC-ACFD-9954B22441F8}"/>
    <cellStyle name="Notas 18 3 4 5" xfId="18085" xr:uid="{FFD4EC1C-755C-44DB-ADBF-857C3D385F81}"/>
    <cellStyle name="Notas 18 3 5" xfId="3303" xr:uid="{7A16D37C-1A62-4443-8AED-DFBC79B7064A}"/>
    <cellStyle name="Notas 18 3 5 2" xfId="5940" xr:uid="{D4C1C977-00AF-48BE-A008-D916B1210FC1}"/>
    <cellStyle name="Notas 18 3 5 2 2" xfId="12251" xr:uid="{3528346F-B144-4B69-B365-E12DAA6FF85F}"/>
    <cellStyle name="Notas 18 3 5 2 2 2" xfId="27359" xr:uid="{A22D015C-6C8D-4CA2-B629-069EAE8966F4}"/>
    <cellStyle name="Notas 18 3 5 2 3" xfId="15902" xr:uid="{64E550EC-EBDF-43D4-853F-244439CFDB4C}"/>
    <cellStyle name="Notas 18 3 5 2 3 2" xfId="31010" xr:uid="{8A635CEE-CC78-4531-9E12-9034BDB4E6B6}"/>
    <cellStyle name="Notas 18 3 5 2 4" xfId="21048" xr:uid="{B67C55A0-E406-4D69-B380-942F46132EEC}"/>
    <cellStyle name="Notas 18 3 5 3" xfId="9685" xr:uid="{66F15557-5BE7-4C7E-AE81-1BE8440CCA2B}"/>
    <cellStyle name="Notas 18 3 5 3 2" xfId="24793" xr:uid="{B5615AEF-447B-4F06-9D51-B1839CC3B440}"/>
    <cellStyle name="Notas 18 3 5 4" xfId="8467" xr:uid="{55B7AA79-DE08-4671-8C43-21F8F7055231}"/>
    <cellStyle name="Notas 18 3 5 4 2" xfId="23575" xr:uid="{360D8421-777E-4A37-9EF0-FDAC6D66DF03}"/>
    <cellStyle name="Notas 18 3 5 5" xfId="18411" xr:uid="{D4DB0CEC-BECD-440E-9853-AC3B4398DCBC}"/>
    <cellStyle name="Notas 18 3 6" xfId="3609" xr:uid="{299C9A0B-4252-4D39-B7F4-65C248D7CB5E}"/>
    <cellStyle name="Notas 18 3 6 2" xfId="6246" xr:uid="{0FCFA535-0199-43FC-97CC-265B580D5DA0}"/>
    <cellStyle name="Notas 18 3 6 2 2" xfId="12557" xr:uid="{9FC1AC3A-E689-43C2-859E-AC133BFB7CAB}"/>
    <cellStyle name="Notas 18 3 6 2 2 2" xfId="27665" xr:uid="{A67F3054-5517-4C47-80B2-D29F6EDBAE2B}"/>
    <cellStyle name="Notas 18 3 6 2 3" xfId="7631" xr:uid="{1B9FC121-CA55-4907-9774-E1A570178127}"/>
    <cellStyle name="Notas 18 3 6 2 3 2" xfId="22739" xr:uid="{D04D514E-D043-4AEE-B969-AF0799EC731E}"/>
    <cellStyle name="Notas 18 3 6 2 4" xfId="21354" xr:uid="{AE6DECA8-C45A-4B4D-A60B-00064B1C6F88}"/>
    <cellStyle name="Notas 18 3 6 3" xfId="9991" xr:uid="{7F612B28-42EA-4B8C-9A63-63189EA7AC2B}"/>
    <cellStyle name="Notas 18 3 6 3 2" xfId="25099" xr:uid="{68DD4E44-C14C-4C6F-B900-98F48EDDC9E0}"/>
    <cellStyle name="Notas 18 3 6 4" xfId="7493" xr:uid="{BD65A421-8582-478D-9BF3-74D31D025B7A}"/>
    <cellStyle name="Notas 18 3 6 4 2" xfId="22601" xr:uid="{BA36CD83-728B-4FC0-A745-88F90C267E27}"/>
    <cellStyle name="Notas 18 3 6 5" xfId="18717" xr:uid="{1FB847D4-324D-4B20-BD40-DE24C6E1473D}"/>
    <cellStyle name="Notas 18 3 7" xfId="3970" xr:uid="{24C8A4AC-AEBD-4E49-83C0-81A2D15A1AC2}"/>
    <cellStyle name="Notas 18 3 7 2" xfId="6607" xr:uid="{0BC72763-7B6C-4169-92E6-7939D8EC0406}"/>
    <cellStyle name="Notas 18 3 7 2 2" xfId="12918" xr:uid="{DC59E6A5-6C7B-442C-83CC-27A4AA890C6C}"/>
    <cellStyle name="Notas 18 3 7 2 2 2" xfId="28026" xr:uid="{D0488C7D-A493-4542-9607-D7F1DBECD5DF}"/>
    <cellStyle name="Notas 18 3 7 2 3" xfId="16608" xr:uid="{83C3EB5B-D876-4716-B08C-7EF18CA7C513}"/>
    <cellStyle name="Notas 18 3 7 2 3 2" xfId="31716" xr:uid="{31521CB0-9291-49AA-9826-325C203CF694}"/>
    <cellStyle name="Notas 18 3 7 2 4" xfId="21715" xr:uid="{0FA98429-48A6-4632-BE28-35D74783CBBE}"/>
    <cellStyle name="Notas 18 3 7 3" xfId="10352" xr:uid="{88888A1C-7435-4844-9498-F247ACFB2088}"/>
    <cellStyle name="Notas 18 3 7 3 2" xfId="25460" xr:uid="{47ECD538-2E19-4F9C-82DC-223D444135BB}"/>
    <cellStyle name="Notas 18 3 7 4" xfId="7420" xr:uid="{0C906412-E6DE-413A-BA0A-1C32E3CEF56D}"/>
    <cellStyle name="Notas 18 3 7 4 2" xfId="22528" xr:uid="{DA555AB6-E388-4B3C-8EA4-4C7A6A173F42}"/>
    <cellStyle name="Notas 18 3 7 5" xfId="19078" xr:uid="{D282B16F-1CE9-4372-8355-E5685CB0EFE4}"/>
    <cellStyle name="Notas 18 3 8" xfId="4302" xr:uid="{B99C21CA-CCF5-42D7-B52C-73AA71467381}"/>
    <cellStyle name="Notas 18 3 8 2" xfId="6939" xr:uid="{CD6387E4-9C1C-439C-8794-C1606A4FB9B1}"/>
    <cellStyle name="Notas 18 3 8 2 2" xfId="13250" xr:uid="{BFD93C5C-36F4-4B81-95BA-7EF846539721}"/>
    <cellStyle name="Notas 18 3 8 2 2 2" xfId="28358" xr:uid="{0F8B8BFE-9C85-43B2-91FD-EB9C382D7CB5}"/>
    <cellStyle name="Notas 18 3 8 2 3" xfId="16914" xr:uid="{C89C8CB0-7EA3-4FA5-941F-81419008F922}"/>
    <cellStyle name="Notas 18 3 8 2 3 2" xfId="32022" xr:uid="{21297E0D-E8E4-4EE6-8B56-EB0F766A5A28}"/>
    <cellStyle name="Notas 18 3 8 2 4" xfId="22047" xr:uid="{B411F159-0520-42BA-8E5E-D5DC9B13CC8B}"/>
    <cellStyle name="Notas 18 3 8 3" xfId="10684" xr:uid="{463939C2-F01F-4587-B53A-5338811A2857}"/>
    <cellStyle name="Notas 18 3 8 3 2" xfId="25792" xr:uid="{DD750228-81B4-4FCF-AF27-48AADE99C89D}"/>
    <cellStyle name="Notas 18 3 8 4" xfId="14112" xr:uid="{18E7ACA1-82D2-4FB3-A34A-6F3D2770188C}"/>
    <cellStyle name="Notas 18 3 8 4 2" xfId="29220" xr:uid="{C8F957EC-CA42-41F4-A05E-2AC27CCFDD1E}"/>
    <cellStyle name="Notas 18 3 8 5" xfId="19410" xr:uid="{19EC7459-A520-4AC8-90E3-AE0267EA9566}"/>
    <cellStyle name="Notas 18 3 9" xfId="4535" xr:uid="{B7EBF91E-34F2-429D-BA3B-D740C5786448}"/>
    <cellStyle name="Notas 18 3 9 2" xfId="10917" xr:uid="{2464A277-1C4B-4117-9488-87A4FEE3A36E}"/>
    <cellStyle name="Notas 18 3 9 2 2" xfId="26025" xr:uid="{005DFE60-9308-4183-B441-059CBF4C3EEF}"/>
    <cellStyle name="Notas 18 3 9 3" xfId="7554" xr:uid="{EB73B2EB-0A60-4ECB-B27E-5C04BEC1E5D3}"/>
    <cellStyle name="Notas 18 3 9 3 2" xfId="22662" xr:uid="{85718656-97FA-4720-A535-BD7564962696}"/>
    <cellStyle name="Notas 18 3 9 4" xfId="19643" xr:uid="{2D709EA6-5A86-4C4F-BA11-3B0961830B21}"/>
    <cellStyle name="Notas 18 4" xfId="2108" xr:uid="{9934D8AD-8ECD-4FBD-AFF8-0BFC69F590A6}"/>
    <cellStyle name="Notas 18 4 10" xfId="8606" xr:uid="{7F1219AC-C32E-46E0-B10E-C13ADCFE1685}"/>
    <cellStyle name="Notas 18 4 10 2" xfId="23714" xr:uid="{ACA5FE30-003C-4297-A18F-8F1651C7C966}"/>
    <cellStyle name="Notas 18 4 11" xfId="7326" xr:uid="{4018340B-C71B-49F1-A7E6-2C653C2F03C8}"/>
    <cellStyle name="Notas 18 4 11 2" xfId="22434" xr:uid="{90BC65B8-88D5-4554-BC93-89840099A3E3}"/>
    <cellStyle name="Notas 18 4 12" xfId="7621" xr:uid="{D733ED51-4176-425E-9B8A-61A5CCD08499}"/>
    <cellStyle name="Notas 18 4 12 2" xfId="22729" xr:uid="{7D3EBBA8-121B-4A39-8F33-1BA6E4DA9446}"/>
    <cellStyle name="Notas 18 4 13" xfId="17333" xr:uid="{2E3BF2D1-1C9E-4A66-938F-021E2BA0FD57}"/>
    <cellStyle name="Notas 18 4 2" xfId="2598" xr:uid="{E4386EE7-3C92-4B31-A144-3A7D668489CC}"/>
    <cellStyle name="Notas 18 4 2 2" xfId="5235" xr:uid="{93EA62A1-AC23-4BC1-956A-56076057B0B5}"/>
    <cellStyle name="Notas 18 4 2 2 2" xfId="11599" xr:uid="{27F8994A-859C-4CDF-9349-FC1696D8D740}"/>
    <cellStyle name="Notas 18 4 2 2 2 2" xfId="26707" xr:uid="{D093FA8A-1D00-4BDE-9B31-61352195BB8C}"/>
    <cellStyle name="Notas 18 4 2 2 3" xfId="8058" xr:uid="{041685AD-CB18-4A9D-8B8E-C617CD16BED1}"/>
    <cellStyle name="Notas 18 4 2 2 3 2" xfId="23166" xr:uid="{1D3E0D3B-7768-4EE9-97E3-5101BE225A76}"/>
    <cellStyle name="Notas 18 4 2 2 4" xfId="20343" xr:uid="{7FE28083-0268-40AC-8390-266768477E53}"/>
    <cellStyle name="Notas 18 4 2 3" xfId="9065" xr:uid="{8052A38B-5299-4808-BEDE-76300DD8D21E}"/>
    <cellStyle name="Notas 18 4 2 3 2" xfId="24173" xr:uid="{E6383511-C290-4767-B00C-36805E078068}"/>
    <cellStyle name="Notas 18 4 2 4" xfId="15723" xr:uid="{FC356F00-622E-4F0A-A8C7-465371E22FB5}"/>
    <cellStyle name="Notas 18 4 2 4 2" xfId="30831" xr:uid="{97AF94AA-5374-4532-A00A-F3870ABDBFBC}"/>
    <cellStyle name="Notas 18 4 2 5" xfId="11756" xr:uid="{4FB70ED2-B981-4E37-8D84-0ACA8BDAAEF0}"/>
    <cellStyle name="Notas 18 4 2 5 2" xfId="26864" xr:uid="{941CDB88-D699-41C9-B11A-00DCBAD535CE}"/>
    <cellStyle name="Notas 18 4 2 6" xfId="17706" xr:uid="{179594D9-55A1-4097-9823-B5034AC29E73}"/>
    <cellStyle name="Notas 18 4 3" xfId="2863" xr:uid="{FAEAF976-F5D9-49EE-9A4F-DB3B6C6196CB}"/>
    <cellStyle name="Notas 18 4 3 2" xfId="5500" xr:uid="{537D3A7E-7FF3-4BA6-BAA5-FF66CFE8D725}"/>
    <cellStyle name="Notas 18 4 3 2 2" xfId="14206" xr:uid="{09704D14-C2F7-4975-BA16-C248EC2F6DBA}"/>
    <cellStyle name="Notas 18 4 3 2 2 2" xfId="29314" xr:uid="{215199E2-7755-4906-8574-60891A68332D}"/>
    <cellStyle name="Notas 18 4 3 2 3" xfId="20608" xr:uid="{0E761CA7-BA25-45C1-8B24-4D1E0F257117}"/>
    <cellStyle name="Notas 18 4 3 3" xfId="9211" xr:uid="{FA6525C6-FA4D-430C-BE27-4F230AD8F56B}"/>
    <cellStyle name="Notas 18 4 3 3 2" xfId="24319" xr:uid="{256FBCA6-C180-4269-A5C9-84E226FB7C17}"/>
    <cellStyle name="Notas 18 4 3 4" xfId="17971" xr:uid="{CE849503-B241-494F-AE61-61B0BE9F4770}"/>
    <cellStyle name="Notas 18 4 4" xfId="3166" xr:uid="{1DB6295E-0929-4E09-AA47-2323E0AE2788}"/>
    <cellStyle name="Notas 18 4 4 2" xfId="5803" xr:uid="{44EBF41B-159D-41F4-A399-055388DEEA65}"/>
    <cellStyle name="Notas 18 4 4 2 2" xfId="12114" xr:uid="{9D89D7B9-BFB2-4B26-AAFD-08EB269721E6}"/>
    <cellStyle name="Notas 18 4 4 2 2 2" xfId="27222" xr:uid="{AC9AECC2-49AD-4829-988B-203FAA50E77F}"/>
    <cellStyle name="Notas 18 4 4 2 3" xfId="15569" xr:uid="{91FC8A4A-20B3-482F-8C3D-9C10467E3FA2}"/>
    <cellStyle name="Notas 18 4 4 2 3 2" xfId="30677" xr:uid="{23CBAA3B-68C8-48A0-894D-5A95E2013783}"/>
    <cellStyle name="Notas 18 4 4 2 4" xfId="20911" xr:uid="{5DEA0C71-8C2E-4DCB-BED5-9E052E276F6C}"/>
    <cellStyle name="Notas 18 4 4 3" xfId="9548" xr:uid="{ACDCA8EF-4539-4477-98CE-62DB432AD500}"/>
    <cellStyle name="Notas 18 4 4 3 2" xfId="24656" xr:uid="{FF9A65BE-A49A-4F0A-B257-1573DA737F92}"/>
    <cellStyle name="Notas 18 4 4 4" xfId="13988" xr:uid="{502C598D-6911-4023-8E6A-290DF0FF4ECF}"/>
    <cellStyle name="Notas 18 4 4 4 2" xfId="29096" xr:uid="{5BC11566-19AF-4A3A-899A-FD323F2A7E44}"/>
    <cellStyle name="Notas 18 4 4 5" xfId="18274" xr:uid="{62E0C5E2-87EC-42CC-9C6E-D516F1906222}"/>
    <cellStyle name="Notas 18 4 5" xfId="3492" xr:uid="{A273E4AB-EE10-4808-AC4A-68F6D93420D2}"/>
    <cellStyle name="Notas 18 4 5 2" xfId="6129" xr:uid="{F5C0B92D-C13C-4992-AB02-D6789756DC5C}"/>
    <cellStyle name="Notas 18 4 5 2 2" xfId="12440" xr:uid="{E59D29DF-DB4A-41DB-A55F-9BECCF82EBF2}"/>
    <cellStyle name="Notas 18 4 5 2 2 2" xfId="27548" xr:uid="{F7D96D88-0527-43B6-A982-26559809700F}"/>
    <cellStyle name="Notas 18 4 5 2 3" xfId="7725" xr:uid="{70931E94-C0B0-4895-A4E6-EAA225E2FDD3}"/>
    <cellStyle name="Notas 18 4 5 2 3 2" xfId="22833" xr:uid="{D6DEBC81-D3E2-4089-9DD1-935552D59CC9}"/>
    <cellStyle name="Notas 18 4 5 2 4" xfId="21237" xr:uid="{66DCA856-93A8-4F99-88F8-33A86F01675A}"/>
    <cellStyle name="Notas 18 4 5 3" xfId="9874" xr:uid="{65C3DF66-0A82-4B25-913C-7E95204B6725}"/>
    <cellStyle name="Notas 18 4 5 3 2" xfId="24982" xr:uid="{921C28D0-CA8F-41E7-8CF7-6121F07A896A}"/>
    <cellStyle name="Notas 18 4 5 4" xfId="7874" xr:uid="{82B56169-5C6C-4257-B405-A53A5C7EAB21}"/>
    <cellStyle name="Notas 18 4 5 4 2" xfId="22982" xr:uid="{75DF54B2-78E5-4041-A176-96FDF830A95D}"/>
    <cellStyle name="Notas 18 4 5 5" xfId="18600" xr:uid="{68933DDF-9156-479F-AA63-DF5281B44088}"/>
    <cellStyle name="Notas 18 4 6" xfId="3798" xr:uid="{F9FB529A-5F10-426D-B4B8-98B1F2888604}"/>
    <cellStyle name="Notas 18 4 6 2" xfId="6435" xr:uid="{58483A2E-A366-4A67-B9FF-E1E081F24769}"/>
    <cellStyle name="Notas 18 4 6 2 2" xfId="12746" xr:uid="{A4FCDDA5-41B2-4A4C-8785-DF369DE83EB7}"/>
    <cellStyle name="Notas 18 4 6 2 2 2" xfId="27854" xr:uid="{F0118798-3E86-4EEF-967F-8B834333372F}"/>
    <cellStyle name="Notas 18 4 6 2 3" xfId="14225" xr:uid="{F0156F86-3B62-4EB1-B56D-E65352A85F1A}"/>
    <cellStyle name="Notas 18 4 6 2 3 2" xfId="29333" xr:uid="{9D9E641E-0CF1-4D08-9144-03FF967C03C5}"/>
    <cellStyle name="Notas 18 4 6 2 4" xfId="21543" xr:uid="{6698C680-2B73-4BF8-B6E4-AD7257648546}"/>
    <cellStyle name="Notas 18 4 6 3" xfId="10180" xr:uid="{3195B492-62CE-4D84-81E6-53B7574E8782}"/>
    <cellStyle name="Notas 18 4 6 3 2" xfId="25288" xr:uid="{0C93A31A-0504-42C2-A4B0-A84311E68B53}"/>
    <cellStyle name="Notas 18 4 6 4" xfId="13579" xr:uid="{B34ED01E-D837-4CF5-8301-BF22DCDDB024}"/>
    <cellStyle name="Notas 18 4 6 4 2" xfId="28687" xr:uid="{71EEE1B5-3B2E-4F32-A077-B74E41A1A872}"/>
    <cellStyle name="Notas 18 4 6 5" xfId="18906" xr:uid="{9D5C8DD6-83E3-4A79-B065-13732BF5B8DC}"/>
    <cellStyle name="Notas 18 4 7" xfId="4180" xr:uid="{6BC9B311-9A1B-4E6D-98A3-E297F313B75B}"/>
    <cellStyle name="Notas 18 4 7 2" xfId="6817" xr:uid="{22147990-7F6B-4E0D-A78D-06FA0ED02966}"/>
    <cellStyle name="Notas 18 4 7 2 2" xfId="13128" xr:uid="{3786E1E9-DD45-4D43-A939-A58B3EE65E1A}"/>
    <cellStyle name="Notas 18 4 7 2 2 2" xfId="28236" xr:uid="{299D3C9A-5C6C-440E-ABF7-B93080FB6E94}"/>
    <cellStyle name="Notas 18 4 7 2 3" xfId="16797" xr:uid="{B80277D2-55D0-430F-96AC-9D6F4C8C9021}"/>
    <cellStyle name="Notas 18 4 7 2 3 2" xfId="31905" xr:uid="{6FE4328F-DC53-4568-86C0-C47934043B22}"/>
    <cellStyle name="Notas 18 4 7 2 4" xfId="21925" xr:uid="{B83F472B-B9C2-4AB4-B866-1CE5DDF564ED}"/>
    <cellStyle name="Notas 18 4 7 3" xfId="10562" xr:uid="{D892EB9A-91BB-4B7E-8DBB-B7F7A1460797}"/>
    <cellStyle name="Notas 18 4 7 3 2" xfId="25670" xr:uid="{1071C183-3826-4EC2-A6DD-648D9BC1B5AA}"/>
    <cellStyle name="Notas 18 4 7 4" xfId="7337" xr:uid="{0D2CCB87-9D89-4CB9-8112-20BDA0E3BAA7}"/>
    <cellStyle name="Notas 18 4 7 4 2" xfId="22445" xr:uid="{CB8CC915-A0C2-473A-9D6E-EEB585265118}"/>
    <cellStyle name="Notas 18 4 7 5" xfId="19288" xr:uid="{299DDF39-B927-44DB-8E87-D08796BD6D06}"/>
    <cellStyle name="Notas 18 4 8" xfId="4387" xr:uid="{A750AE1E-74F5-4C17-A5E7-14828CD68CB4}"/>
    <cellStyle name="Notas 18 4 8 2" xfId="7024" xr:uid="{3ABCCFAC-3994-4BEE-AB97-52356B98ADD7}"/>
    <cellStyle name="Notas 18 4 8 2 2" xfId="13335" xr:uid="{93E0F178-BFAD-4797-8FB7-BA649FC29D28}"/>
    <cellStyle name="Notas 18 4 8 2 2 2" xfId="28443" xr:uid="{8E71098F-0FB9-4CF7-824C-25E1F97FF460}"/>
    <cellStyle name="Notas 18 4 8 2 3" xfId="16999" xr:uid="{C854079A-7227-47ED-B35C-759548AA3ECF}"/>
    <cellStyle name="Notas 18 4 8 2 3 2" xfId="32107" xr:uid="{43527F7B-9D99-47FD-A08E-2DFE50FB155A}"/>
    <cellStyle name="Notas 18 4 8 2 4" xfId="22132" xr:uid="{B9BB8C0B-9BC1-4E21-8B9D-FC067B43EC81}"/>
    <cellStyle name="Notas 18 4 8 3" xfId="10769" xr:uid="{3237C195-9CAA-4651-98FC-5E03B673C567}"/>
    <cellStyle name="Notas 18 4 8 3 2" xfId="25877" xr:uid="{9BE18417-45B9-48DE-899C-B7A4FEC43EE5}"/>
    <cellStyle name="Notas 18 4 8 4" xfId="7833" xr:uid="{7DE9E951-2B9A-4739-A634-2A236344E5E4}"/>
    <cellStyle name="Notas 18 4 8 4 2" xfId="22941" xr:uid="{FFDBB111-6657-4602-9A93-20C64C361C96}"/>
    <cellStyle name="Notas 18 4 8 5" xfId="19495" xr:uid="{E47FAA49-C448-4CCC-B3EB-26AFF285B6F2}"/>
    <cellStyle name="Notas 18 4 9" xfId="4745" xr:uid="{DD6F96FE-BABF-400A-B592-BA8B36E6898F}"/>
    <cellStyle name="Notas 18 4 9 2" xfId="11127" xr:uid="{7E9F1524-21DA-4526-9949-85D34FB7273C}"/>
    <cellStyle name="Notas 18 4 9 2 2" xfId="26235" xr:uid="{863DE33B-A346-41F3-B2F4-9B17D9624A8C}"/>
    <cellStyle name="Notas 18 4 9 3" xfId="7103" xr:uid="{0D75976B-9D7A-46FD-9906-087FDDAB9AC3}"/>
    <cellStyle name="Notas 18 4 9 3 2" xfId="22211" xr:uid="{47382DA4-7AB4-46BC-8383-EF1D724E52A6}"/>
    <cellStyle name="Notas 18 4 9 4" xfId="19853" xr:uid="{27208177-9AF2-4C41-AF93-8FF4C34E3C7B}"/>
    <cellStyle name="Notas 18 5" xfId="2016" xr:uid="{E8EF2EF9-4087-407B-8A5D-E7C215B06015}"/>
    <cellStyle name="Notas 18 5 10" xfId="7261" xr:uid="{701AB901-A2F5-4CDB-BFE6-558480C46C79}"/>
    <cellStyle name="Notas 18 5 10 2" xfId="22369" xr:uid="{02410C57-9341-4AFC-8D16-BE3C5BF99613}"/>
    <cellStyle name="Notas 18 5 11" xfId="13833" xr:uid="{70BABF17-B381-4EBC-A33A-2C3777763D2E}"/>
    <cellStyle name="Notas 18 5 11 2" xfId="28941" xr:uid="{775DA1C4-BA59-4C1E-8069-4D97A285804A}"/>
    <cellStyle name="Notas 18 5 12" xfId="17241" xr:uid="{4508B29A-DE63-4F4A-BF1F-511DA8880F7F}"/>
    <cellStyle name="Notas 18 5 2" xfId="2778" xr:uid="{769771CC-954C-43AE-8004-9B8CD2F45280}"/>
    <cellStyle name="Notas 18 5 2 2" xfId="5415" xr:uid="{4C899BA3-3357-4C83-A074-67E6CC2DCB43}"/>
    <cellStyle name="Notas 18 5 2 2 2" xfId="7445" xr:uid="{3818DE7E-C068-4E3C-A6C1-3471E75EB276}"/>
    <cellStyle name="Notas 18 5 2 2 2 2" xfId="22553" xr:uid="{5A0B86D6-F25C-4C60-A85A-5273F90E2E56}"/>
    <cellStyle name="Notas 18 5 2 2 3" xfId="20523" xr:uid="{DDC15193-295E-4F45-A058-2FCE0FDD6956}"/>
    <cellStyle name="Notas 18 5 2 3" xfId="14561" xr:uid="{573B7397-2148-440F-AB76-843247ED3F71}"/>
    <cellStyle name="Notas 18 5 2 3 2" xfId="29669" xr:uid="{3CF72F0D-4B44-420E-AA1F-6141A52EC6C2}"/>
    <cellStyle name="Notas 18 5 2 4" xfId="17886" xr:uid="{9046D5B3-CF1C-4F1B-B0D5-DC2A31A43705}"/>
    <cellStyle name="Notas 18 5 3" xfId="3081" xr:uid="{0A0B20F7-D3F1-4527-B070-6094C4C8BA9D}"/>
    <cellStyle name="Notas 18 5 3 2" xfId="5718" xr:uid="{625679AD-EE6D-4321-99E7-7932F8A2C086}"/>
    <cellStyle name="Notas 18 5 3 2 2" xfId="12029" xr:uid="{FDFD52DB-70FC-4CEE-AE4C-64BAFC7A9524}"/>
    <cellStyle name="Notas 18 5 3 2 2 2" xfId="27137" xr:uid="{E27C5986-7833-48AF-AC43-F2C2C936FA72}"/>
    <cellStyle name="Notas 18 5 3 2 3" xfId="14219" xr:uid="{618B8129-1354-4D37-B533-2BFC0097AB3A}"/>
    <cellStyle name="Notas 18 5 3 2 3 2" xfId="29327" xr:uid="{D4638F12-DF3E-4743-9DDD-A107A7299F2C}"/>
    <cellStyle name="Notas 18 5 3 2 4" xfId="20826" xr:uid="{61F84445-5D4D-44CF-990E-4E197EE0D701}"/>
    <cellStyle name="Notas 18 5 3 3" xfId="9463" xr:uid="{9E2D889F-81A0-4299-8045-A30512A100AA}"/>
    <cellStyle name="Notas 18 5 3 3 2" xfId="24571" xr:uid="{95920880-9F8C-4BAA-A30E-1605A9D1159F}"/>
    <cellStyle name="Notas 18 5 3 4" xfId="13432" xr:uid="{C7A70EB9-4C11-4C66-8C8E-0672EBABD603}"/>
    <cellStyle name="Notas 18 5 3 4 2" xfId="28540" xr:uid="{194E941D-6404-4D84-ACBE-38E8026F35DE}"/>
    <cellStyle name="Notas 18 5 3 5" xfId="18189" xr:uid="{FD6818DB-9B73-4151-8A67-17EFBF916127}"/>
    <cellStyle name="Notas 18 5 4" xfId="3407" xr:uid="{227B01A2-65D8-4F4D-B059-4F336DC39129}"/>
    <cellStyle name="Notas 18 5 4 2" xfId="6044" xr:uid="{40F6FC41-5637-4962-8C65-E9B436A30C78}"/>
    <cellStyle name="Notas 18 5 4 2 2" xfId="12355" xr:uid="{7637BD8A-4841-440B-AD16-139BF824BF22}"/>
    <cellStyle name="Notas 18 5 4 2 2 2" xfId="27463" xr:uid="{90D31144-40B8-405F-8068-4DC73EBD55B9}"/>
    <cellStyle name="Notas 18 5 4 2 3" xfId="15422" xr:uid="{D6255D87-EBA3-4E87-BD3C-5A718EC25040}"/>
    <cellStyle name="Notas 18 5 4 2 3 2" xfId="30530" xr:uid="{2764A7A4-A194-4261-AE26-D1817DBD9B9B}"/>
    <cellStyle name="Notas 18 5 4 2 4" xfId="21152" xr:uid="{A128ED9E-D7CD-4638-A453-6AA80CB07272}"/>
    <cellStyle name="Notas 18 5 4 3" xfId="9789" xr:uid="{306E419D-ABCA-4050-8F3D-D14ED7155FF2}"/>
    <cellStyle name="Notas 18 5 4 3 2" xfId="24897" xr:uid="{EB62A90D-B97E-42E7-8E3F-8C948F380BF1}"/>
    <cellStyle name="Notas 18 5 4 4" xfId="13381" xr:uid="{AE51E27A-5ED3-478C-8F17-BD36DEDDD816}"/>
    <cellStyle name="Notas 18 5 4 4 2" xfId="28489" xr:uid="{FFC54442-D751-42E5-8993-41864DF91202}"/>
    <cellStyle name="Notas 18 5 4 5" xfId="18515" xr:uid="{57366EE7-1ACC-447F-AD23-081C6ABE1AC9}"/>
    <cellStyle name="Notas 18 5 5" xfId="3713" xr:uid="{F77C15C2-9590-4039-BFDB-E417032EDB60}"/>
    <cellStyle name="Notas 18 5 5 2" xfId="6350" xr:uid="{C7CCF88C-43D3-4410-A9CE-548DDE5D042C}"/>
    <cellStyle name="Notas 18 5 5 2 2" xfId="12661" xr:uid="{BD859D2D-FBC1-4068-9048-819C9486C697}"/>
    <cellStyle name="Notas 18 5 5 2 2 2" xfId="27769" xr:uid="{A1C2EE75-9390-4D89-86E0-EB194E5AB8C9}"/>
    <cellStyle name="Notas 18 5 5 2 3" xfId="7686" xr:uid="{3C574BCA-AA0D-48A2-A0C0-93018D88276A}"/>
    <cellStyle name="Notas 18 5 5 2 3 2" xfId="22794" xr:uid="{D4422430-9C97-42EF-9EFF-38866B7C1F40}"/>
    <cellStyle name="Notas 18 5 5 2 4" xfId="21458" xr:uid="{B8044380-4970-4EAA-B211-88335DEB2DDB}"/>
    <cellStyle name="Notas 18 5 5 3" xfId="10095" xr:uid="{56DD7B1C-A85A-48F8-A0EB-D035D76EA7E2}"/>
    <cellStyle name="Notas 18 5 5 3 2" xfId="25203" xr:uid="{21AB7EAE-B9A2-45FF-A0FE-B1087E74845C}"/>
    <cellStyle name="Notas 18 5 5 4" xfId="13547" xr:uid="{54171CAB-8E01-4100-8B7D-6B0A5A0BF45D}"/>
    <cellStyle name="Notas 18 5 5 4 2" xfId="28655" xr:uid="{257AFABA-123E-46F8-8D2E-FC5B2154FD5B}"/>
    <cellStyle name="Notas 18 5 5 5" xfId="18821" xr:uid="{9A003B0A-59A1-4A05-A856-347A4803A82B}"/>
    <cellStyle name="Notas 18 5 6" xfId="4088" xr:uid="{7C395369-A616-4959-80C4-C0FD45923B6D}"/>
    <cellStyle name="Notas 18 5 6 2" xfId="6725" xr:uid="{52C1495E-9BFD-4527-A6D5-BA341A9416D2}"/>
    <cellStyle name="Notas 18 5 6 2 2" xfId="13036" xr:uid="{66BFABFD-5458-41A6-ABD5-593C73AD972C}"/>
    <cellStyle name="Notas 18 5 6 2 2 2" xfId="28144" xr:uid="{DCDFB705-3BD5-4058-9E75-2669E2CC8349}"/>
    <cellStyle name="Notas 18 5 6 2 3" xfId="16712" xr:uid="{C584C27D-07DB-49C0-96EB-B5DA2ABA0307}"/>
    <cellStyle name="Notas 18 5 6 2 3 2" xfId="31820" xr:uid="{1DF3EBA5-BF6D-4D92-ADF0-7FB7E9DF5269}"/>
    <cellStyle name="Notas 18 5 6 2 4" xfId="21833" xr:uid="{E29A9EE1-FFAD-4B49-B1EB-F7146A1463EC}"/>
    <cellStyle name="Notas 18 5 6 3" xfId="10470" xr:uid="{E989EE42-90EF-4F37-8875-91D49FC4B35E}"/>
    <cellStyle name="Notas 18 5 6 3 2" xfId="25578" xr:uid="{5117873D-1ACA-407D-879D-C16B7CCEBC8E}"/>
    <cellStyle name="Notas 18 5 6 4" xfId="14394" xr:uid="{7DFC5B93-28E1-4890-B6BE-B98F5A64FA73}"/>
    <cellStyle name="Notas 18 5 6 4 2" xfId="29502" xr:uid="{AF694163-4011-4367-ADC7-735787297CB6}"/>
    <cellStyle name="Notas 18 5 6 5" xfId="19196" xr:uid="{3C1F7634-D754-4C76-A825-25F819412962}"/>
    <cellStyle name="Notas 18 5 7" xfId="4370" xr:uid="{207AAB05-53D8-47DC-AC63-824F63EB27B7}"/>
    <cellStyle name="Notas 18 5 7 2" xfId="7007" xr:uid="{F6404EB4-0A36-4EF1-9B7F-7DF5D5B1907F}"/>
    <cellStyle name="Notas 18 5 7 2 2" xfId="13318" xr:uid="{588714F3-1492-4ABD-BAA4-576704B14C15}"/>
    <cellStyle name="Notas 18 5 7 2 2 2" xfId="28426" xr:uid="{AB10941B-F9A7-4B06-851D-986AB6AA9676}"/>
    <cellStyle name="Notas 18 5 7 2 3" xfId="16982" xr:uid="{E9896701-8BDF-4DF9-935B-16C6015CF01B}"/>
    <cellStyle name="Notas 18 5 7 2 3 2" xfId="32090" xr:uid="{82E0E463-CAC2-45F5-985F-B0ABE75B2B9A}"/>
    <cellStyle name="Notas 18 5 7 2 4" xfId="22115" xr:uid="{6E2203CF-DEB5-498A-82FF-ED317FE8AAC0}"/>
    <cellStyle name="Notas 18 5 7 3" xfId="10752" xr:uid="{A66DEB0A-6F14-4715-A762-74FE6194542B}"/>
    <cellStyle name="Notas 18 5 7 3 2" xfId="25860" xr:uid="{CB339FBD-061A-4F5C-BE15-D32ACF86D16F}"/>
    <cellStyle name="Notas 18 5 7 4" xfId="15768" xr:uid="{81477CC2-0DBF-4652-B76D-BE335E3F0F7E}"/>
    <cellStyle name="Notas 18 5 7 4 2" xfId="30876" xr:uid="{098C902B-1704-415D-831B-64DD9B9460D4}"/>
    <cellStyle name="Notas 18 5 7 5" xfId="19478" xr:uid="{F15DFD34-24D1-4EE1-B7D1-47350EF2F69D}"/>
    <cellStyle name="Notas 18 5 8" xfId="4653" xr:uid="{46E843E2-03BF-49A9-807B-09E11A67DC29}"/>
    <cellStyle name="Notas 18 5 8 2" xfId="11035" xr:uid="{628BB40B-D576-4143-9422-D098EBB8B13A}"/>
    <cellStyle name="Notas 18 5 8 2 2" xfId="26143" xr:uid="{8A5BC652-E131-4352-B12E-895E9BE3923B}"/>
    <cellStyle name="Notas 18 5 8 3" xfId="9163" xr:uid="{CE1C1758-8A1F-4A42-B2A2-42711287C46A}"/>
    <cellStyle name="Notas 18 5 8 3 2" xfId="24271" xr:uid="{43B1A2CC-51A3-412D-8A5F-C6E4E974E34C}"/>
    <cellStyle name="Notas 18 5 8 4" xfId="19761" xr:uid="{4A14F54C-8472-4AFE-8A45-B60C0EAB0A86}"/>
    <cellStyle name="Notas 18 5 9" xfId="8514" xr:uid="{B6B8C58E-1E59-4D65-97C1-9226A89936B0}"/>
    <cellStyle name="Notas 18 5 9 2" xfId="23622" xr:uid="{71F2E8E6-EF42-4998-A544-AE5544FAC3B9}"/>
    <cellStyle name="Notas 19" xfId="1457" xr:uid="{00000000-0005-0000-0000-0000B5050000}"/>
    <cellStyle name="Notas 2" xfId="1458" xr:uid="{00000000-0005-0000-0000-0000B6050000}"/>
    <cellStyle name="Notas 2 2" xfId="1459" xr:uid="{00000000-0005-0000-0000-0000B7050000}"/>
    <cellStyle name="Notas 2 2 2" xfId="1914" xr:uid="{0B02C180-0B9C-44D7-95C1-0AD5FFFF0365}"/>
    <cellStyle name="Notas 2 2 2 10" xfId="14292" xr:uid="{6D67FB62-98CB-430D-A28A-3593A9C74DA7}"/>
    <cellStyle name="Notas 2 2 2 10 2" xfId="29400" xr:uid="{FD61AB96-542F-4777-9919-AA41763863B0}"/>
    <cellStyle name="Notas 2 2 2 11" xfId="14630" xr:uid="{45CC7AFB-B3AF-44C8-BC04-51F0D3D0B82A}"/>
    <cellStyle name="Notas 2 2 2 11 2" xfId="29738" xr:uid="{51DBAE01-87B1-4D5E-9B26-C2089CE7B143}"/>
    <cellStyle name="Notas 2 2 2 12" xfId="17139" xr:uid="{693B8E5E-3B04-4EC7-B86A-E928BE20F39F}"/>
    <cellStyle name="Notas 2 2 2 2" xfId="2474" xr:uid="{455461A8-B3EC-4950-8ABC-7E87D61665DF}"/>
    <cellStyle name="Notas 2 2 2 2 2" xfId="5111" xr:uid="{CC14A3C2-935F-4A68-B496-E88CF104F3A5}"/>
    <cellStyle name="Notas 2 2 2 2 2 2" xfId="11475" xr:uid="{104B2856-37DC-4935-861F-25BE4A3E35BB}"/>
    <cellStyle name="Notas 2 2 2 2 2 2 2" xfId="26583" xr:uid="{13303136-3BB2-49C4-9645-ABE9AFF66915}"/>
    <cellStyle name="Notas 2 2 2 2 2 3" xfId="16037" xr:uid="{F1897A4A-47A2-4D62-B02D-48436B416B02}"/>
    <cellStyle name="Notas 2 2 2 2 2 3 2" xfId="31145" xr:uid="{23D61A91-41A1-44CC-99DF-06F5248CCE5F}"/>
    <cellStyle name="Notas 2 2 2 2 2 4" xfId="20219" xr:uid="{C3677F47-AC37-4B74-9857-4F46CAEF534A}"/>
    <cellStyle name="Notas 2 2 2 2 3" xfId="8941" xr:uid="{A6AA8276-51E8-4489-A53A-ABAD9601063B}"/>
    <cellStyle name="Notas 2 2 2 2 3 2" xfId="24049" xr:uid="{6A086E7B-A8F8-4E7D-927B-77A862332054}"/>
    <cellStyle name="Notas 2 2 2 3" xfId="2690" xr:uid="{66A2B787-BA8F-4AB4-8137-A4B88BD87CC2}"/>
    <cellStyle name="Notas 2 2 2 3 2" xfId="5327" xr:uid="{5E09BCFC-2CE1-414D-829F-0F41B1A1C46D}"/>
    <cellStyle name="Notas 2 2 2 3 2 2" xfId="7152" xr:uid="{32221579-61EA-48CC-A7A7-359B43D5F937}"/>
    <cellStyle name="Notas 2 2 2 3 2 2 2" xfId="22260" xr:uid="{59109E2F-9F4E-472F-A6D5-ACAFB7FC139A}"/>
    <cellStyle name="Notas 2 2 2 3 2 3" xfId="20435" xr:uid="{7678CA5B-737D-4A4F-8998-0D05E17A76DC}"/>
    <cellStyle name="Notas 2 2 2 3 3" xfId="15838" xr:uid="{7E77E202-61D8-4B4B-8725-FBEBD5788A5D}"/>
    <cellStyle name="Notas 2 2 2 3 3 2" xfId="30946" xr:uid="{354292E4-2F83-4103-891C-0306F0381B4E}"/>
    <cellStyle name="Notas 2 2 2 3 4" xfId="17798" xr:uid="{370F98F0-6296-4DC4-8D80-F55F4A865414}"/>
    <cellStyle name="Notas 2 2 2 4" xfId="2993" xr:uid="{AC01ABC4-E0B7-468C-9A3C-F4707E7FE99E}"/>
    <cellStyle name="Notas 2 2 2 4 2" xfId="5630" xr:uid="{0E5A5A49-6335-4F36-B107-2C54381BCBE3}"/>
    <cellStyle name="Notas 2 2 2 4 2 2" xfId="11941" xr:uid="{2D4630C7-6CF6-4D25-BA8A-8918650B0557}"/>
    <cellStyle name="Notas 2 2 2 4 2 2 2" xfId="27049" xr:uid="{C5016635-6B8C-4948-96DE-92E34AD9D095}"/>
    <cellStyle name="Notas 2 2 2 4 2 3" xfId="14411" xr:uid="{13CA3D36-3385-4FE7-90B9-E4210DEBB81A}"/>
    <cellStyle name="Notas 2 2 2 4 2 3 2" xfId="29519" xr:uid="{2AC11B9E-F044-44D1-A7DA-3D125DBF8A81}"/>
    <cellStyle name="Notas 2 2 2 4 2 4" xfId="20738" xr:uid="{204A6015-22C5-48F8-877C-1ED3E58E92C3}"/>
    <cellStyle name="Notas 2 2 2 4 3" xfId="9375" xr:uid="{27A4F782-3FAB-4403-88EC-DAB18D1AF611}"/>
    <cellStyle name="Notas 2 2 2 4 3 2" xfId="24483" xr:uid="{F23B3257-E460-4F92-830F-74F3347CC16F}"/>
    <cellStyle name="Notas 2 2 2 4 4" xfId="7322" xr:uid="{03720705-5A56-491E-81D9-2CB803A71BB4}"/>
    <cellStyle name="Notas 2 2 2 4 4 2" xfId="22430" xr:uid="{92ACD0C5-861C-4723-9785-A69F29BE9FEB}"/>
    <cellStyle name="Notas 2 2 2 4 5" xfId="18101" xr:uid="{355B5915-A3C1-40D9-8D9F-050F869B6DF9}"/>
    <cellStyle name="Notas 2 2 2 5" xfId="3319" xr:uid="{ADC868EF-3B07-48F3-B04A-52C2C0697761}"/>
    <cellStyle name="Notas 2 2 2 5 2" xfId="5956" xr:uid="{9D64275A-7226-40DB-AF90-790B97199EF1}"/>
    <cellStyle name="Notas 2 2 2 5 2 2" xfId="12267" xr:uid="{37FD25CB-2DD8-4429-975B-33EFC54B4DCA}"/>
    <cellStyle name="Notas 2 2 2 5 2 2 2" xfId="27375" xr:uid="{99E5E2CA-9565-410B-BCF4-6D89FBEFD1AA}"/>
    <cellStyle name="Notas 2 2 2 5 2 3" xfId="11760" xr:uid="{B9597738-90E4-4899-838C-545C1CBCD17B}"/>
    <cellStyle name="Notas 2 2 2 5 2 3 2" xfId="26868" xr:uid="{213C02D4-66F6-42C6-BC56-B79C9E5BEBF1}"/>
    <cellStyle name="Notas 2 2 2 5 2 4" xfId="21064" xr:uid="{614ECE5B-B758-4C84-857E-05436FB22C8E}"/>
    <cellStyle name="Notas 2 2 2 5 3" xfId="9701" xr:uid="{D92C24CB-D34A-47E6-885B-726EEFA905E4}"/>
    <cellStyle name="Notas 2 2 2 5 3 2" xfId="24809" xr:uid="{F644A398-744E-4394-8029-D56B474E0146}"/>
    <cellStyle name="Notas 2 2 2 5 4" xfId="15713" xr:uid="{582E3BE0-5590-4400-BE4C-A88E422E7746}"/>
    <cellStyle name="Notas 2 2 2 5 4 2" xfId="30821" xr:uid="{CA6A8C30-EA7F-4BBC-BFD8-5A06F1C3AB87}"/>
    <cellStyle name="Notas 2 2 2 5 5" xfId="18427" xr:uid="{F655B1DD-E207-450F-9BB1-ED00C297C9F3}"/>
    <cellStyle name="Notas 2 2 2 6" xfId="3625" xr:uid="{353D92D0-5960-420D-B252-E97189E8E5E7}"/>
    <cellStyle name="Notas 2 2 2 6 2" xfId="6262" xr:uid="{F9C82661-9C40-4547-92C9-6411C2230DDB}"/>
    <cellStyle name="Notas 2 2 2 6 2 2" xfId="12573" xr:uid="{98D3EE48-165D-4662-953C-DC81ED95A225}"/>
    <cellStyle name="Notas 2 2 2 6 2 2 2" xfId="27681" xr:uid="{3D2E6D38-82EC-4306-AC95-B978939FD9B0}"/>
    <cellStyle name="Notas 2 2 2 6 2 3" xfId="14618" xr:uid="{8D2088B1-F2E9-4A63-8A8E-0B6329100419}"/>
    <cellStyle name="Notas 2 2 2 6 2 3 2" xfId="29726" xr:uid="{505E71E3-03CD-461D-A946-7BD463949508}"/>
    <cellStyle name="Notas 2 2 2 6 2 4" xfId="21370" xr:uid="{BC17C834-0433-49D4-B660-B21D957CD21C}"/>
    <cellStyle name="Notas 2 2 2 6 3" xfId="10007" xr:uid="{0E89B776-C18C-4237-89EE-DA6A916941D4}"/>
    <cellStyle name="Notas 2 2 2 6 3 2" xfId="25115" xr:uid="{B4F7E271-015C-4ADB-827D-A71D14A12AEE}"/>
    <cellStyle name="Notas 2 2 2 6 4" xfId="8722" xr:uid="{76911A0A-5D60-4D05-81DE-68CA314337D2}"/>
    <cellStyle name="Notas 2 2 2 6 4 2" xfId="23830" xr:uid="{A3F1BE5B-5997-44EE-B662-2E40BBE59148}"/>
    <cellStyle name="Notas 2 2 2 6 5" xfId="18733" xr:uid="{AA339A77-06DE-454F-A774-FD2B6F1A4787}"/>
    <cellStyle name="Notas 2 2 2 7" xfId="3986" xr:uid="{51A0C95D-971A-4A86-BEEA-C1E49BFC9F08}"/>
    <cellStyle name="Notas 2 2 2 7 2" xfId="6623" xr:uid="{0168A7A9-37D3-4667-B23C-E46A38BDB8B9}"/>
    <cellStyle name="Notas 2 2 2 7 2 2" xfId="12934" xr:uid="{CABCDE86-D987-4F7B-81C2-0927D9C88852}"/>
    <cellStyle name="Notas 2 2 2 7 2 2 2" xfId="28042" xr:uid="{967EDA96-4F55-4D11-8BB1-8AA16E204311}"/>
    <cellStyle name="Notas 2 2 2 7 2 3" xfId="16624" xr:uid="{3622C55A-99CC-49C9-888E-A2983878AB4B}"/>
    <cellStyle name="Notas 2 2 2 7 2 3 2" xfId="31732" xr:uid="{2ACDA26B-1A97-4397-82DB-875EB990FEA1}"/>
    <cellStyle name="Notas 2 2 2 7 2 4" xfId="21731" xr:uid="{0AEE3E97-E5B2-42B8-B600-821762E69539}"/>
    <cellStyle name="Notas 2 2 2 7 3" xfId="10368" xr:uid="{3C405287-202D-41F5-9A53-A4DD68E4B6D4}"/>
    <cellStyle name="Notas 2 2 2 7 3 2" xfId="25476" xr:uid="{1BB22366-05B6-456A-A325-307BF5CAA440}"/>
    <cellStyle name="Notas 2 2 2 7 4" xfId="16498" xr:uid="{A7CC9EC0-0273-43AC-91EF-E84DFE0C334E}"/>
    <cellStyle name="Notas 2 2 2 7 4 2" xfId="31606" xr:uid="{EFF4E287-51BC-423E-88FF-D3FC1D7772C1}"/>
    <cellStyle name="Notas 2 2 2 7 5" xfId="19094" xr:uid="{1DF794B4-8C11-48A4-87BD-BF60C6637698}"/>
    <cellStyle name="Notas 2 2 2 8" xfId="4551" xr:uid="{86BEE0C2-2BBD-48BA-A37F-C0B3461F4B22}"/>
    <cellStyle name="Notas 2 2 2 8 2" xfId="10933" xr:uid="{2BD46D2B-1564-4C84-A03E-9CC5849AE84D}"/>
    <cellStyle name="Notas 2 2 2 8 2 2" xfId="26041" xr:uid="{75273F76-4F74-479A-9418-2C0A91BDE5B0}"/>
    <cellStyle name="Notas 2 2 2 8 3" xfId="15465" xr:uid="{8684E315-8064-45DB-A8FC-1A6885E303C3}"/>
    <cellStyle name="Notas 2 2 2 8 3 2" xfId="30573" xr:uid="{96ED4A6A-4A41-4A18-935B-783048703910}"/>
    <cellStyle name="Notas 2 2 2 8 4" xfId="19659" xr:uid="{2AC80F62-DBB0-4265-816A-1B2D120E3AAF}"/>
    <cellStyle name="Notas 2 2 2 9" xfId="8415" xr:uid="{4329C32A-DC44-49AA-86BF-75A50AB19685}"/>
    <cellStyle name="Notas 2 2 2 9 2" xfId="23523" xr:uid="{49D57DD6-769A-4747-B0C6-BD6B2D7A867B}"/>
    <cellStyle name="Notas 2 2 3" xfId="1899" xr:uid="{8C6D2891-DB49-47FF-8C21-C109958264D4}"/>
    <cellStyle name="Notas 2 2 3 10" xfId="8400" xr:uid="{F73054E4-44A4-47C9-BB75-C3591A64CE88}"/>
    <cellStyle name="Notas 2 2 3 10 2" xfId="23508" xr:uid="{C7677F87-999C-4042-93D6-202B5DCE363F}"/>
    <cellStyle name="Notas 2 2 3 11" xfId="13636" xr:uid="{AE33D92F-AF25-4E10-9ECA-F02C751C9A4E}"/>
    <cellStyle name="Notas 2 2 3 11 2" xfId="28744" xr:uid="{229A009E-F0E5-491E-960C-CD95706BEC45}"/>
    <cellStyle name="Notas 2 2 3 12" xfId="7224" xr:uid="{E912F490-FE22-408F-8516-9D1154050F77}"/>
    <cellStyle name="Notas 2 2 3 12 2" xfId="22332" xr:uid="{3F651689-54D5-4013-9E33-4591E9CBEBE6}"/>
    <cellStyle name="Notas 2 2 3 13" xfId="17124" xr:uid="{CF303B6E-79D7-4E37-B396-0567200B01FB}"/>
    <cellStyle name="Notas 2 2 3 2" xfId="2459" xr:uid="{75E781E4-3095-4D53-894A-9271FF43F846}"/>
    <cellStyle name="Notas 2 2 3 2 2" xfId="5096" xr:uid="{A90A298F-B144-413F-A852-721161A99DC3}"/>
    <cellStyle name="Notas 2 2 3 2 2 2" xfId="11460" xr:uid="{6734BB7A-DF6E-41E2-A2D4-6C0A93310DCF}"/>
    <cellStyle name="Notas 2 2 3 2 2 2 2" xfId="26568" xr:uid="{E83B02BE-58D4-4270-A063-4A3833A42BB8}"/>
    <cellStyle name="Notas 2 2 3 2 2 3" xfId="14315" xr:uid="{CD1F0364-AF98-46AA-958F-441A21921776}"/>
    <cellStyle name="Notas 2 2 3 2 2 3 2" xfId="29423" xr:uid="{5774EDA3-004E-4C34-B743-69BC7B62DA89}"/>
    <cellStyle name="Notas 2 2 3 2 2 4" xfId="20204" xr:uid="{17179B77-8DA3-47D6-9244-F4CB48D699A1}"/>
    <cellStyle name="Notas 2 2 3 2 3" xfId="8926" xr:uid="{0FF40BB9-F873-47FE-A9A0-638C63FBA9B9}"/>
    <cellStyle name="Notas 2 2 3 2 3 2" xfId="24034" xr:uid="{63135E48-CD5B-4B58-9E85-968A9A40BDA2}"/>
    <cellStyle name="Notas 2 2 3 2 4" xfId="15479" xr:uid="{9D9538F2-689C-4460-852E-DE72F92DC0A6}"/>
    <cellStyle name="Notas 2 2 3 2 4 2" xfId="30587" xr:uid="{6D02AD61-BDC0-47AE-8202-E083F1F1CE72}"/>
    <cellStyle name="Notas 2 2 3 2 5" xfId="15372" xr:uid="{0440C412-8A66-4C3D-8864-E17E4BFB9A12}"/>
    <cellStyle name="Notas 2 2 3 2 5 2" xfId="30480" xr:uid="{625E0502-C10E-419B-BBBD-E51909971AB1}"/>
    <cellStyle name="Notas 2 2 3 2 6" xfId="17633" xr:uid="{0B9C42E7-16E4-4249-8684-7F6D66CADCDB}"/>
    <cellStyle name="Notas 2 2 3 3" xfId="2675" xr:uid="{AB0C4BAC-EEE7-49E2-9C0B-A67FC0AA2CF4}"/>
    <cellStyle name="Notas 2 2 3 3 2" xfId="5312" xr:uid="{8F1E8BA3-353C-4E47-9369-69D8673E90FC}"/>
    <cellStyle name="Notas 2 2 3 3 2 2" xfId="15212" xr:uid="{3CB08D75-A247-422C-AFB9-F3120777A009}"/>
    <cellStyle name="Notas 2 2 3 3 2 2 2" xfId="30320" xr:uid="{B9164FB8-47C6-4D7D-B999-26D383118075}"/>
    <cellStyle name="Notas 2 2 3 3 2 3" xfId="20420" xr:uid="{906116C6-6943-4BFD-91B8-13BC66678DDF}"/>
    <cellStyle name="Notas 2 2 3 3 3" xfId="13861" xr:uid="{00FB9265-B6D3-42FD-8054-90E32D6150DC}"/>
    <cellStyle name="Notas 2 2 3 3 3 2" xfId="28969" xr:uid="{360A73F0-054A-4C7F-9958-652569F141ED}"/>
    <cellStyle name="Notas 2 2 3 3 4" xfId="17783" xr:uid="{A45EF5B9-ADD7-41E5-BD82-D602EEBECFDE}"/>
    <cellStyle name="Notas 2 2 3 4" xfId="2978" xr:uid="{0073B07C-7DDD-4D6E-B360-CBB41F832EBA}"/>
    <cellStyle name="Notas 2 2 3 4 2" xfId="5615" xr:uid="{1966FA0B-E57D-4549-A3B8-8B34CA1EA72A}"/>
    <cellStyle name="Notas 2 2 3 4 2 2" xfId="11926" xr:uid="{33518E35-AF12-4EAA-A928-F916FFCAC62A}"/>
    <cellStyle name="Notas 2 2 3 4 2 2 2" xfId="27034" xr:uid="{F6439541-7A2F-4E15-955F-B221DEB70267}"/>
    <cellStyle name="Notas 2 2 3 4 2 3" xfId="13901" xr:uid="{C7864A73-0E82-4001-A1E0-837F0F836C82}"/>
    <cellStyle name="Notas 2 2 3 4 2 3 2" xfId="29009" xr:uid="{28EA2C65-FD92-4BC8-8104-2B4422C1FDD9}"/>
    <cellStyle name="Notas 2 2 3 4 2 4" xfId="20723" xr:uid="{594CB5DD-748C-4180-A4B9-CF89060B8015}"/>
    <cellStyle name="Notas 2 2 3 4 3" xfId="9360" xr:uid="{F1CFC843-7482-4B4C-B926-D4B067C5F3AE}"/>
    <cellStyle name="Notas 2 2 3 4 3 2" xfId="24468" xr:uid="{DB7BD3D9-8D2D-431A-A7FB-452DBBD2C7B0}"/>
    <cellStyle name="Notas 2 2 3 4 4" xfId="16159" xr:uid="{45FE8D19-5FAA-4934-A3B1-1EB6407CE916}"/>
    <cellStyle name="Notas 2 2 3 4 4 2" xfId="31267" xr:uid="{BD41B18B-31BC-46E1-8C11-17FB9B8F7402}"/>
    <cellStyle name="Notas 2 2 3 4 5" xfId="18086" xr:uid="{CA2B3DFA-4D5E-4943-9926-AFE7E238E632}"/>
    <cellStyle name="Notas 2 2 3 5" xfId="3304" xr:uid="{FF362854-49DA-47BE-A07B-22C208B1B328}"/>
    <cellStyle name="Notas 2 2 3 5 2" xfId="5941" xr:uid="{CF80BB38-2A9F-4EF9-9574-28781B5E1AFB}"/>
    <cellStyle name="Notas 2 2 3 5 2 2" xfId="12252" xr:uid="{A5159815-266A-456F-AD70-907CD7E92C0D}"/>
    <cellStyle name="Notas 2 2 3 5 2 2 2" xfId="27360" xr:uid="{E60F3F2F-19A8-4655-B4BD-0565540671A7}"/>
    <cellStyle name="Notas 2 2 3 5 2 3" xfId="14918" xr:uid="{DF929613-3253-4415-BFDA-A001D4180036}"/>
    <cellStyle name="Notas 2 2 3 5 2 3 2" xfId="30026" xr:uid="{362AEBB7-A8C7-40E5-9892-B1A4E82D084F}"/>
    <cellStyle name="Notas 2 2 3 5 2 4" xfId="21049" xr:uid="{26F50732-2083-4FF9-84C4-F5E6AD033735}"/>
    <cellStyle name="Notas 2 2 3 5 3" xfId="9686" xr:uid="{3D7E09ED-F58E-453D-A433-5285177BDF08}"/>
    <cellStyle name="Notas 2 2 3 5 3 2" xfId="24794" xr:uid="{AEB41FB6-012B-48FB-96AE-2509FEF323CF}"/>
    <cellStyle name="Notas 2 2 3 5 4" xfId="9136" xr:uid="{404B98B3-21C9-4160-8C0A-71DA93BB600D}"/>
    <cellStyle name="Notas 2 2 3 5 4 2" xfId="24244" xr:uid="{0E08D8F3-7E2F-421C-A6F9-14F50BFA5545}"/>
    <cellStyle name="Notas 2 2 3 5 5" xfId="18412" xr:uid="{E79AACE5-EF62-4D21-B93E-33F389018FED}"/>
    <cellStyle name="Notas 2 2 3 6" xfId="3610" xr:uid="{772D5564-E260-4E71-BAE0-01592AEB1285}"/>
    <cellStyle name="Notas 2 2 3 6 2" xfId="6247" xr:uid="{DC690AAC-F64C-49B7-8BF1-85D0E16CB13C}"/>
    <cellStyle name="Notas 2 2 3 6 2 2" xfId="12558" xr:uid="{E43BB7F4-1FAF-497D-8488-42D604E58727}"/>
    <cellStyle name="Notas 2 2 3 6 2 2 2" xfId="27666" xr:uid="{0BCA6333-C594-40FB-ADC9-5E266AFCB95C}"/>
    <cellStyle name="Notas 2 2 3 6 2 3" xfId="14895" xr:uid="{CC2BEEB6-9097-499A-91FF-99DE1AA74CDC}"/>
    <cellStyle name="Notas 2 2 3 6 2 3 2" xfId="30003" xr:uid="{26744F21-E1E6-4BBA-9D36-AB3AC4376E14}"/>
    <cellStyle name="Notas 2 2 3 6 2 4" xfId="21355" xr:uid="{972EF290-3545-4F72-A4DA-DE370E7F937E}"/>
    <cellStyle name="Notas 2 2 3 6 3" xfId="9992" xr:uid="{CF4985D3-CF68-475C-8ADB-E11EAFC8B26F}"/>
    <cellStyle name="Notas 2 2 3 6 3 2" xfId="25100" xr:uid="{7CFC0BAE-889D-4A1D-8ED5-118227667CE5}"/>
    <cellStyle name="Notas 2 2 3 6 4" xfId="7256" xr:uid="{1A3E2A58-8B85-472F-9280-7474689B2077}"/>
    <cellStyle name="Notas 2 2 3 6 4 2" xfId="22364" xr:uid="{418916B4-337B-42EC-849E-9062F90F37B2}"/>
    <cellStyle name="Notas 2 2 3 6 5" xfId="18718" xr:uid="{AEFC873A-97F3-43BB-8BA9-4A2F2E66136B}"/>
    <cellStyle name="Notas 2 2 3 7" xfId="3971" xr:uid="{BFB91C30-AA36-4724-BE0E-79C126BBD450}"/>
    <cellStyle name="Notas 2 2 3 7 2" xfId="6608" xr:uid="{3AFAEC20-7015-48D6-8293-EFC20B8D626D}"/>
    <cellStyle name="Notas 2 2 3 7 2 2" xfId="12919" xr:uid="{CCA4A5E4-4852-49EC-A34C-66F206001AFA}"/>
    <cellStyle name="Notas 2 2 3 7 2 2 2" xfId="28027" xr:uid="{BBE4EEB2-3737-4E6A-AC4F-E847FDDC9F14}"/>
    <cellStyle name="Notas 2 2 3 7 2 3" xfId="16609" xr:uid="{9356829F-B88C-4E24-9755-8AF7D654F560}"/>
    <cellStyle name="Notas 2 2 3 7 2 3 2" xfId="31717" xr:uid="{973FC93D-103B-41E8-BA77-C263FC1CCA6A}"/>
    <cellStyle name="Notas 2 2 3 7 2 4" xfId="21716" xr:uid="{170B0B66-D78B-4050-AB33-A0ADFD663D56}"/>
    <cellStyle name="Notas 2 2 3 7 3" xfId="10353" xr:uid="{5A09D0D4-449C-4144-92FE-35FD5FDE3A3C}"/>
    <cellStyle name="Notas 2 2 3 7 3 2" xfId="25461" xr:uid="{86A6F64B-342C-45EC-B64B-7D6D91FF32A7}"/>
    <cellStyle name="Notas 2 2 3 7 4" xfId="7169" xr:uid="{A386898A-E536-4CFE-9392-A2EA2D529832}"/>
    <cellStyle name="Notas 2 2 3 7 4 2" xfId="22277" xr:uid="{7CCAB073-4A2E-4ABE-8498-DEDF162EB1A6}"/>
    <cellStyle name="Notas 2 2 3 7 5" xfId="19079" xr:uid="{E88F942C-DAE9-43AD-AC73-258F964E40F4}"/>
    <cellStyle name="Notas 2 2 3 8" xfId="4303" xr:uid="{01EE783E-95F5-4B00-9302-63BDB3E408DF}"/>
    <cellStyle name="Notas 2 2 3 8 2" xfId="6940" xr:uid="{E668F5BD-097B-4FAE-B790-7B4A3CBE4A84}"/>
    <cellStyle name="Notas 2 2 3 8 2 2" xfId="13251" xr:uid="{313263E4-F786-424D-A84C-CEB58FEC6E0E}"/>
    <cellStyle name="Notas 2 2 3 8 2 2 2" xfId="28359" xr:uid="{BF18E7FD-B4D5-4BDB-A06C-EC15F2E6A28C}"/>
    <cellStyle name="Notas 2 2 3 8 2 3" xfId="16915" xr:uid="{0AA7D339-B17E-43B1-A753-A77BA67BCD47}"/>
    <cellStyle name="Notas 2 2 3 8 2 3 2" xfId="32023" xr:uid="{6CF39177-0218-44E6-895F-1F586EAB813F}"/>
    <cellStyle name="Notas 2 2 3 8 2 4" xfId="22048" xr:uid="{B712FD07-9D9D-4B00-8E6F-10EB09874CAD}"/>
    <cellStyle name="Notas 2 2 3 8 3" xfId="10685" xr:uid="{EE71CFCD-8A9A-4D6D-BACA-07005FC4CFA2}"/>
    <cellStyle name="Notas 2 2 3 8 3 2" xfId="25793" xr:uid="{039FBE6C-1378-4315-9B5B-D4E96C2A715D}"/>
    <cellStyle name="Notas 2 2 3 8 4" xfId="7648" xr:uid="{DC720747-C792-4231-885F-FF31779FF0CB}"/>
    <cellStyle name="Notas 2 2 3 8 4 2" xfId="22756" xr:uid="{EBDEE00D-2ACF-420E-80E4-5393AA4B7E59}"/>
    <cellStyle name="Notas 2 2 3 8 5" xfId="19411" xr:uid="{C4A376E3-0E17-4EEF-9902-69AC0185DBBD}"/>
    <cellStyle name="Notas 2 2 3 9" xfId="4536" xr:uid="{2B5D09C3-6B95-474E-BF2D-60142AD644EB}"/>
    <cellStyle name="Notas 2 2 3 9 2" xfId="10918" xr:uid="{650A4D31-422A-4D0D-AD13-BC6470FAAD3E}"/>
    <cellStyle name="Notas 2 2 3 9 2 2" xfId="26026" xr:uid="{75CF74BD-3B34-4F78-B1A2-22BDF15ECC34}"/>
    <cellStyle name="Notas 2 2 3 9 3" xfId="15888" xr:uid="{EA7BB208-89CD-4004-AB11-B9F3ADACE371}"/>
    <cellStyle name="Notas 2 2 3 9 3 2" xfId="30996" xr:uid="{680FF05F-7519-4057-A991-38CF24039EDB}"/>
    <cellStyle name="Notas 2 2 3 9 4" xfId="19644" xr:uid="{CD429414-EF48-4CD0-B4C7-07C7FF03D9C6}"/>
    <cellStyle name="Notas 2 2 4" xfId="2109" xr:uid="{7E49BF01-B681-41AA-8469-533C9CF0DD93}"/>
    <cellStyle name="Notas 2 2 4 10" xfId="8607" xr:uid="{97E32366-B7BB-4FDA-BCF9-0AA3F02D9B87}"/>
    <cellStyle name="Notas 2 2 4 10 2" xfId="23715" xr:uid="{8E71DAFE-C73D-409F-BF49-42A5E59FB3AB}"/>
    <cellStyle name="Notas 2 2 4 11" xfId="7406" xr:uid="{C833D3F7-688D-4BFE-8029-ADD81D8231DA}"/>
    <cellStyle name="Notas 2 2 4 11 2" xfId="22514" xr:uid="{5656D40A-7D45-4CC1-B0EE-0CFEC3CE4D60}"/>
    <cellStyle name="Notas 2 2 4 12" xfId="15384" xr:uid="{61EEF355-E6AD-4FF7-B95E-A0725D8D193F}"/>
    <cellStyle name="Notas 2 2 4 12 2" xfId="30492" xr:uid="{469246DB-7715-4A1B-AA2C-6B9CB832690F}"/>
    <cellStyle name="Notas 2 2 4 13" xfId="17334" xr:uid="{D1B3ECA9-7237-4FFE-8118-60ED3870C200}"/>
    <cellStyle name="Notas 2 2 4 2" xfId="2599" xr:uid="{E99CC53C-885D-4AB0-AAF8-BD33D73E1EAC}"/>
    <cellStyle name="Notas 2 2 4 2 2" xfId="5236" xr:uid="{63D28703-1B7E-42E1-9702-D3E91C6A7470}"/>
    <cellStyle name="Notas 2 2 4 2 2 2" xfId="11600" xr:uid="{158A7FA2-CBEE-4CD0-B53A-E08059BD8D67}"/>
    <cellStyle name="Notas 2 2 4 2 2 2 2" xfId="26708" xr:uid="{2F039547-D91E-483B-9EDB-65A17D2FC36D}"/>
    <cellStyle name="Notas 2 2 4 2 2 3" xfId="14006" xr:uid="{285069C9-58A0-4F1B-8D0E-9E6CEA5B2546}"/>
    <cellStyle name="Notas 2 2 4 2 2 3 2" xfId="29114" xr:uid="{47511194-8186-4EAC-B57E-FBBDBCA2766F}"/>
    <cellStyle name="Notas 2 2 4 2 2 4" xfId="20344" xr:uid="{9EF18799-FE5F-4E02-A2FF-636119B711FC}"/>
    <cellStyle name="Notas 2 2 4 2 3" xfId="9066" xr:uid="{2735C746-0590-4B87-ABD9-9BB618234C79}"/>
    <cellStyle name="Notas 2 2 4 2 3 2" xfId="24174" xr:uid="{BBF3B4B2-3392-4A58-A557-F648AD88535D}"/>
    <cellStyle name="Notas 2 2 4 2 4" xfId="14256" xr:uid="{AFF58DF6-DA45-4C61-A4C0-E448EE225FD1}"/>
    <cellStyle name="Notas 2 2 4 2 4 2" xfId="29364" xr:uid="{323733F8-57D3-444D-863E-ECF48955007A}"/>
    <cellStyle name="Notas 2 2 4 2 5" xfId="15350" xr:uid="{316EB598-7756-403C-A30D-CC9EB04CC8C5}"/>
    <cellStyle name="Notas 2 2 4 2 5 2" xfId="30458" xr:uid="{DF33E683-7806-4DA9-8862-958D3FA215B0}"/>
    <cellStyle name="Notas 2 2 4 2 6" xfId="17707" xr:uid="{F345C3A2-67B2-4818-B7EC-41AC2EB97845}"/>
    <cellStyle name="Notas 2 2 4 3" xfId="2864" xr:uid="{765EFEA7-F390-466A-9C11-819901FD7384}"/>
    <cellStyle name="Notas 2 2 4 3 2" xfId="5501" xr:uid="{05A33514-5DF6-42BF-A986-E12AC7B1C9E8}"/>
    <cellStyle name="Notas 2 2 4 3 2 2" xfId="8028" xr:uid="{AA74C2B2-739C-4716-83A5-6BC4FB7791B7}"/>
    <cellStyle name="Notas 2 2 4 3 2 2 2" xfId="23136" xr:uid="{6A4FE42C-D750-4AF3-BA61-71697D5FBEA1}"/>
    <cellStyle name="Notas 2 2 4 3 2 3" xfId="20609" xr:uid="{B3E96BD3-6183-4798-8851-321FD947AC18}"/>
    <cellStyle name="Notas 2 2 4 3 3" xfId="14343" xr:uid="{DBE30140-9F65-474B-833D-A018C9A42299}"/>
    <cellStyle name="Notas 2 2 4 3 3 2" xfId="29451" xr:uid="{94C46108-8BAA-4A8D-AF6C-5835B22418E8}"/>
    <cellStyle name="Notas 2 2 4 3 4" xfId="17972" xr:uid="{51FBAC4E-53A7-44CD-839D-34929417403A}"/>
    <cellStyle name="Notas 2 2 4 4" xfId="3167" xr:uid="{D6DC6AA4-C42D-47BF-A360-142181674B08}"/>
    <cellStyle name="Notas 2 2 4 4 2" xfId="5804" xr:uid="{9BC57B9C-F37D-427F-9182-0AC015E3E3E4}"/>
    <cellStyle name="Notas 2 2 4 4 2 2" xfId="12115" xr:uid="{7CE7A213-7AED-4F23-8BAE-5DE42ACEAC51}"/>
    <cellStyle name="Notas 2 2 4 4 2 2 2" xfId="27223" xr:uid="{F9423DE3-EB62-4975-B0B2-14234606A1E6}"/>
    <cellStyle name="Notas 2 2 4 4 2 3" xfId="8128" xr:uid="{43E24E77-6F56-4ECF-803B-6C3D50B90CB4}"/>
    <cellStyle name="Notas 2 2 4 4 2 3 2" xfId="23236" xr:uid="{ECBC0F06-33A5-4ABA-BDDE-67F92B19BE8D}"/>
    <cellStyle name="Notas 2 2 4 4 2 4" xfId="20912" xr:uid="{F28B0719-4BB4-44C0-8B1E-C8BC83A6F3C2}"/>
    <cellStyle name="Notas 2 2 4 4 3" xfId="9549" xr:uid="{FFCC39B3-5ABB-4183-B6D7-C5C5C10BD05E}"/>
    <cellStyle name="Notas 2 2 4 4 3 2" xfId="24657" xr:uid="{738BF340-C877-40FF-A96E-7F9C09512F59}"/>
    <cellStyle name="Notas 2 2 4 4 4" xfId="15009" xr:uid="{3A0BD034-F24E-4E16-BCE1-44EFB80CA5EE}"/>
    <cellStyle name="Notas 2 2 4 4 4 2" xfId="30117" xr:uid="{595B288C-59CD-4FB5-B67B-ED1821C663F9}"/>
    <cellStyle name="Notas 2 2 4 4 5" xfId="18275" xr:uid="{C783FFCE-7753-4B77-A436-24C560A29D3F}"/>
    <cellStyle name="Notas 2 2 4 5" xfId="3493" xr:uid="{5E860539-031A-4297-981B-4C8D4582A1C5}"/>
    <cellStyle name="Notas 2 2 4 5 2" xfId="6130" xr:uid="{27382AAF-FE89-4258-9530-EB670CD0BB45}"/>
    <cellStyle name="Notas 2 2 4 5 2 2" xfId="12441" xr:uid="{B65B50FD-758F-43B4-BD40-298FF3279CB1}"/>
    <cellStyle name="Notas 2 2 4 5 2 2 2" xfId="27549" xr:uid="{6B1838FA-CA6D-4A52-B365-D1EA4734F2CE}"/>
    <cellStyle name="Notas 2 2 4 5 2 3" xfId="14978" xr:uid="{F02711EB-6404-48E1-B119-9EA6106A7520}"/>
    <cellStyle name="Notas 2 2 4 5 2 3 2" xfId="30086" xr:uid="{FAC46A17-F176-4837-86BA-CEBC09CFC9CB}"/>
    <cellStyle name="Notas 2 2 4 5 2 4" xfId="21238" xr:uid="{C113E17A-EFAA-402D-895B-28851FCA229C}"/>
    <cellStyle name="Notas 2 2 4 5 3" xfId="9875" xr:uid="{3AAC1482-16FD-4014-88BA-26A5E0FA9191}"/>
    <cellStyle name="Notas 2 2 4 5 3 2" xfId="24983" xr:uid="{10190BD7-95F7-4628-A194-99EDBB897042}"/>
    <cellStyle name="Notas 2 2 4 5 4" xfId="14423" xr:uid="{E62EC4F4-4369-4FB2-9396-BECA48FC775D}"/>
    <cellStyle name="Notas 2 2 4 5 4 2" xfId="29531" xr:uid="{73D639AA-D376-4DF5-9FB9-4992B59DE9B2}"/>
    <cellStyle name="Notas 2 2 4 5 5" xfId="18601" xr:uid="{7D58B3C8-ECD7-45F6-B8AC-248FFEEF5C07}"/>
    <cellStyle name="Notas 2 2 4 6" xfId="3799" xr:uid="{2CD71743-A159-405A-8A63-49AE9B473ACA}"/>
    <cellStyle name="Notas 2 2 4 6 2" xfId="6436" xr:uid="{48240549-E18E-4FCA-A708-39A834AB069E}"/>
    <cellStyle name="Notas 2 2 4 6 2 2" xfId="12747" xr:uid="{AC719301-6EDA-4425-A2DA-5CE662B7AE17}"/>
    <cellStyle name="Notas 2 2 4 6 2 2 2" xfId="27855" xr:uid="{8B497D1E-6600-4EF4-9590-4160880D48D3}"/>
    <cellStyle name="Notas 2 2 4 6 2 3" xfId="15180" xr:uid="{ADE90AC8-47DA-4C6A-BD7D-E3D4A349CCDC}"/>
    <cellStyle name="Notas 2 2 4 6 2 3 2" xfId="30288" xr:uid="{70E45B60-E0B2-4CEB-8444-A7521EDA7934}"/>
    <cellStyle name="Notas 2 2 4 6 2 4" xfId="21544" xr:uid="{56AF0F68-1A1E-442E-8445-F358DD5565AA}"/>
    <cellStyle name="Notas 2 2 4 6 3" xfId="10181" xr:uid="{B0F39D22-2873-4D1B-A93D-D0814D838AA5}"/>
    <cellStyle name="Notas 2 2 4 6 3 2" xfId="25289" xr:uid="{510B13E8-4DF6-4DFB-A76A-AE9966A5656E}"/>
    <cellStyle name="Notas 2 2 4 6 4" xfId="13917" xr:uid="{7F686D09-4DC6-4564-8001-1C068124085C}"/>
    <cellStyle name="Notas 2 2 4 6 4 2" xfId="29025" xr:uid="{BEFD85C5-D486-419E-9DDA-A6E424C1C49E}"/>
    <cellStyle name="Notas 2 2 4 6 5" xfId="18907" xr:uid="{23B40486-9E34-4DC2-B241-C5863DAA2CDE}"/>
    <cellStyle name="Notas 2 2 4 7" xfId="4181" xr:uid="{B99B8A5C-CB73-4F79-AEA4-2F0D758BB1DC}"/>
    <cellStyle name="Notas 2 2 4 7 2" xfId="6818" xr:uid="{F5E75E59-C164-40CB-9CDA-75C5FCC35A67}"/>
    <cellStyle name="Notas 2 2 4 7 2 2" xfId="13129" xr:uid="{85F36E2A-5A51-425C-8189-5550C1BCD305}"/>
    <cellStyle name="Notas 2 2 4 7 2 2 2" xfId="28237" xr:uid="{73BDBB5E-9E08-4E8F-A697-3FEEF119D4C6}"/>
    <cellStyle name="Notas 2 2 4 7 2 3" xfId="16798" xr:uid="{5973FC5F-D343-4808-A446-BF7604D58C79}"/>
    <cellStyle name="Notas 2 2 4 7 2 3 2" xfId="31906" xr:uid="{9AF13FD5-50A0-4839-9FF6-085A2C84E231}"/>
    <cellStyle name="Notas 2 2 4 7 2 4" xfId="21926" xr:uid="{B74064E6-2B4C-48C8-8EE6-84FC978A4599}"/>
    <cellStyle name="Notas 2 2 4 7 3" xfId="10563" xr:uid="{C6C2469C-2EA3-4672-A791-F14845438E52}"/>
    <cellStyle name="Notas 2 2 4 7 3 2" xfId="25671" xr:uid="{4AB82622-1AC4-4686-9698-6F184E2D3E20}"/>
    <cellStyle name="Notas 2 2 4 7 4" xfId="15262" xr:uid="{1FB19194-3880-437F-869E-5BFDC3B193A3}"/>
    <cellStyle name="Notas 2 2 4 7 4 2" xfId="30370" xr:uid="{153874EF-79C7-4E7D-8878-8895CA2369BF}"/>
    <cellStyle name="Notas 2 2 4 7 5" xfId="19289" xr:uid="{13195590-01A3-4FFE-988D-787D1F9D3341}"/>
    <cellStyle name="Notas 2 2 4 8" xfId="4388" xr:uid="{B3A14431-880C-47FB-B854-54CDB33DFD20}"/>
    <cellStyle name="Notas 2 2 4 8 2" xfId="7025" xr:uid="{DDAB5288-A226-4BF6-B125-C6CF30C6D021}"/>
    <cellStyle name="Notas 2 2 4 8 2 2" xfId="13336" xr:uid="{FF2CF252-EE80-4C31-9727-D0EDB4E1319F}"/>
    <cellStyle name="Notas 2 2 4 8 2 2 2" xfId="28444" xr:uid="{ADE5A641-611B-4D47-98CE-5793AB1A44F0}"/>
    <cellStyle name="Notas 2 2 4 8 2 3" xfId="17000" xr:uid="{DED19057-3938-4034-B1B2-F161EB24D399}"/>
    <cellStyle name="Notas 2 2 4 8 2 3 2" xfId="32108" xr:uid="{A75BEC5B-8E27-4555-A3A6-7511134B56A7}"/>
    <cellStyle name="Notas 2 2 4 8 2 4" xfId="22133" xr:uid="{699B807A-2AF4-4B1F-AE7C-5DA0D34C01A2}"/>
    <cellStyle name="Notas 2 2 4 8 3" xfId="10770" xr:uid="{8D4D6D7E-B609-4C55-8E25-14A69A90762C}"/>
    <cellStyle name="Notas 2 2 4 8 3 2" xfId="25878" xr:uid="{878E2B54-0A00-4583-A7C7-1505D36F9403}"/>
    <cellStyle name="Notas 2 2 4 8 4" xfId="14937" xr:uid="{453A7AFD-F3B5-4964-8C9A-83EAD5642489}"/>
    <cellStyle name="Notas 2 2 4 8 4 2" xfId="30045" xr:uid="{F064802B-CB54-4109-A6D0-8B835EEE8A2E}"/>
    <cellStyle name="Notas 2 2 4 8 5" xfId="19496" xr:uid="{8EBA1840-7C72-42BA-A9A6-1DC6FFF74E86}"/>
    <cellStyle name="Notas 2 2 4 9" xfId="4746" xr:uid="{3E188298-3987-46F2-8A47-C3C96B73234E}"/>
    <cellStyle name="Notas 2 2 4 9 2" xfId="11128" xr:uid="{F2E2A06A-98B7-435C-BA83-A01715109DAE}"/>
    <cellStyle name="Notas 2 2 4 9 2 2" xfId="26236" xr:uid="{C9F5FC2A-BD34-4C29-BBBA-4A3FEFECBFAA}"/>
    <cellStyle name="Notas 2 2 4 9 3" xfId="13799" xr:uid="{1128B419-30FD-4452-8D78-A423E538B47E}"/>
    <cellStyle name="Notas 2 2 4 9 3 2" xfId="28907" xr:uid="{80FEEEED-EF12-43A1-AAB3-024A0B3A2BA9}"/>
    <cellStyle name="Notas 2 2 4 9 4" xfId="19854" xr:uid="{98760BB7-E5F9-4213-B970-A9E0F8634A71}"/>
    <cellStyle name="Notas 2 2 5" xfId="2015" xr:uid="{1FFDA705-E1AA-4F9F-A727-514B2B5152A6}"/>
    <cellStyle name="Notas 2 2 5 10" xfId="13594" xr:uid="{A7FA8CC4-6EFC-41EC-8F9E-073AD3636A43}"/>
    <cellStyle name="Notas 2 2 5 10 2" xfId="28702" xr:uid="{C93D8F9D-0E2A-4464-89E5-A430BEF8D62C}"/>
    <cellStyle name="Notas 2 2 5 11" xfId="13616" xr:uid="{EDC4CB9A-71AB-4A55-A16D-58DA79EF59B1}"/>
    <cellStyle name="Notas 2 2 5 11 2" xfId="28724" xr:uid="{69052564-7BC4-4878-B102-09ADA735E421}"/>
    <cellStyle name="Notas 2 2 5 12" xfId="17240" xr:uid="{6470232E-73B4-4C5E-B341-7DD655F5A23B}"/>
    <cellStyle name="Notas 2 2 5 2" xfId="2777" xr:uid="{7CA7E36A-B9C8-4BC4-BF7A-B4494EF05721}"/>
    <cellStyle name="Notas 2 2 5 2 2" xfId="5414" xr:uid="{166646A8-4314-4216-BF43-95E3B3D5558B}"/>
    <cellStyle name="Notas 2 2 5 2 2 2" xfId="7145" xr:uid="{1062573C-BACD-4B64-BB5D-224A7503B460}"/>
    <cellStyle name="Notas 2 2 5 2 2 2 2" xfId="22253" xr:uid="{92995554-10BB-4227-9114-AB64BE07F94C}"/>
    <cellStyle name="Notas 2 2 5 2 2 3" xfId="20522" xr:uid="{9381931C-ABFE-46AA-AC82-7E68B77528E9}"/>
    <cellStyle name="Notas 2 2 5 2 3" xfId="15879" xr:uid="{517D641E-A2C1-495D-AAF5-8A8F6BAEA075}"/>
    <cellStyle name="Notas 2 2 5 2 3 2" xfId="30987" xr:uid="{6BD747E2-E76E-43BB-9B99-0D1488A12D02}"/>
    <cellStyle name="Notas 2 2 5 2 4" xfId="17885" xr:uid="{E9E31E19-C6F9-4697-9A93-CFE396603A4B}"/>
    <cellStyle name="Notas 2 2 5 3" xfId="3080" xr:uid="{2C4126D9-82F5-4ABB-8EA1-AC30CBF4B966}"/>
    <cellStyle name="Notas 2 2 5 3 2" xfId="5717" xr:uid="{C989A010-D217-495C-9C57-28B36BBA21A5}"/>
    <cellStyle name="Notas 2 2 5 3 2 2" xfId="12028" xr:uid="{4E5002F9-B2BC-4519-B704-7A5B623A5D96}"/>
    <cellStyle name="Notas 2 2 5 3 2 2 2" xfId="27136" xr:uid="{57E1EAC9-244A-40E3-8398-93CA2ABAEAC7}"/>
    <cellStyle name="Notas 2 2 5 3 2 3" xfId="15786" xr:uid="{4F284E46-2484-4D10-9FED-E5C48A39E28E}"/>
    <cellStyle name="Notas 2 2 5 3 2 3 2" xfId="30894" xr:uid="{53D00A79-903A-4872-ABDA-04C0053FD1CC}"/>
    <cellStyle name="Notas 2 2 5 3 2 4" xfId="20825" xr:uid="{BA347383-F623-43AF-9A55-A7DC38B90691}"/>
    <cellStyle name="Notas 2 2 5 3 3" xfId="9462" xr:uid="{D585B961-EADE-40D6-932A-29F1721451AA}"/>
    <cellStyle name="Notas 2 2 5 3 3 2" xfId="24570" xr:uid="{80E5C2C3-751E-43E7-98BC-A794C885D25F}"/>
    <cellStyle name="Notas 2 2 5 3 4" xfId="15560" xr:uid="{5D547FD4-3FAD-4340-A2FA-B64906810141}"/>
    <cellStyle name="Notas 2 2 5 3 4 2" xfId="30668" xr:uid="{F7D2E4AD-E03E-46BC-9531-296EB20D67D4}"/>
    <cellStyle name="Notas 2 2 5 3 5" xfId="18188" xr:uid="{FCADBF2D-8972-4AFF-B7CC-A4F9A27724C7}"/>
    <cellStyle name="Notas 2 2 5 4" xfId="3406" xr:uid="{ACA33A7F-67A0-4AA8-88BF-53A3EE0B6122}"/>
    <cellStyle name="Notas 2 2 5 4 2" xfId="6043" xr:uid="{85D3D978-A7D7-4DE3-AAAF-C3D2CD8EF412}"/>
    <cellStyle name="Notas 2 2 5 4 2 2" xfId="12354" xr:uid="{27D4BF4A-034E-48D0-8407-F869A35772D0}"/>
    <cellStyle name="Notas 2 2 5 4 2 2 2" xfId="27462" xr:uid="{16DBEB3D-7098-442E-8C30-0019282435F8}"/>
    <cellStyle name="Notas 2 2 5 4 2 3" xfId="14607" xr:uid="{A189619F-8A19-40D4-8B4C-3665FCBACD42}"/>
    <cellStyle name="Notas 2 2 5 4 2 3 2" xfId="29715" xr:uid="{C1263EC7-DB26-4BD5-BBBD-723A086E0795}"/>
    <cellStyle name="Notas 2 2 5 4 2 4" xfId="21151" xr:uid="{CE91F534-F82E-4741-B6C4-1CE207AB1370}"/>
    <cellStyle name="Notas 2 2 5 4 3" xfId="9788" xr:uid="{9D94E89E-9256-421E-897C-1D6C6C425856}"/>
    <cellStyle name="Notas 2 2 5 4 3 2" xfId="24896" xr:uid="{01E284F6-4876-4598-82EB-FA69ED1BB530}"/>
    <cellStyle name="Notas 2 2 5 4 4" xfId="13673" xr:uid="{0076CFA8-65BB-4CA3-A4AD-5106E598F845}"/>
    <cellStyle name="Notas 2 2 5 4 4 2" xfId="28781" xr:uid="{B7FD73FA-410E-451C-90C7-51002035606B}"/>
    <cellStyle name="Notas 2 2 5 4 5" xfId="18514" xr:uid="{2E73FDF2-9BB6-4811-AD08-F339318120E5}"/>
    <cellStyle name="Notas 2 2 5 5" xfId="3712" xr:uid="{3F4A62EA-7F7E-43CE-AC79-6006D655FD0C}"/>
    <cellStyle name="Notas 2 2 5 5 2" xfId="6349" xr:uid="{AD5DCF64-EC06-4C00-A97E-CD3E82115CF2}"/>
    <cellStyle name="Notas 2 2 5 5 2 2" xfId="12660" xr:uid="{B19EEAD1-A197-46BD-92CC-3500AD3047B4}"/>
    <cellStyle name="Notas 2 2 5 5 2 2 2" xfId="27768" xr:uid="{C425754D-E5EE-492B-B218-64813FD76E2F}"/>
    <cellStyle name="Notas 2 2 5 5 2 3" xfId="13758" xr:uid="{6453DB22-86F1-430A-B46A-79A8C95D4DD2}"/>
    <cellStyle name="Notas 2 2 5 5 2 3 2" xfId="28866" xr:uid="{933958AB-3391-4AEB-ACF9-1CCD5D9C8183}"/>
    <cellStyle name="Notas 2 2 5 5 2 4" xfId="21457" xr:uid="{DBBFBFBE-96E2-4E50-8B6C-AFB7F031A79E}"/>
    <cellStyle name="Notas 2 2 5 5 3" xfId="10094" xr:uid="{694A33FA-9B3A-4357-86DE-0F9BE7446EA6}"/>
    <cellStyle name="Notas 2 2 5 5 3 2" xfId="25202" xr:uid="{367BF51F-0852-4851-88F2-B23786ACEAA9}"/>
    <cellStyle name="Notas 2 2 5 5 4" xfId="11679" xr:uid="{D3556F5C-77CF-4927-B08D-26BE751D0B39}"/>
    <cellStyle name="Notas 2 2 5 5 4 2" xfId="26787" xr:uid="{C52D9E08-F4D6-4B19-85E1-269B0C830A70}"/>
    <cellStyle name="Notas 2 2 5 5 5" xfId="18820" xr:uid="{576A0355-26E3-49D7-B96C-3FB8254EE522}"/>
    <cellStyle name="Notas 2 2 5 6" xfId="4087" xr:uid="{A0251873-E8D6-4BB0-A50E-4A7BF997DBA4}"/>
    <cellStyle name="Notas 2 2 5 6 2" xfId="6724" xr:uid="{C74763EC-9207-4872-8E0C-DD99FF11D67D}"/>
    <cellStyle name="Notas 2 2 5 6 2 2" xfId="13035" xr:uid="{C3D8CE5D-AF6F-4434-9270-72A8A123F172}"/>
    <cellStyle name="Notas 2 2 5 6 2 2 2" xfId="28143" xr:uid="{4C7F98AD-287A-4C51-89CD-ACDC00D8D3D0}"/>
    <cellStyle name="Notas 2 2 5 6 2 3" xfId="16711" xr:uid="{B39DCC63-E4D6-4002-A5A5-90AD429C44F0}"/>
    <cellStyle name="Notas 2 2 5 6 2 3 2" xfId="31819" xr:uid="{50D31358-94E9-4B40-B85A-462C6D8029BB}"/>
    <cellStyle name="Notas 2 2 5 6 2 4" xfId="21832" xr:uid="{BEC4624A-AD54-415F-9E86-4213E82B9E4B}"/>
    <cellStyle name="Notas 2 2 5 6 3" xfId="10469" xr:uid="{83587C8E-7208-4880-8267-DC1AEA655118}"/>
    <cellStyle name="Notas 2 2 5 6 3 2" xfId="25577" xr:uid="{7B5B7345-FF58-4F7A-8CCD-F2865F071465}"/>
    <cellStyle name="Notas 2 2 5 6 4" xfId="14280" xr:uid="{705B81B3-6245-4880-9A86-6B178DFE66D7}"/>
    <cellStyle name="Notas 2 2 5 6 4 2" xfId="29388" xr:uid="{DC9E7C00-1438-4494-877F-23A18559FC72}"/>
    <cellStyle name="Notas 2 2 5 6 5" xfId="19195" xr:uid="{8538266A-A6C4-4BD3-A67A-CF4398D993D8}"/>
    <cellStyle name="Notas 2 2 5 7" xfId="4369" xr:uid="{33B2EDE0-979A-42A3-A93B-1DA9A82C57E5}"/>
    <cellStyle name="Notas 2 2 5 7 2" xfId="7006" xr:uid="{76D11BC6-D375-4749-841E-5D46273B374A}"/>
    <cellStyle name="Notas 2 2 5 7 2 2" xfId="13317" xr:uid="{FDED8D41-62BD-44B7-ADA9-2A9D88DB94A4}"/>
    <cellStyle name="Notas 2 2 5 7 2 2 2" xfId="28425" xr:uid="{A85020F4-1379-428E-8899-3B21FAAAA6C8}"/>
    <cellStyle name="Notas 2 2 5 7 2 3" xfId="16981" xr:uid="{0B646B23-5962-4396-84D3-C2DC3B7C7B48}"/>
    <cellStyle name="Notas 2 2 5 7 2 3 2" xfId="32089" xr:uid="{709B9DB1-88A0-494D-A96F-109C70F22914}"/>
    <cellStyle name="Notas 2 2 5 7 2 4" xfId="22114" xr:uid="{7582DD81-FA8F-4FCB-ADE1-AC4D456DFE09}"/>
    <cellStyle name="Notas 2 2 5 7 3" xfId="10751" xr:uid="{B191F275-B9F5-4D18-A904-C4F6398EA8F7}"/>
    <cellStyle name="Notas 2 2 5 7 3 2" xfId="25859" xr:uid="{0978B4B5-CE53-4D6C-B6F1-103793D79DF8}"/>
    <cellStyle name="Notas 2 2 5 7 4" xfId="16165" xr:uid="{1FF27CE2-9DE1-461D-BAFC-AA0151F264F5}"/>
    <cellStyle name="Notas 2 2 5 7 4 2" xfId="31273" xr:uid="{B2790981-F5BB-42D2-845D-247144CA7173}"/>
    <cellStyle name="Notas 2 2 5 7 5" xfId="19477" xr:uid="{1CE2EFF2-B34F-4998-BD87-B7303CA69B0E}"/>
    <cellStyle name="Notas 2 2 5 8" xfId="4652" xr:uid="{796088C2-01CA-47A5-8466-1E9876698D11}"/>
    <cellStyle name="Notas 2 2 5 8 2" xfId="11034" xr:uid="{8AFA7D06-CDA9-4F53-BF22-B1E983144179}"/>
    <cellStyle name="Notas 2 2 5 8 2 2" xfId="26142" xr:uid="{8AB261AE-0CBB-4DF2-8214-607897D473DB}"/>
    <cellStyle name="Notas 2 2 5 8 3" xfId="7244" xr:uid="{DC04D772-1C07-4FD7-936C-64E409A90788}"/>
    <cellStyle name="Notas 2 2 5 8 3 2" xfId="22352" xr:uid="{A7DD6BFC-3B22-41D3-A709-A855A1ADD3A0}"/>
    <cellStyle name="Notas 2 2 5 8 4" xfId="19760" xr:uid="{B8F604CB-9D7A-4D73-8745-673FF1D08C94}"/>
    <cellStyle name="Notas 2 2 5 9" xfId="8513" xr:uid="{7D19F14A-B398-48ED-8952-5E80FB7ACEEB}"/>
    <cellStyle name="Notas 2 2 5 9 2" xfId="23621" xr:uid="{8457443F-3625-4221-A0C4-F771F86C4801}"/>
    <cellStyle name="Notas 2 3" xfId="1460" xr:uid="{00000000-0005-0000-0000-0000B8050000}"/>
    <cellStyle name="Notas 2 3 2" xfId="1915" xr:uid="{EE828041-1F61-41C6-8B1C-848053A1DC27}"/>
    <cellStyle name="Notas 2 3 2 10" xfId="16288" xr:uid="{6CA21BDA-7ED9-41D4-933E-DA8B9D733C40}"/>
    <cellStyle name="Notas 2 3 2 10 2" xfId="31396" xr:uid="{A6BE35DB-A003-4E84-BF7A-DCBF121DA879}"/>
    <cellStyle name="Notas 2 3 2 11" xfId="7612" xr:uid="{01EAC9E0-7BDC-4053-BAF2-8ED65EA3958E}"/>
    <cellStyle name="Notas 2 3 2 11 2" xfId="22720" xr:uid="{8CCC4C33-B9CF-41F6-A683-E8B7BFBD21EE}"/>
    <cellStyle name="Notas 2 3 2 12" xfId="17140" xr:uid="{6F9FED27-253B-4A62-B4C6-6DE25153586A}"/>
    <cellStyle name="Notas 2 3 2 2" xfId="2475" xr:uid="{E6B68415-38AA-4643-A63C-9CEF20C221A2}"/>
    <cellStyle name="Notas 2 3 2 2 2" xfId="5112" xr:uid="{6FE30089-34E1-4DBC-BD9A-4B2E744A6F4F}"/>
    <cellStyle name="Notas 2 3 2 2 2 2" xfId="11476" xr:uid="{172429DE-5A8A-4D23-ACF5-9C435A6EA3E7}"/>
    <cellStyle name="Notas 2 3 2 2 2 2 2" xfId="26584" xr:uid="{CE287D21-CF35-4CC6-83F7-60C8B0839986}"/>
    <cellStyle name="Notas 2 3 2 2 2 3" xfId="15655" xr:uid="{20DD0982-09C4-42CD-A3F4-2B86553D7A4F}"/>
    <cellStyle name="Notas 2 3 2 2 2 3 2" xfId="30763" xr:uid="{FFF4E440-D05D-48DB-9184-2C3FBCC1F1E6}"/>
    <cellStyle name="Notas 2 3 2 2 2 4" xfId="20220" xr:uid="{589A7B69-3E2B-4CAD-98AA-8FCDF50B6458}"/>
    <cellStyle name="Notas 2 3 2 2 3" xfId="8942" xr:uid="{FD567978-CD95-4B61-A36B-AFF0DFD68F34}"/>
    <cellStyle name="Notas 2 3 2 2 3 2" xfId="24050" xr:uid="{2DEDC517-4B47-4882-AC54-FE401E1B4E64}"/>
    <cellStyle name="Notas 2 3 2 3" xfId="2691" xr:uid="{607467A5-1CD8-4FEE-91D1-0C01581334A8}"/>
    <cellStyle name="Notas 2 3 2 3 2" xfId="5328" xr:uid="{81DA6FE7-0073-4AC6-845D-598FD1A4C869}"/>
    <cellStyle name="Notas 2 3 2 3 2 2" xfId="13745" xr:uid="{1D935D89-7816-49B4-88C1-DEB10C23CA45}"/>
    <cellStyle name="Notas 2 3 2 3 2 2 2" xfId="28853" xr:uid="{359C86F3-6B8D-4F9A-81E9-2580E439046A}"/>
    <cellStyle name="Notas 2 3 2 3 2 3" xfId="20436" xr:uid="{83AADC57-95A3-4A9D-A630-261FD548F3F0}"/>
    <cellStyle name="Notas 2 3 2 3 3" xfId="14606" xr:uid="{DCF3A364-9E28-4460-AE17-3AE69024344C}"/>
    <cellStyle name="Notas 2 3 2 3 3 2" xfId="29714" xr:uid="{A16493DD-56B4-46E3-A1DD-101356416AB9}"/>
    <cellStyle name="Notas 2 3 2 3 4" xfId="17799" xr:uid="{AA1378CD-65A6-4672-83E7-5C2F6E5285C1}"/>
    <cellStyle name="Notas 2 3 2 4" xfId="2994" xr:uid="{C4DC645B-1982-4269-BDAE-408CB03021C1}"/>
    <cellStyle name="Notas 2 3 2 4 2" xfId="5631" xr:uid="{404C2ACA-D7EE-4966-B4B3-FCFEC9003BF4}"/>
    <cellStyle name="Notas 2 3 2 4 2 2" xfId="11942" xr:uid="{8DD706C0-161A-4D32-8BE6-660B4EA3C6CC}"/>
    <cellStyle name="Notas 2 3 2 4 2 2 2" xfId="27050" xr:uid="{36A5A8C8-CD73-44F4-A0DE-3D944FDEE6D2}"/>
    <cellStyle name="Notas 2 3 2 4 2 3" xfId="13822" xr:uid="{D79D3A9C-BD32-4F1A-BD40-C45E870D9C40}"/>
    <cellStyle name="Notas 2 3 2 4 2 3 2" xfId="28930" xr:uid="{FFF2F004-5771-4F60-8E0B-D8587960F61E}"/>
    <cellStyle name="Notas 2 3 2 4 2 4" xfId="20739" xr:uid="{95BBEB02-6633-4169-9F3B-60C265ED9B61}"/>
    <cellStyle name="Notas 2 3 2 4 3" xfId="9376" xr:uid="{E21CA49C-B215-4992-8F4E-446A7935CC26}"/>
    <cellStyle name="Notas 2 3 2 4 3 2" xfId="24484" xr:uid="{371DF192-E35B-4081-B4B1-7F0F6BD16283}"/>
    <cellStyle name="Notas 2 3 2 4 4" xfId="7248" xr:uid="{8A51CBF6-5595-4B3E-8C01-D9F7DF667146}"/>
    <cellStyle name="Notas 2 3 2 4 4 2" xfId="22356" xr:uid="{53728E9B-AC3D-4322-8F6B-53018B752FA4}"/>
    <cellStyle name="Notas 2 3 2 4 5" xfId="18102" xr:uid="{C0A41A19-5B14-48BD-8C7A-41BCC4503B7F}"/>
    <cellStyle name="Notas 2 3 2 5" xfId="3320" xr:uid="{A2E10BB4-9F76-423D-B04A-62A547E0E488}"/>
    <cellStyle name="Notas 2 3 2 5 2" xfId="5957" xr:uid="{FFFFA61F-1CDB-4C2E-8A61-69933C39D57B}"/>
    <cellStyle name="Notas 2 3 2 5 2 2" xfId="12268" xr:uid="{DADAB1A3-FEA8-4F09-8A99-85790EEA5222}"/>
    <cellStyle name="Notas 2 3 2 5 2 2 2" xfId="27376" xr:uid="{2C084BCE-E4E4-42DB-9EAD-A3BE31A900CE}"/>
    <cellStyle name="Notas 2 3 2 5 2 3" xfId="13593" xr:uid="{56829997-58D9-4F1D-9975-DDD0EA3D8A51}"/>
    <cellStyle name="Notas 2 3 2 5 2 3 2" xfId="28701" xr:uid="{FE01E746-3AC4-4C5E-9F6E-5BE5EF59F37D}"/>
    <cellStyle name="Notas 2 3 2 5 2 4" xfId="21065" xr:uid="{63646F64-8DD3-4BBA-99C3-80633D03AD9D}"/>
    <cellStyle name="Notas 2 3 2 5 3" xfId="9702" xr:uid="{62D895B5-3F33-4DD2-A318-FEA805510481}"/>
    <cellStyle name="Notas 2 3 2 5 3 2" xfId="24810" xr:uid="{FF8B2973-04FF-480F-8E21-4CED1C4B0EF5}"/>
    <cellStyle name="Notas 2 3 2 5 4" xfId="7218" xr:uid="{72292A9E-964D-42A7-824D-D170C61EDC8A}"/>
    <cellStyle name="Notas 2 3 2 5 4 2" xfId="22326" xr:uid="{4EBAFF32-C5D1-4CA8-A089-17D846C7ED3B}"/>
    <cellStyle name="Notas 2 3 2 5 5" xfId="18428" xr:uid="{5CAB1AD6-212F-4E4A-8FC6-18FD1EAD0933}"/>
    <cellStyle name="Notas 2 3 2 6" xfId="3626" xr:uid="{17B09447-D8EE-458F-98B8-07208A735AF5}"/>
    <cellStyle name="Notas 2 3 2 6 2" xfId="6263" xr:uid="{2C816C96-2951-4839-904F-3B4AFD6EB775}"/>
    <cellStyle name="Notas 2 3 2 6 2 2" xfId="12574" xr:uid="{A98AF0FA-29D1-4BA5-B823-AAB63624ED57}"/>
    <cellStyle name="Notas 2 3 2 6 2 2 2" xfId="27682" xr:uid="{CEFFA070-A1D1-4A75-A157-EE2F55965AB8}"/>
    <cellStyle name="Notas 2 3 2 6 2 3" xfId="7674" xr:uid="{B0172E33-9E72-432F-8AC5-7E45175767ED}"/>
    <cellStyle name="Notas 2 3 2 6 2 3 2" xfId="22782" xr:uid="{E295612A-7F1D-4027-B017-F1D44EE47842}"/>
    <cellStyle name="Notas 2 3 2 6 2 4" xfId="21371" xr:uid="{0164D06F-3A0D-4320-BF2D-8D48B0540697}"/>
    <cellStyle name="Notas 2 3 2 6 3" xfId="10008" xr:uid="{730F8862-602F-4916-B5A2-53BA2FDAD812}"/>
    <cellStyle name="Notas 2 3 2 6 3 2" xfId="25116" xr:uid="{8FE2990D-74D4-40B8-9648-367CB186F0BD}"/>
    <cellStyle name="Notas 2 3 2 6 4" xfId="16229" xr:uid="{44B4D4E8-5171-45B4-AE3D-F64FF7D14407}"/>
    <cellStyle name="Notas 2 3 2 6 4 2" xfId="31337" xr:uid="{23CF0DE8-434C-4225-A0D9-72133F117FE2}"/>
    <cellStyle name="Notas 2 3 2 6 5" xfId="18734" xr:uid="{CE5C5206-C1C1-4D8D-AEFC-C67326C44750}"/>
    <cellStyle name="Notas 2 3 2 7" xfId="3987" xr:uid="{FE8122D7-F781-4069-9E56-73942B78C1BF}"/>
    <cellStyle name="Notas 2 3 2 7 2" xfId="6624" xr:uid="{718BE7FF-FE50-430E-BCA6-A1CC9BD163C0}"/>
    <cellStyle name="Notas 2 3 2 7 2 2" xfId="12935" xr:uid="{F93406E4-1071-4C23-812A-1F21F42C6F18}"/>
    <cellStyle name="Notas 2 3 2 7 2 2 2" xfId="28043" xr:uid="{C118C9FA-17E1-462B-AD81-920B9AB18FEA}"/>
    <cellStyle name="Notas 2 3 2 7 2 3" xfId="16625" xr:uid="{D4EE803D-E8F3-4C29-A033-3BF57DCD50BE}"/>
    <cellStyle name="Notas 2 3 2 7 2 3 2" xfId="31733" xr:uid="{5C9BD248-7299-4E8B-AEED-A460B1C3AD44}"/>
    <cellStyle name="Notas 2 3 2 7 2 4" xfId="21732" xr:uid="{E07C862F-964C-4EF6-85DD-F127A7C6292E}"/>
    <cellStyle name="Notas 2 3 2 7 3" xfId="10369" xr:uid="{4FB6E29F-0B83-4EDB-B615-78A1B987BB69}"/>
    <cellStyle name="Notas 2 3 2 7 3 2" xfId="25477" xr:uid="{D99C0915-89EA-4A8B-BFA5-5C02E2D0890E}"/>
    <cellStyle name="Notas 2 3 2 7 4" xfId="14598" xr:uid="{8060339B-BAC3-4E49-9206-BB629159271B}"/>
    <cellStyle name="Notas 2 3 2 7 4 2" xfId="29706" xr:uid="{810326AA-6190-4ECE-AA1C-48ACF0176F5A}"/>
    <cellStyle name="Notas 2 3 2 7 5" xfId="19095" xr:uid="{3B49F5A0-7ED0-406A-9617-E646BAA3DF94}"/>
    <cellStyle name="Notas 2 3 2 8" xfId="4552" xr:uid="{6C5F468F-D317-456F-B392-E0EE3B191587}"/>
    <cellStyle name="Notas 2 3 2 8 2" xfId="10934" xr:uid="{58BC55AD-E258-4AB1-A872-BBBC4451B6FE}"/>
    <cellStyle name="Notas 2 3 2 8 2 2" xfId="26042" xr:uid="{01D4595C-4CD4-425A-A1CB-93A97B1ECCE1}"/>
    <cellStyle name="Notas 2 3 2 8 3" xfId="8723" xr:uid="{0DEB1F30-FD8A-43B5-A6D7-98C743B0197E}"/>
    <cellStyle name="Notas 2 3 2 8 3 2" xfId="23831" xr:uid="{23AF9D34-53B6-4C7B-806C-9A29ED12474C}"/>
    <cellStyle name="Notas 2 3 2 8 4" xfId="19660" xr:uid="{DD42E35B-DFFB-4E65-A98F-4A86AE8467C1}"/>
    <cellStyle name="Notas 2 3 2 9" xfId="8416" xr:uid="{6C8F238C-B392-4C5A-AC61-3B34CAF08F7A}"/>
    <cellStyle name="Notas 2 3 2 9 2" xfId="23524" xr:uid="{D5F85888-4045-4927-9681-D7B148755A21}"/>
    <cellStyle name="Notas 2 3 3" xfId="1900" xr:uid="{0DA00AFD-CD55-4BF9-BAD2-613D5544D2E1}"/>
    <cellStyle name="Notas 2 3 3 10" xfId="8401" xr:uid="{9A0E1CD8-5D8D-41BD-B12A-74DDE7D61909}"/>
    <cellStyle name="Notas 2 3 3 10 2" xfId="23509" xr:uid="{5F5FC9EE-D02D-40A0-86A8-A362C9B81D97}"/>
    <cellStyle name="Notas 2 3 3 11" xfId="8235" xr:uid="{09A562F5-3285-4B68-B724-56237C8F6F1F}"/>
    <cellStyle name="Notas 2 3 3 11 2" xfId="23343" xr:uid="{E4FBAC90-CD00-4291-9F3C-1F14F59B4090}"/>
    <cellStyle name="Notas 2 3 3 12" xfId="14899" xr:uid="{175DE1F8-3C2C-4B7F-9ED0-A5AB7AD73CB4}"/>
    <cellStyle name="Notas 2 3 3 12 2" xfId="30007" xr:uid="{44DE270F-78E8-4C06-B22E-39425E798AC6}"/>
    <cellStyle name="Notas 2 3 3 13" xfId="17125" xr:uid="{D246DCE5-28B2-4214-A3A5-5E7F6CD0601D}"/>
    <cellStyle name="Notas 2 3 3 2" xfId="2460" xr:uid="{893CE1EA-B920-4C0F-B5F0-22194BD7DD6D}"/>
    <cellStyle name="Notas 2 3 3 2 2" xfId="5097" xr:uid="{A4512B41-AA56-4D35-9FBA-9E51E9E5D84D}"/>
    <cellStyle name="Notas 2 3 3 2 2 2" xfId="11461" xr:uid="{BD1462AF-60FA-4FD7-8A80-42A42E374CEE}"/>
    <cellStyle name="Notas 2 3 3 2 2 2 2" xfId="26569" xr:uid="{3AAD092C-5B6A-4BF7-9A85-4B4A00EF29CF}"/>
    <cellStyle name="Notas 2 3 3 2 2 3" xfId="15295" xr:uid="{80386AEF-E975-4799-94A8-1D189B3FCCC5}"/>
    <cellStyle name="Notas 2 3 3 2 2 3 2" xfId="30403" xr:uid="{F94D2AEB-5A47-4F76-B7C4-8F527155FD31}"/>
    <cellStyle name="Notas 2 3 3 2 2 4" xfId="20205" xr:uid="{25C58292-4D5D-4193-972D-501C654CDE96}"/>
    <cellStyle name="Notas 2 3 3 2 3" xfId="8927" xr:uid="{DF0F092C-78D0-4BB7-AAC7-D96438D6C8FB}"/>
    <cellStyle name="Notas 2 3 3 2 3 2" xfId="24035" xr:uid="{110B486D-D4C5-4FBA-97E4-99E697686F67}"/>
    <cellStyle name="Notas 2 3 3 2 4" xfId="13644" xr:uid="{DADCE995-3D14-42D2-8A9E-169EB8FDE5EB}"/>
    <cellStyle name="Notas 2 3 3 2 4 2" xfId="28752" xr:uid="{180B5B4B-98BF-474E-9EDF-C289FB1C52E6}"/>
    <cellStyle name="Notas 2 3 3 2 5" xfId="14582" xr:uid="{F0532E69-707E-4F00-BE72-F758E42E9C6D}"/>
    <cellStyle name="Notas 2 3 3 2 5 2" xfId="29690" xr:uid="{F89FAEB6-4A4B-4CA2-8C56-C16986B3E5E6}"/>
    <cellStyle name="Notas 2 3 3 2 6" xfId="17634" xr:uid="{89DBB86F-1B0A-494A-BDA1-18EE3EA9EDB8}"/>
    <cellStyle name="Notas 2 3 3 3" xfId="2676" xr:uid="{F9D7D20C-D3CB-4B29-9F63-1AEE13419E47}"/>
    <cellStyle name="Notas 2 3 3 3 2" xfId="5313" xr:uid="{92263D5D-F280-40C0-B851-38F0665E5CB7}"/>
    <cellStyle name="Notas 2 3 3 3 2 2" xfId="14220" xr:uid="{7D4927C6-198B-4EBE-BAB3-15F828E5B27A}"/>
    <cellStyle name="Notas 2 3 3 3 2 2 2" xfId="29328" xr:uid="{6B215CFE-F239-486F-BA6F-9BCF08849D5C}"/>
    <cellStyle name="Notas 2 3 3 3 2 3" xfId="20421" xr:uid="{D41CAB7B-0B70-4B17-AF16-80945DFC8593}"/>
    <cellStyle name="Notas 2 3 3 3 3" xfId="16373" xr:uid="{D9ABFFF5-EAC0-43CD-8B56-B9CD3D8F2A29}"/>
    <cellStyle name="Notas 2 3 3 3 3 2" xfId="31481" xr:uid="{A6607212-4C8F-421C-8C48-76692184FE79}"/>
    <cellStyle name="Notas 2 3 3 3 4" xfId="17784" xr:uid="{8FCAE77A-0C23-49D4-AC68-6946DF655F32}"/>
    <cellStyle name="Notas 2 3 3 4" xfId="2979" xr:uid="{852D3970-EFCD-45B5-B589-E475491309BD}"/>
    <cellStyle name="Notas 2 3 3 4 2" xfId="5616" xr:uid="{A9B52F0E-2FF7-4AEE-A733-9CF1930CF46D}"/>
    <cellStyle name="Notas 2 3 3 4 2 2" xfId="11927" xr:uid="{A03C8C09-31DB-48A2-9E5A-D3FA31248938}"/>
    <cellStyle name="Notas 2 3 3 4 2 2 2" xfId="27035" xr:uid="{5248FEA1-28FA-4445-B7BC-E50148DC31F8}"/>
    <cellStyle name="Notas 2 3 3 4 2 3" xfId="16523" xr:uid="{D8F9BDF7-FA29-46BD-9FF3-B63B55F3F878}"/>
    <cellStyle name="Notas 2 3 3 4 2 3 2" xfId="31631" xr:uid="{0A4D9F50-1CA1-4AFA-80FA-4B395456E797}"/>
    <cellStyle name="Notas 2 3 3 4 2 4" xfId="20724" xr:uid="{ED4A4499-83BD-4245-85CB-8BA9A18BAF11}"/>
    <cellStyle name="Notas 2 3 3 4 3" xfId="9361" xr:uid="{C67EB834-8341-4369-9439-E8228AC49297}"/>
    <cellStyle name="Notas 2 3 3 4 3 2" xfId="24469" xr:uid="{BB330C13-5D56-4C5B-B06F-ADEEB5D06416}"/>
    <cellStyle name="Notas 2 3 3 4 4" xfId="14087" xr:uid="{FFF0528C-5CD1-4B2F-9C6E-B73F3D797DA3}"/>
    <cellStyle name="Notas 2 3 3 4 4 2" xfId="29195" xr:uid="{EC7EBBC5-9489-4EE4-A4C1-E5B0A037E94C}"/>
    <cellStyle name="Notas 2 3 3 4 5" xfId="18087" xr:uid="{B90E3781-BEDD-4756-82D2-83332523145A}"/>
    <cellStyle name="Notas 2 3 3 5" xfId="3305" xr:uid="{E46A1B29-BBC1-41D7-8B86-601192282AEA}"/>
    <cellStyle name="Notas 2 3 3 5 2" xfId="5942" xr:uid="{25A491EF-346B-4D53-BE0F-A05C8FE3BEE7}"/>
    <cellStyle name="Notas 2 3 3 5 2 2" xfId="12253" xr:uid="{6E24F484-0BB9-4F61-B153-F24CAD172571}"/>
    <cellStyle name="Notas 2 3 3 5 2 2 2" xfId="27361" xr:uid="{CB7E5F62-0A07-4CF3-A79F-0E0FC13498A8}"/>
    <cellStyle name="Notas 2 3 3 5 2 3" xfId="13550" xr:uid="{B2CAFDE8-921C-4365-A046-7EC58EAB291F}"/>
    <cellStyle name="Notas 2 3 3 5 2 3 2" xfId="28658" xr:uid="{1B10E8D6-9E56-4AA6-B860-F467EB61743F}"/>
    <cellStyle name="Notas 2 3 3 5 2 4" xfId="21050" xr:uid="{69B61D68-956C-4123-AAC3-4A9B815446B5}"/>
    <cellStyle name="Notas 2 3 3 5 3" xfId="9687" xr:uid="{2539F367-93D8-49BC-83E0-3CD861AEEC09}"/>
    <cellStyle name="Notas 2 3 3 5 3 2" xfId="24795" xr:uid="{88E37762-AB8E-43FD-9F43-A79EC05A9CAD}"/>
    <cellStyle name="Notas 2 3 3 5 4" xfId="15950" xr:uid="{30BC0F4D-D2F9-4CE1-8078-C438B6724AE3}"/>
    <cellStyle name="Notas 2 3 3 5 4 2" xfId="31058" xr:uid="{8C26EAD4-6890-4C7A-AA3C-E2565569A0E1}"/>
    <cellStyle name="Notas 2 3 3 5 5" xfId="18413" xr:uid="{04329457-28B1-4213-B439-2A8290BE97CF}"/>
    <cellStyle name="Notas 2 3 3 6" xfId="3611" xr:uid="{DFADE472-1870-40EB-A676-F496B928E5AA}"/>
    <cellStyle name="Notas 2 3 3 6 2" xfId="6248" xr:uid="{9D0970E3-7ADF-4E23-BED5-C9045B65B770}"/>
    <cellStyle name="Notas 2 3 3 6 2 2" xfId="12559" xr:uid="{19FC8ECB-124B-47A7-B216-EB98303737C9}"/>
    <cellStyle name="Notas 2 3 3 6 2 2 2" xfId="27667" xr:uid="{56B62007-821D-40DE-86A2-16E78946B403}"/>
    <cellStyle name="Notas 2 3 3 6 2 3" xfId="15271" xr:uid="{808E8B67-3284-4343-8079-ADE08D591B72}"/>
    <cellStyle name="Notas 2 3 3 6 2 3 2" xfId="30379" xr:uid="{5011A276-0014-4D75-A865-DBF030D926AD}"/>
    <cellStyle name="Notas 2 3 3 6 2 4" xfId="21356" xr:uid="{FE524294-8EDA-4AA5-B436-95A027E1D334}"/>
    <cellStyle name="Notas 2 3 3 6 3" xfId="9993" xr:uid="{B030D70D-32E0-41A2-AC6C-1CE7DA2AB5E2}"/>
    <cellStyle name="Notas 2 3 3 6 3 2" xfId="25101" xr:uid="{62D3EDE4-6542-4513-9DA2-8A12AC60B315}"/>
    <cellStyle name="Notas 2 3 3 6 4" xfId="14478" xr:uid="{FCA57732-0202-4D71-A8B9-641535C113E2}"/>
    <cellStyle name="Notas 2 3 3 6 4 2" xfId="29586" xr:uid="{507755F7-C419-44ED-A4E6-3559CB557AD2}"/>
    <cellStyle name="Notas 2 3 3 6 5" xfId="18719" xr:uid="{54349221-2F03-4001-8919-14E33A1306FC}"/>
    <cellStyle name="Notas 2 3 3 7" xfId="3972" xr:uid="{5270AFF6-1D0A-437E-B166-DEB28B3CD89F}"/>
    <cellStyle name="Notas 2 3 3 7 2" xfId="6609" xr:uid="{532091FE-6024-443B-8699-59E3B4BA6F08}"/>
    <cellStyle name="Notas 2 3 3 7 2 2" xfId="12920" xr:uid="{412752EB-1839-432D-A6BA-C531295D10C0}"/>
    <cellStyle name="Notas 2 3 3 7 2 2 2" xfId="28028" xr:uid="{F66F118C-F18E-45D0-B61C-D3091333F43F}"/>
    <cellStyle name="Notas 2 3 3 7 2 3" xfId="16610" xr:uid="{FA5F30AF-92CA-4E8D-89E1-05F1E119E4E8}"/>
    <cellStyle name="Notas 2 3 3 7 2 3 2" xfId="31718" xr:uid="{24DFEBA2-2F1B-4730-A150-99759BBC41CA}"/>
    <cellStyle name="Notas 2 3 3 7 2 4" xfId="21717" xr:uid="{F2EEB7F9-87F4-448F-92E7-17721CDC0445}"/>
    <cellStyle name="Notas 2 3 3 7 3" xfId="10354" xr:uid="{BA3F62FE-07B9-4B51-AF4D-C91E08282C45}"/>
    <cellStyle name="Notas 2 3 3 7 3 2" xfId="25462" xr:uid="{C4CC824B-FDDE-4C35-BBF5-56758203054B}"/>
    <cellStyle name="Notas 2 3 3 7 4" xfId="7124" xr:uid="{2D5EDE90-5183-48B3-A945-3D3DE05382C4}"/>
    <cellStyle name="Notas 2 3 3 7 4 2" xfId="22232" xr:uid="{E1C3B97D-3FB2-4B8D-97FB-BE50383176C3}"/>
    <cellStyle name="Notas 2 3 3 7 5" xfId="19080" xr:uid="{E8A1F5D0-6909-4F3D-98DE-7C6EB2A7FB95}"/>
    <cellStyle name="Notas 2 3 3 8" xfId="4304" xr:uid="{A6BCE9CA-78EC-41E3-B692-93616C425D68}"/>
    <cellStyle name="Notas 2 3 3 8 2" xfId="6941" xr:uid="{6A7F517C-AD8F-455D-B98C-8077CF222F7B}"/>
    <cellStyle name="Notas 2 3 3 8 2 2" xfId="13252" xr:uid="{23657FBB-F7DA-4D57-A1D9-B917786FB2AD}"/>
    <cellStyle name="Notas 2 3 3 8 2 2 2" xfId="28360" xr:uid="{BA764DAB-CDD1-4C48-AB4F-2CEBD6D28904}"/>
    <cellStyle name="Notas 2 3 3 8 2 3" xfId="16916" xr:uid="{895356F5-6E0C-4736-9119-E2575B56BC1F}"/>
    <cellStyle name="Notas 2 3 3 8 2 3 2" xfId="32024" xr:uid="{3E3C635A-9849-4367-BC58-00C58EF46578}"/>
    <cellStyle name="Notas 2 3 3 8 2 4" xfId="22049" xr:uid="{9093D0F0-00A5-46C2-B4DD-9F4C294DCFFE}"/>
    <cellStyle name="Notas 2 3 3 8 3" xfId="10686" xr:uid="{16921552-25D4-4410-9562-A803DA6C253D}"/>
    <cellStyle name="Notas 2 3 3 8 3 2" xfId="25794" xr:uid="{754789BF-8351-41CC-8C8F-C460242CDE3A}"/>
    <cellStyle name="Notas 2 3 3 8 4" xfId="15263" xr:uid="{EBF2D916-CAC1-44FC-A8BD-4FBCED21212D}"/>
    <cellStyle name="Notas 2 3 3 8 4 2" xfId="30371" xr:uid="{804DDF25-437A-40CD-91BA-224F95371BC7}"/>
    <cellStyle name="Notas 2 3 3 8 5" xfId="19412" xr:uid="{96651845-2C1E-4E39-9399-475EA6046B0F}"/>
    <cellStyle name="Notas 2 3 3 9" xfId="4537" xr:uid="{9DF9E4C6-071D-4EB3-8885-5DF69FBA510B}"/>
    <cellStyle name="Notas 2 3 3 9 2" xfId="10919" xr:uid="{7C1F451B-369B-4896-8CAE-F7E876F8E59F}"/>
    <cellStyle name="Notas 2 3 3 9 2 2" xfId="26027" xr:uid="{2B1DF51F-F921-4A73-9689-3419BD33E7CE}"/>
    <cellStyle name="Notas 2 3 3 9 3" xfId="15581" xr:uid="{BAD926AB-239C-4CCD-836C-D8CF695DA1C6}"/>
    <cellStyle name="Notas 2 3 3 9 3 2" xfId="30689" xr:uid="{39883ADC-FB14-4CBC-967B-72D549870D42}"/>
    <cellStyle name="Notas 2 3 3 9 4" xfId="19645" xr:uid="{3DE29CCE-B3D2-4FDE-8C3F-877C862E9E6F}"/>
    <cellStyle name="Notas 2 3 4" xfId="2110" xr:uid="{1E9CF41C-F46B-4475-8F28-5CA1F6629326}"/>
    <cellStyle name="Notas 2 3 4 10" xfId="8608" xr:uid="{E5742950-40B6-48C7-B87C-DCB9D7B31197}"/>
    <cellStyle name="Notas 2 3 4 10 2" xfId="23716" xr:uid="{45441F43-61D7-443E-BA3F-610E1102A660}"/>
    <cellStyle name="Notas 2 3 4 11" xfId="14709" xr:uid="{E99842DF-1866-4D1D-B5E7-50D097F3C55B}"/>
    <cellStyle name="Notas 2 3 4 11 2" xfId="29817" xr:uid="{1B2223B6-8A4B-4A81-9D39-14ED4F41A2B0}"/>
    <cellStyle name="Notas 2 3 4 12" xfId="16307" xr:uid="{13017C68-9DD8-4AA4-B256-49CCBA232B65}"/>
    <cellStyle name="Notas 2 3 4 12 2" xfId="31415" xr:uid="{042300CA-F6E2-4653-96D4-E129F8EAE8FD}"/>
    <cellStyle name="Notas 2 3 4 13" xfId="17335" xr:uid="{18098A21-0200-46BE-BB0D-3982D02801A9}"/>
    <cellStyle name="Notas 2 3 4 2" xfId="2600" xr:uid="{4F1D565C-E1FC-46AE-93E6-580E71101AF4}"/>
    <cellStyle name="Notas 2 3 4 2 2" xfId="5237" xr:uid="{B5E62A75-3445-4138-9B01-6666B9649F27}"/>
    <cellStyle name="Notas 2 3 4 2 2 2" xfId="11601" xr:uid="{AEBB86EF-75DF-4FCC-AA7A-4540B28DBF6B}"/>
    <cellStyle name="Notas 2 3 4 2 2 2 2" xfId="26709" xr:uid="{4B2E7FF8-39C2-4A2D-BB2A-8BF256D7DC36}"/>
    <cellStyle name="Notas 2 3 4 2 2 3" xfId="7715" xr:uid="{8E998EEF-845F-410B-B5B4-C723E56BE1AB}"/>
    <cellStyle name="Notas 2 3 4 2 2 3 2" xfId="22823" xr:uid="{FE92B742-55E1-49F7-A687-53F9236A5DAC}"/>
    <cellStyle name="Notas 2 3 4 2 2 4" xfId="20345" xr:uid="{E081D8A5-1BE3-46CC-B9FF-3B9D80EE4205}"/>
    <cellStyle name="Notas 2 3 4 2 3" xfId="9067" xr:uid="{AB8112B8-ADD8-46F8-8DD9-69142F73A5EB}"/>
    <cellStyle name="Notas 2 3 4 2 3 2" xfId="24175" xr:uid="{81BB3AE6-E88E-415C-B768-433F29C93DA5}"/>
    <cellStyle name="Notas 2 3 4 2 4" xfId="7847" xr:uid="{3C84E2CA-42EF-427C-9756-404A35CEA97F}"/>
    <cellStyle name="Notas 2 3 4 2 4 2" xfId="22955" xr:uid="{DC9E556E-2131-46A4-BD5E-AABECBFF3D14}"/>
    <cellStyle name="Notas 2 3 4 2 5" xfId="15781" xr:uid="{9D9B62FE-89F3-4EDE-ACAA-3B8814130907}"/>
    <cellStyle name="Notas 2 3 4 2 5 2" xfId="30889" xr:uid="{8911CE8B-1B87-454E-844E-1549A5E1C24A}"/>
    <cellStyle name="Notas 2 3 4 2 6" xfId="17708" xr:uid="{9CB6E3E1-D716-48DA-8856-DDE2458A539E}"/>
    <cellStyle name="Notas 2 3 4 3" xfId="2865" xr:uid="{8F017333-F511-4898-BCF7-5433F91540C3}"/>
    <cellStyle name="Notas 2 3 4 3 2" xfId="5502" xr:uid="{E33C1290-7210-48FA-9072-45B0562F9573}"/>
    <cellStyle name="Notas 2 3 4 3 2 2" xfId="7933" xr:uid="{ADA6F881-4AB6-4F78-9655-B9DCA099EA42}"/>
    <cellStyle name="Notas 2 3 4 3 2 2 2" xfId="23041" xr:uid="{CBFD1081-783A-4F26-9E16-76C3A1EEF173}"/>
    <cellStyle name="Notas 2 3 4 3 2 3" xfId="20610" xr:uid="{D7872C79-143C-47E2-96F7-2134F398A6E5}"/>
    <cellStyle name="Notas 2 3 4 3 3" xfId="16268" xr:uid="{1326B7E4-76B8-4FEB-9866-BF0682649C34}"/>
    <cellStyle name="Notas 2 3 4 3 3 2" xfId="31376" xr:uid="{951AE5B1-9A7C-4BB0-8F6F-36E5C4869737}"/>
    <cellStyle name="Notas 2 3 4 3 4" xfId="17973" xr:uid="{1C4DCDFE-E2F5-41EB-9C0F-2AA249B8AFC3}"/>
    <cellStyle name="Notas 2 3 4 4" xfId="3168" xr:uid="{A5C05DBF-4DBA-49F9-A638-11DDFA9A1469}"/>
    <cellStyle name="Notas 2 3 4 4 2" xfId="5805" xr:uid="{971F9F2A-45E2-419B-B831-BFAFAFA3F513}"/>
    <cellStyle name="Notas 2 3 4 4 2 2" xfId="12116" xr:uid="{5E00DBAD-6576-4688-B8DF-1068B9DA65ED}"/>
    <cellStyle name="Notas 2 3 4 4 2 2 2" xfId="27224" xr:uid="{12A816E1-F421-4FBD-B49E-2E028217EFD2}"/>
    <cellStyle name="Notas 2 3 4 4 2 3" xfId="14705" xr:uid="{44B173FE-0B0F-428D-9978-02B038355E2E}"/>
    <cellStyle name="Notas 2 3 4 4 2 3 2" xfId="29813" xr:uid="{6FEB0081-3B5A-4450-8AC4-655604855FAA}"/>
    <cellStyle name="Notas 2 3 4 4 2 4" xfId="20913" xr:uid="{AF4309FB-3BC0-49EF-B120-71EEB63F288A}"/>
    <cellStyle name="Notas 2 3 4 4 3" xfId="9550" xr:uid="{9E91758C-9C00-4E98-9366-3FEF5A2DBA96}"/>
    <cellStyle name="Notas 2 3 4 4 3 2" xfId="24658" xr:uid="{46664613-21A5-44D6-B78C-416FBB4DB550}"/>
    <cellStyle name="Notas 2 3 4 4 4" xfId="15048" xr:uid="{1AFFC1A0-5B26-46E9-8323-E48057285272}"/>
    <cellStyle name="Notas 2 3 4 4 4 2" xfId="30156" xr:uid="{5B8140A9-7306-4EE4-86E5-8AE91573DA55}"/>
    <cellStyle name="Notas 2 3 4 4 5" xfId="18276" xr:uid="{A9B6B084-E6E1-4B2C-BCCB-B035D640232A}"/>
    <cellStyle name="Notas 2 3 4 5" xfId="3494" xr:uid="{22EBDB99-7674-4476-B525-A23D3E83F38D}"/>
    <cellStyle name="Notas 2 3 4 5 2" xfId="6131" xr:uid="{E4248EFA-C724-4B60-9B4F-98872FB12543}"/>
    <cellStyle name="Notas 2 3 4 5 2 2" xfId="12442" xr:uid="{081FAB24-2568-460B-862C-5943BA8AE6BC}"/>
    <cellStyle name="Notas 2 3 4 5 2 2 2" xfId="27550" xr:uid="{FD62B248-D1BA-4A8B-B5F0-59A1DE3BC57B}"/>
    <cellStyle name="Notas 2 3 4 5 2 3" xfId="14664" xr:uid="{57EA9577-6260-42BE-ADF4-C3B208993DD3}"/>
    <cellStyle name="Notas 2 3 4 5 2 3 2" xfId="29772" xr:uid="{B7D25257-BB8D-42B9-9C67-8497D223B6AA}"/>
    <cellStyle name="Notas 2 3 4 5 2 4" xfId="21239" xr:uid="{17F55B63-7D64-4F81-AD42-75057BECD59E}"/>
    <cellStyle name="Notas 2 3 4 5 3" xfId="9876" xr:uid="{EA06913C-743E-416B-A9B1-82AA50E3C4B6}"/>
    <cellStyle name="Notas 2 3 4 5 3 2" xfId="24984" xr:uid="{297A74AE-BBC5-431C-9F47-7F4F804E33B5}"/>
    <cellStyle name="Notas 2 3 4 5 4" xfId="14237" xr:uid="{C1C051E5-133B-4EB7-A1C7-5D80C36D11E6}"/>
    <cellStyle name="Notas 2 3 4 5 4 2" xfId="29345" xr:uid="{0EB58F80-6C28-4236-A771-893395F36056}"/>
    <cellStyle name="Notas 2 3 4 5 5" xfId="18602" xr:uid="{E6B958CC-89DE-4764-9CF0-C4A9CB4136AB}"/>
    <cellStyle name="Notas 2 3 4 6" xfId="3800" xr:uid="{A876B3C8-0686-44F7-8372-C6225BB86668}"/>
    <cellStyle name="Notas 2 3 4 6 2" xfId="6437" xr:uid="{45859271-B27B-4D84-AFDF-E39E33C1961B}"/>
    <cellStyle name="Notas 2 3 4 6 2 2" xfId="12748" xr:uid="{791B5426-0459-4468-852F-0740C9578139}"/>
    <cellStyle name="Notas 2 3 4 6 2 2 2" xfId="27856" xr:uid="{56310A9D-C072-4B96-BB88-2FF41C553211}"/>
    <cellStyle name="Notas 2 3 4 6 2 3" xfId="7199" xr:uid="{40F89C7C-5E3C-4B62-8003-2F8A8D85CA7D}"/>
    <cellStyle name="Notas 2 3 4 6 2 3 2" xfId="22307" xr:uid="{60055227-259F-4E21-9263-DA209EEEF44D}"/>
    <cellStyle name="Notas 2 3 4 6 2 4" xfId="21545" xr:uid="{BEFB8D92-16C4-44CB-8A9B-E71F322861DA}"/>
    <cellStyle name="Notas 2 3 4 6 3" xfId="10182" xr:uid="{47595554-B1D6-44F6-ADB8-474A8BF9F9A7}"/>
    <cellStyle name="Notas 2 3 4 6 3 2" xfId="25290" xr:uid="{6A9A03B9-A37E-46A2-BE90-84F4B7D12C4E}"/>
    <cellStyle name="Notas 2 3 4 6 4" xfId="14661" xr:uid="{C8D2FAC9-6AAF-411D-A3E8-5D81DC36049C}"/>
    <cellStyle name="Notas 2 3 4 6 4 2" xfId="29769" xr:uid="{5155BC78-B90D-44BE-976E-8A25EF575F09}"/>
    <cellStyle name="Notas 2 3 4 6 5" xfId="18908" xr:uid="{A6D22A79-2934-4E5C-9A04-66C7DF3D73D9}"/>
    <cellStyle name="Notas 2 3 4 7" xfId="4182" xr:uid="{DA9878D4-C3F7-4EE3-A9BF-08504BA8100F}"/>
    <cellStyle name="Notas 2 3 4 7 2" xfId="6819" xr:uid="{BB228B35-8BAC-4E7D-B672-EF8976D73BA9}"/>
    <cellStyle name="Notas 2 3 4 7 2 2" xfId="13130" xr:uid="{1D706E08-D36B-48C5-843D-77F671284EE2}"/>
    <cellStyle name="Notas 2 3 4 7 2 2 2" xfId="28238" xr:uid="{A29D0C9B-A9F2-4E5A-A3C7-62D7D34577AE}"/>
    <cellStyle name="Notas 2 3 4 7 2 3" xfId="16799" xr:uid="{D9C01242-578D-4214-87C0-F387F4EB296F}"/>
    <cellStyle name="Notas 2 3 4 7 2 3 2" xfId="31907" xr:uid="{E05D9336-BCC4-421F-BC58-6BA2855A0E66}"/>
    <cellStyle name="Notas 2 3 4 7 2 4" xfId="21927" xr:uid="{4D4526C0-7C57-449D-A3B5-1BA84935E4E3}"/>
    <cellStyle name="Notas 2 3 4 7 3" xfId="10564" xr:uid="{7D91D504-D59C-491B-AFB1-82F75FBFAA52}"/>
    <cellStyle name="Notas 2 3 4 7 3 2" xfId="25672" xr:uid="{9FFA0F19-84AB-4E72-B949-771D89C3FF47}"/>
    <cellStyle name="Notas 2 3 4 7 4" xfId="7532" xr:uid="{F5197A4F-3971-41D2-84DE-2C3AB9A665EB}"/>
    <cellStyle name="Notas 2 3 4 7 4 2" xfId="22640" xr:uid="{788BD017-9AF8-4FDE-8741-27D609CDB5F7}"/>
    <cellStyle name="Notas 2 3 4 7 5" xfId="19290" xr:uid="{6D13C9BC-7828-4F60-8445-3917542351AC}"/>
    <cellStyle name="Notas 2 3 4 8" xfId="4389" xr:uid="{0BADD795-F39D-4197-9F1A-DB93C6FCBE48}"/>
    <cellStyle name="Notas 2 3 4 8 2" xfId="7026" xr:uid="{F2BA93F6-9719-458A-9A37-B00D22171CCE}"/>
    <cellStyle name="Notas 2 3 4 8 2 2" xfId="13337" xr:uid="{8B50BAC5-056B-4623-A36F-F9EE3EEA8946}"/>
    <cellStyle name="Notas 2 3 4 8 2 2 2" xfId="28445" xr:uid="{D97691C3-17FF-4021-9259-1358EC365FE1}"/>
    <cellStyle name="Notas 2 3 4 8 2 3" xfId="17001" xr:uid="{716F980C-B3AB-4F9B-9806-0783E4AD1875}"/>
    <cellStyle name="Notas 2 3 4 8 2 3 2" xfId="32109" xr:uid="{AFFCF255-10CE-4455-A6DA-46CA299D648B}"/>
    <cellStyle name="Notas 2 3 4 8 2 4" xfId="22134" xr:uid="{A99923CF-C63B-4394-8DF9-B9863FEED4B3}"/>
    <cellStyle name="Notas 2 3 4 8 3" xfId="10771" xr:uid="{BEB427B4-E2B0-483A-8F7C-9038E9B14667}"/>
    <cellStyle name="Notas 2 3 4 8 3 2" xfId="25879" xr:uid="{36815D30-32D6-4365-BCC7-054DC6B851B5}"/>
    <cellStyle name="Notas 2 3 4 8 4" xfId="13642" xr:uid="{2CC856CD-D526-4755-BAEC-69322C0BA32D}"/>
    <cellStyle name="Notas 2 3 4 8 4 2" xfId="28750" xr:uid="{9700FF47-3306-4895-BEBE-A0E876A67666}"/>
    <cellStyle name="Notas 2 3 4 8 5" xfId="19497" xr:uid="{9008791E-0B2A-4623-B489-32AC5D4526F0}"/>
    <cellStyle name="Notas 2 3 4 9" xfId="4747" xr:uid="{9EE08C8E-448A-41A4-893D-A772536D756C}"/>
    <cellStyle name="Notas 2 3 4 9 2" xfId="11129" xr:uid="{359F1E0C-12C9-4F3E-9A7A-B3876EB21D49}"/>
    <cellStyle name="Notas 2 3 4 9 2 2" xfId="26237" xr:uid="{2C78D728-772F-4A97-9607-5F06D10CEDDD}"/>
    <cellStyle name="Notas 2 3 4 9 3" xfId="13357" xr:uid="{69AD0387-29D5-4944-B62B-7D8412A5EA34}"/>
    <cellStyle name="Notas 2 3 4 9 3 2" xfId="28465" xr:uid="{BDFEE14F-304E-439C-BA8B-2FFD3D851626}"/>
    <cellStyle name="Notas 2 3 4 9 4" xfId="19855" xr:uid="{8CAD2BEA-422B-4B8F-8BE2-7D090AC4E8D6}"/>
    <cellStyle name="Notas 2 3 5" xfId="2014" xr:uid="{A3AFA09B-AE9E-47F7-8688-66FFD587FF55}"/>
    <cellStyle name="Notas 2 3 5 10" xfId="15080" xr:uid="{E8C3A18F-7CE5-439D-9FDF-7C39390893DB}"/>
    <cellStyle name="Notas 2 3 5 10 2" xfId="30188" xr:uid="{D6C9F2D0-46F1-4CFE-AE5D-BC24AEA3BDF0}"/>
    <cellStyle name="Notas 2 3 5 11" xfId="8703" xr:uid="{9F8CEE6A-46E6-46EA-B227-6D1227CAC1B0}"/>
    <cellStyle name="Notas 2 3 5 11 2" xfId="23811" xr:uid="{84F8DAD0-CE44-4286-8DE4-DF9392F89F8C}"/>
    <cellStyle name="Notas 2 3 5 12" xfId="17239" xr:uid="{6FC2A29E-D2F9-4C0B-90D7-DA45A6D6C140}"/>
    <cellStyle name="Notas 2 3 5 2" xfId="2776" xr:uid="{68421B69-0D7E-4E99-977F-C76D86E91440}"/>
    <cellStyle name="Notas 2 3 5 2 2" xfId="5413" xr:uid="{E3B731C3-6F76-4F07-BC39-2292D5B2A9C8}"/>
    <cellStyle name="Notas 2 3 5 2 2 2" xfId="15440" xr:uid="{42624E26-3CE4-49B2-99E9-0FFDEBE57C51}"/>
    <cellStyle name="Notas 2 3 5 2 2 2 2" xfId="30548" xr:uid="{D1F3C697-E677-4BFD-A15B-8207B9233652}"/>
    <cellStyle name="Notas 2 3 5 2 2 3" xfId="20521" xr:uid="{0F78A719-1CDC-465D-B717-DD61EDA28644}"/>
    <cellStyle name="Notas 2 3 5 2 3" xfId="7664" xr:uid="{FAD7BA35-C509-4DFE-A25D-032FFA65CC9B}"/>
    <cellStyle name="Notas 2 3 5 2 3 2" xfId="22772" xr:uid="{5CB4F7F1-468B-4F48-BD23-0B03BB527E32}"/>
    <cellStyle name="Notas 2 3 5 2 4" xfId="17884" xr:uid="{31AAEBFA-6A29-4E87-B173-BBBACF5FF2D2}"/>
    <cellStyle name="Notas 2 3 5 3" xfId="3079" xr:uid="{7DE7EABF-6A23-4CAF-A152-A9D5E26D5565}"/>
    <cellStyle name="Notas 2 3 5 3 2" xfId="5716" xr:uid="{8C7EF62A-51D6-4644-B544-532763587345}"/>
    <cellStyle name="Notas 2 3 5 3 2 2" xfId="12027" xr:uid="{976528F6-045B-4B87-88E6-F30C8AAC3A1F}"/>
    <cellStyle name="Notas 2 3 5 3 2 2 2" xfId="27135" xr:uid="{1476A25A-D42E-4024-93BC-3B54DD8C86BB}"/>
    <cellStyle name="Notas 2 3 5 3 2 3" xfId="7069" xr:uid="{A213EE42-FD24-4802-B747-AC110506ADDF}"/>
    <cellStyle name="Notas 2 3 5 3 2 3 2" xfId="22177" xr:uid="{97072541-A60C-4DB6-A363-D47E023A227F}"/>
    <cellStyle name="Notas 2 3 5 3 2 4" xfId="20824" xr:uid="{38A67F82-1D97-4929-8BBC-DDEF4F830E05}"/>
    <cellStyle name="Notas 2 3 5 3 3" xfId="9461" xr:uid="{2B159C55-008E-4783-97E7-1119B54CF44C}"/>
    <cellStyle name="Notas 2 3 5 3 3 2" xfId="24569" xr:uid="{6CBCBE60-11B4-4E93-BA3F-C23EE0E0E2AA}"/>
    <cellStyle name="Notas 2 3 5 3 4" xfId="7334" xr:uid="{428084A3-921D-48F7-A430-7F3BC124C268}"/>
    <cellStyle name="Notas 2 3 5 3 4 2" xfId="22442" xr:uid="{3EC439FA-5EEE-4541-A032-9DDD8AAD6635}"/>
    <cellStyle name="Notas 2 3 5 3 5" xfId="18187" xr:uid="{1188F338-B264-4D6C-AF61-784F42AF78FB}"/>
    <cellStyle name="Notas 2 3 5 4" xfId="3405" xr:uid="{5A66B86E-4083-4FAA-9267-0C05541C2AB2}"/>
    <cellStyle name="Notas 2 3 5 4 2" xfId="6042" xr:uid="{96812FD8-55E4-436B-B31C-9390C638BDFB}"/>
    <cellStyle name="Notas 2 3 5 4 2 2" xfId="12353" xr:uid="{12D8E448-AC19-41CF-8A01-D8F4C95ABCF7}"/>
    <cellStyle name="Notas 2 3 5 4 2 2 2" xfId="27461" xr:uid="{5ED55B44-EE4C-4A8A-9F6A-4981A4A67F5F}"/>
    <cellStyle name="Notas 2 3 5 4 2 3" xfId="7684" xr:uid="{87238355-0440-478F-AE43-4FA3E89845D0}"/>
    <cellStyle name="Notas 2 3 5 4 2 3 2" xfId="22792" xr:uid="{5F9122A4-34D4-49B2-BF12-4D5E73804CD9}"/>
    <cellStyle name="Notas 2 3 5 4 2 4" xfId="21150" xr:uid="{5374997D-8C37-4135-BE5C-84161C51C02A}"/>
    <cellStyle name="Notas 2 3 5 4 3" xfId="9787" xr:uid="{2F1ECE3A-86D5-4B15-8B45-5E4C3C92008A}"/>
    <cellStyle name="Notas 2 3 5 4 3 2" xfId="24895" xr:uid="{30D6AA1F-ED23-491F-8F1C-03498A3646E8}"/>
    <cellStyle name="Notas 2 3 5 4 4" xfId="13691" xr:uid="{D5D0024D-092D-4DEE-B304-59AB14E2C62C}"/>
    <cellStyle name="Notas 2 3 5 4 4 2" xfId="28799" xr:uid="{F4EC99AA-16E4-497C-AC96-522E75832A00}"/>
    <cellStyle name="Notas 2 3 5 4 5" xfId="18513" xr:uid="{1117D7D2-64D2-4B01-A1DB-DA5323FB1574}"/>
    <cellStyle name="Notas 2 3 5 5" xfId="3711" xr:uid="{1D2DF6B5-9A6E-496C-8178-B69E8303E75F}"/>
    <cellStyle name="Notas 2 3 5 5 2" xfId="6348" xr:uid="{40DFC2E9-8912-4AE2-B110-4002E36B563C}"/>
    <cellStyle name="Notas 2 3 5 5 2 2" xfId="12659" xr:uid="{729EFBFA-E221-42B5-AC5B-1300A36B4623}"/>
    <cellStyle name="Notas 2 3 5 5 2 2 2" xfId="27767" xr:uid="{383423D8-498C-4DF6-AC49-F8422CAF4DBC}"/>
    <cellStyle name="Notas 2 3 5 5 2 3" xfId="16501" xr:uid="{C78C8583-6032-40DC-BFD9-C61E1F205359}"/>
    <cellStyle name="Notas 2 3 5 5 2 3 2" xfId="31609" xr:uid="{72217E2E-865D-40B5-894E-D2C60773B799}"/>
    <cellStyle name="Notas 2 3 5 5 2 4" xfId="21456" xr:uid="{5A456E12-E25D-440D-964A-EA8D027CB521}"/>
    <cellStyle name="Notas 2 3 5 5 3" xfId="10093" xr:uid="{6AE2CF70-46C9-4A78-B7FE-5F97825774CD}"/>
    <cellStyle name="Notas 2 3 5 5 3 2" xfId="25201" xr:uid="{85E314E1-B0D2-4391-9242-91ADA0B393A0}"/>
    <cellStyle name="Notas 2 3 5 5 4" xfId="14200" xr:uid="{B26B75DD-7222-4084-84DC-C972A6EB2D64}"/>
    <cellStyle name="Notas 2 3 5 5 4 2" xfId="29308" xr:uid="{9B4D6963-DEAB-47B1-8BDB-E8DFB5789FA5}"/>
    <cellStyle name="Notas 2 3 5 5 5" xfId="18819" xr:uid="{7911EADA-A84E-416F-9711-7A6A217053A8}"/>
    <cellStyle name="Notas 2 3 5 6" xfId="4086" xr:uid="{EB56E6D2-3EA8-408A-A4D2-33254E825E17}"/>
    <cellStyle name="Notas 2 3 5 6 2" xfId="6723" xr:uid="{8F1A7E21-E203-460D-9A96-97DB6272CDD7}"/>
    <cellStyle name="Notas 2 3 5 6 2 2" xfId="13034" xr:uid="{D68E3518-A529-41EA-A717-484670280622}"/>
    <cellStyle name="Notas 2 3 5 6 2 2 2" xfId="28142" xr:uid="{50DCA7CF-80DF-4B67-B8AB-075293842856}"/>
    <cellStyle name="Notas 2 3 5 6 2 3" xfId="16710" xr:uid="{E18B7F62-D9FB-4474-BF75-C3726A5F90DF}"/>
    <cellStyle name="Notas 2 3 5 6 2 3 2" xfId="31818" xr:uid="{406A7FDC-7864-437C-BFCC-86566D4C1C70}"/>
    <cellStyle name="Notas 2 3 5 6 2 4" xfId="21831" xr:uid="{557FCAF5-45D5-440D-AD57-96E769440F2A}"/>
    <cellStyle name="Notas 2 3 5 6 3" xfId="10468" xr:uid="{59C3615B-E636-43FB-9384-F3E4D4FCD525}"/>
    <cellStyle name="Notas 2 3 5 6 3 2" xfId="25576" xr:uid="{E13DEEEF-1F25-4F90-AB66-A76D58FAAABF}"/>
    <cellStyle name="Notas 2 3 5 6 4" xfId="7589" xr:uid="{439C7957-7313-412A-8832-E9F32C353F65}"/>
    <cellStyle name="Notas 2 3 5 6 4 2" xfId="22697" xr:uid="{69499668-0B77-4798-A194-94A5B17D9422}"/>
    <cellStyle name="Notas 2 3 5 6 5" xfId="19194" xr:uid="{132FE351-6C33-432E-AC8B-901099ACA699}"/>
    <cellStyle name="Notas 2 3 5 7" xfId="4368" xr:uid="{FED3CF35-3037-45EA-A4C2-A8D4ECEFC1AC}"/>
    <cellStyle name="Notas 2 3 5 7 2" xfId="7005" xr:uid="{A91DE281-7451-4A6A-8BA7-B8A7C53D1BB1}"/>
    <cellStyle name="Notas 2 3 5 7 2 2" xfId="13316" xr:uid="{D9EA7863-48AA-4AF3-84B6-2662BC6C5258}"/>
    <cellStyle name="Notas 2 3 5 7 2 2 2" xfId="28424" xr:uid="{F4CD55B2-DA63-45BF-8575-39AC4647E3CD}"/>
    <cellStyle name="Notas 2 3 5 7 2 3" xfId="16980" xr:uid="{6443507F-AEEA-4145-866C-EE75C546010A}"/>
    <cellStyle name="Notas 2 3 5 7 2 3 2" xfId="32088" xr:uid="{5478B544-DEDD-4B89-A7C4-5FA55D9416AB}"/>
    <cellStyle name="Notas 2 3 5 7 2 4" xfId="22113" xr:uid="{3844A875-6FB7-40D5-888B-81A95D332CC4}"/>
    <cellStyle name="Notas 2 3 5 7 3" xfId="10750" xr:uid="{BB8D5CB7-74B3-46BD-A410-559EE476CF6F}"/>
    <cellStyle name="Notas 2 3 5 7 3 2" xfId="25858" xr:uid="{F0EB726F-254A-454D-BD00-809F0F2A19C5}"/>
    <cellStyle name="Notas 2 3 5 7 4" xfId="11817" xr:uid="{B3A515B8-3D1E-471A-9FFD-4D52A687D6EA}"/>
    <cellStyle name="Notas 2 3 5 7 4 2" xfId="26925" xr:uid="{19F38025-DD45-4358-9DB1-218D2D6258C3}"/>
    <cellStyle name="Notas 2 3 5 7 5" xfId="19476" xr:uid="{9A644E56-E55C-4B54-8F46-249E33C577C9}"/>
    <cellStyle name="Notas 2 3 5 8" xfId="4651" xr:uid="{5F3E1287-7767-4F63-B8CF-E082435383CA}"/>
    <cellStyle name="Notas 2 3 5 8 2" xfId="11033" xr:uid="{DCFB3112-512C-46E0-A61D-245C5876501E}"/>
    <cellStyle name="Notas 2 3 5 8 2 2" xfId="26141" xr:uid="{70390209-C774-4605-9C7A-71A045148E92}"/>
    <cellStyle name="Notas 2 3 5 8 3" xfId="8254" xr:uid="{027A2F7F-A68C-48D4-9898-E55352C6251A}"/>
    <cellStyle name="Notas 2 3 5 8 3 2" xfId="23362" xr:uid="{5EE7DE66-9FA9-429C-83A2-5EDA6535EE77}"/>
    <cellStyle name="Notas 2 3 5 8 4" xfId="19759" xr:uid="{BC590ED2-9AA6-4D62-A158-395EDAB1FF04}"/>
    <cellStyle name="Notas 2 3 5 9" xfId="8512" xr:uid="{15CB40A9-3E49-43CD-9722-89802258536A}"/>
    <cellStyle name="Notas 2 3 5 9 2" xfId="23620" xr:uid="{1E4FB6E6-A9B7-4005-A04D-E6DC71E5FD2A}"/>
    <cellStyle name="Notas 2 4" xfId="1461" xr:uid="{00000000-0005-0000-0000-0000B9050000}"/>
    <cellStyle name="Notas 2 4 2" xfId="1916" xr:uid="{583BE5F5-2D7E-4ABD-BCAC-04FFE51A6F4B}"/>
    <cellStyle name="Notas 2 4 2 10" xfId="16113" xr:uid="{3E87AA9E-A432-4117-BF31-25FD8DC14E3E}"/>
    <cellStyle name="Notas 2 4 2 10 2" xfId="31221" xr:uid="{0A212EDF-632A-40A7-9817-D0A0169E5973}"/>
    <cellStyle name="Notas 2 4 2 11" xfId="16402" xr:uid="{DE360C7F-F0B8-4C10-A738-BFF7B427C658}"/>
    <cellStyle name="Notas 2 4 2 11 2" xfId="31510" xr:uid="{084E7E12-D4DB-4ABB-ACAF-01223DF4DC25}"/>
    <cellStyle name="Notas 2 4 2 12" xfId="17141" xr:uid="{B602D4B2-5659-4F32-BCC3-86BDC3CE053B}"/>
    <cellStyle name="Notas 2 4 2 2" xfId="2476" xr:uid="{50CC4886-0EAD-4D3D-9AD5-1DDB1F106AC7}"/>
    <cellStyle name="Notas 2 4 2 2 2" xfId="5113" xr:uid="{D21105DF-4C74-46E8-9A3C-560964FABC23}"/>
    <cellStyle name="Notas 2 4 2 2 2 2" xfId="11477" xr:uid="{0134D104-C5A6-4F87-868E-1F8D636B419B}"/>
    <cellStyle name="Notas 2 4 2 2 2 2 2" xfId="26585" xr:uid="{DEA5E751-1132-4F25-AAC4-7512961BE8D6}"/>
    <cellStyle name="Notas 2 4 2 2 2 3" xfId="13368" xr:uid="{8EF9EE91-A2C1-475F-9505-780091E833B2}"/>
    <cellStyle name="Notas 2 4 2 2 2 3 2" xfId="28476" xr:uid="{67AB02DF-20EA-40E9-BCDA-394F5FBD7238}"/>
    <cellStyle name="Notas 2 4 2 2 2 4" xfId="20221" xr:uid="{0EF73A00-D1EB-49C5-84EE-B3D21E91B058}"/>
    <cellStyle name="Notas 2 4 2 2 3" xfId="8943" xr:uid="{A8C10771-01AE-4CEE-9229-30419622D293}"/>
    <cellStyle name="Notas 2 4 2 2 3 2" xfId="24051" xr:uid="{E5CE32E5-E163-4B2C-A412-C215EA072912}"/>
    <cellStyle name="Notas 2 4 2 3" xfId="2692" xr:uid="{720041D7-8592-4173-B21A-64626C8B3126}"/>
    <cellStyle name="Notas 2 4 2 3 2" xfId="5329" xr:uid="{FF35F8B9-718C-44D4-85B7-B0613EEDA10B}"/>
    <cellStyle name="Notas 2 4 2 3 2 2" xfId="16201" xr:uid="{4C7B8425-65D7-46DA-AFF3-88A840EDD05E}"/>
    <cellStyle name="Notas 2 4 2 3 2 2 2" xfId="31309" xr:uid="{D8E90E07-F36B-4458-BEE3-590F85AB7C69}"/>
    <cellStyle name="Notas 2 4 2 3 2 3" xfId="20437" xr:uid="{4622514C-DE4C-402A-9482-02D0CCE98253}"/>
    <cellStyle name="Notas 2 4 2 3 3" xfId="11231" xr:uid="{AE0C825F-FB9A-464B-AC0B-5081BEDE89AC}"/>
    <cellStyle name="Notas 2 4 2 3 3 2" xfId="26339" xr:uid="{9AB68A14-CCF6-44A2-B599-CFA5487B9809}"/>
    <cellStyle name="Notas 2 4 2 3 4" xfId="17800" xr:uid="{F51A78CD-41B8-4AD6-807F-F56E95CD7552}"/>
    <cellStyle name="Notas 2 4 2 4" xfId="2995" xr:uid="{9311045B-5509-4AA3-B106-AD4AE6F6A19C}"/>
    <cellStyle name="Notas 2 4 2 4 2" xfId="5632" xr:uid="{DA67BC32-52D9-4724-B1AE-33FB3FAE2011}"/>
    <cellStyle name="Notas 2 4 2 4 2 2" xfId="11943" xr:uid="{2439B6CC-16D6-4CF7-B700-CC8F4437E2EB}"/>
    <cellStyle name="Notas 2 4 2 4 2 2 2" xfId="27051" xr:uid="{8183DE90-DB88-4D79-A452-977253B9268E}"/>
    <cellStyle name="Notas 2 4 2 4 2 3" xfId="7688" xr:uid="{0D45F654-512E-48E6-B9B5-9D70916C25C9}"/>
    <cellStyle name="Notas 2 4 2 4 2 3 2" xfId="22796" xr:uid="{8DF02AB2-6731-4E8A-BF6E-03ECE91FD3CA}"/>
    <cellStyle name="Notas 2 4 2 4 2 4" xfId="20740" xr:uid="{03298A84-8A2C-4AFB-974C-38BD3ABF792C}"/>
    <cellStyle name="Notas 2 4 2 4 3" xfId="9377" xr:uid="{14677764-2B3C-4718-A9EA-4B653422CC90}"/>
    <cellStyle name="Notas 2 4 2 4 3 2" xfId="24485" xr:uid="{299B9078-B5A6-4F40-9AC8-03DDD58CC773}"/>
    <cellStyle name="Notas 2 4 2 4 4" xfId="14909" xr:uid="{7141AA47-C776-4F66-B89A-6BB6CA058571}"/>
    <cellStyle name="Notas 2 4 2 4 4 2" xfId="30017" xr:uid="{459DEFE3-1884-454A-B1DE-108F174B177F}"/>
    <cellStyle name="Notas 2 4 2 4 5" xfId="18103" xr:uid="{EB5B8789-C579-4A11-B226-F71D9ADB9DB4}"/>
    <cellStyle name="Notas 2 4 2 5" xfId="3321" xr:uid="{B07B673A-2C7C-4839-8A34-A0ADABECBB86}"/>
    <cellStyle name="Notas 2 4 2 5 2" xfId="5958" xr:uid="{89E3A707-A7D9-47C1-AFAA-6786C7F4CC6B}"/>
    <cellStyle name="Notas 2 4 2 5 2 2" xfId="12269" xr:uid="{D9EC7A06-A951-450E-B053-CF71BCB81F69}"/>
    <cellStyle name="Notas 2 4 2 5 2 2 2" xfId="27377" xr:uid="{EFEBAB11-0D5D-47A9-A00F-2F00375388F1}"/>
    <cellStyle name="Notas 2 4 2 5 2 3" xfId="14507" xr:uid="{5B90DA81-6ABB-4157-9208-DB60A9DB6506}"/>
    <cellStyle name="Notas 2 4 2 5 2 3 2" xfId="29615" xr:uid="{2020DEAE-3CCE-413D-9862-84E2ADE7F02F}"/>
    <cellStyle name="Notas 2 4 2 5 2 4" xfId="21066" xr:uid="{E1CB4FCD-1BDF-40A7-977A-8CD847A6C8A6}"/>
    <cellStyle name="Notas 2 4 2 5 3" xfId="9703" xr:uid="{A67EE8C1-3A53-436C-8023-2DB638DB69D0}"/>
    <cellStyle name="Notas 2 4 2 5 3 2" xfId="24811" xr:uid="{ED35D240-BAF2-4D7B-8075-4BC03D61A7BB}"/>
    <cellStyle name="Notas 2 4 2 5 4" xfId="14076" xr:uid="{3D5B11C2-98DB-4190-B06D-51D429BCA2D4}"/>
    <cellStyle name="Notas 2 4 2 5 4 2" xfId="29184" xr:uid="{E5E98806-9793-4302-BB7E-29CEB93827CE}"/>
    <cellStyle name="Notas 2 4 2 5 5" xfId="18429" xr:uid="{5D98724D-A0AE-4A0B-A2C4-FB278F783D99}"/>
    <cellStyle name="Notas 2 4 2 6" xfId="3627" xr:uid="{EF3B77B6-4BA6-4695-AE18-B64B64D5766B}"/>
    <cellStyle name="Notas 2 4 2 6 2" xfId="6264" xr:uid="{637E677F-8791-42FC-9496-386F92133BDF}"/>
    <cellStyle name="Notas 2 4 2 6 2 2" xfId="12575" xr:uid="{6882C637-753F-418B-94AC-AAE5CF7E36DE}"/>
    <cellStyle name="Notas 2 4 2 6 2 2 2" xfId="27683" xr:uid="{5E46C92D-71B8-4D9E-9385-026C09C32A9D}"/>
    <cellStyle name="Notas 2 4 2 6 2 3" xfId="14448" xr:uid="{E51F8172-ABEC-43CE-BAFA-86075784E39C}"/>
    <cellStyle name="Notas 2 4 2 6 2 3 2" xfId="29556" xr:uid="{B2AD17F2-26AA-40C0-B6CC-68EABB1914BF}"/>
    <cellStyle name="Notas 2 4 2 6 2 4" xfId="21372" xr:uid="{F07837A2-3817-458C-9BEE-F5F4CB5F4917}"/>
    <cellStyle name="Notas 2 4 2 6 3" xfId="10009" xr:uid="{348FF6C7-08CC-4813-AB5B-FA7FFD633636}"/>
    <cellStyle name="Notas 2 4 2 6 3 2" xfId="25117" xr:uid="{096BAA61-62F1-46C1-A6F6-1F53714F1E8E}"/>
    <cellStyle name="Notas 2 4 2 6 4" xfId="7676" xr:uid="{AC5648E9-44AD-4B69-8467-6AA965DA9F7E}"/>
    <cellStyle name="Notas 2 4 2 6 4 2" xfId="22784" xr:uid="{67C212F9-068B-4C8F-B28B-A5D012B17989}"/>
    <cellStyle name="Notas 2 4 2 6 5" xfId="18735" xr:uid="{448770E6-9B2E-4AE2-A70F-81F579DD2AB8}"/>
    <cellStyle name="Notas 2 4 2 7" xfId="3988" xr:uid="{EB725091-95BE-4951-BB8A-79E97BBF0167}"/>
    <cellStyle name="Notas 2 4 2 7 2" xfId="6625" xr:uid="{A6990AB4-0668-4B9B-951A-6884BDF9AC4B}"/>
    <cellStyle name="Notas 2 4 2 7 2 2" xfId="12936" xr:uid="{4445E48E-076B-42A6-8170-F6AD844DD388}"/>
    <cellStyle name="Notas 2 4 2 7 2 2 2" xfId="28044" xr:uid="{B7F5CC2A-5009-4468-BF20-0909FF9324A7}"/>
    <cellStyle name="Notas 2 4 2 7 2 3" xfId="16626" xr:uid="{A06D1DC6-69AE-455F-96C7-9B884ED9D0CC}"/>
    <cellStyle name="Notas 2 4 2 7 2 3 2" xfId="31734" xr:uid="{85F59821-B5A1-488C-9FBA-BAF8DED9EE13}"/>
    <cellStyle name="Notas 2 4 2 7 2 4" xfId="21733" xr:uid="{BB29D40A-984D-4689-904D-7324D7FBED0C}"/>
    <cellStyle name="Notas 2 4 2 7 3" xfId="10370" xr:uid="{29737B89-476B-4F2E-8B04-75D879895E98}"/>
    <cellStyle name="Notas 2 4 2 7 3 2" xfId="25478" xr:uid="{39FD680A-FECF-473A-B9F9-04DB60E232EA}"/>
    <cellStyle name="Notas 2 4 2 7 4" xfId="15088" xr:uid="{B5D94DD5-B781-48B7-83D9-F3FADBF3078A}"/>
    <cellStyle name="Notas 2 4 2 7 4 2" xfId="30196" xr:uid="{93571DA7-3B4E-492E-8179-D0C4C18A2404}"/>
    <cellStyle name="Notas 2 4 2 7 5" xfId="19096" xr:uid="{9E9C8466-902E-41FE-B8D8-905C0FC8F895}"/>
    <cellStyle name="Notas 2 4 2 8" xfId="4553" xr:uid="{F825520A-16D9-4EB1-BF69-B1F13448A6F1}"/>
    <cellStyle name="Notas 2 4 2 8 2" xfId="10935" xr:uid="{C60E2F12-4166-4AD2-BD71-6364C9996655}"/>
    <cellStyle name="Notas 2 4 2 8 2 2" xfId="26043" xr:uid="{8FB89110-B187-47D0-803A-00EEC0622E36}"/>
    <cellStyle name="Notas 2 4 2 8 3" xfId="13761" xr:uid="{A1E57685-DB04-4F96-9A01-45558C6219F2}"/>
    <cellStyle name="Notas 2 4 2 8 3 2" xfId="28869" xr:uid="{9246008A-8AD9-4CD3-8694-55892704A83C}"/>
    <cellStyle name="Notas 2 4 2 8 4" xfId="19661" xr:uid="{094B2744-08C1-4B8A-8588-27664A7B7292}"/>
    <cellStyle name="Notas 2 4 2 9" xfId="8417" xr:uid="{253AE7A0-7A5D-4C6C-8B6D-9F68444B1BBD}"/>
    <cellStyle name="Notas 2 4 2 9 2" xfId="23525" xr:uid="{3DEE6BB5-1B8B-4DA5-97BC-DC05110DAD26}"/>
    <cellStyle name="Notas 2 4 3" xfId="1901" xr:uid="{A2F15145-B516-4366-B328-040CC83B8B04}"/>
    <cellStyle name="Notas 2 4 3 10" xfId="8402" xr:uid="{38F5ADB9-89CB-4CF8-B4E3-803487A568F8}"/>
    <cellStyle name="Notas 2 4 3 10 2" xfId="23510" xr:uid="{9D82CF59-81A8-45A0-B0D9-E5F472DC6698}"/>
    <cellStyle name="Notas 2 4 3 11" xfId="15017" xr:uid="{0AEF3614-6DBA-4C0F-AAF7-2F43427CF85B}"/>
    <cellStyle name="Notas 2 4 3 11 2" xfId="30125" xr:uid="{EBD2AA3E-E6D7-475B-9DEB-EDD010146B48}"/>
    <cellStyle name="Notas 2 4 3 12" xfId="14037" xr:uid="{CFB2341C-1463-42D1-B0F2-84B5E8AB9A6F}"/>
    <cellStyle name="Notas 2 4 3 12 2" xfId="29145" xr:uid="{4F478CA1-40A0-449B-82CC-0279A3E71191}"/>
    <cellStyle name="Notas 2 4 3 13" xfId="17126" xr:uid="{39249C46-27A1-4528-8BAA-C083B8A4E33F}"/>
    <cellStyle name="Notas 2 4 3 2" xfId="2461" xr:uid="{EFE21AAA-4666-4809-B2F5-7EC03262074F}"/>
    <cellStyle name="Notas 2 4 3 2 2" xfId="5098" xr:uid="{83D02F44-F0CF-4812-83F4-450B895810CA}"/>
    <cellStyle name="Notas 2 4 3 2 2 2" xfId="11462" xr:uid="{52969395-8A61-4DD7-953D-67B32E6CCBF8}"/>
    <cellStyle name="Notas 2 4 3 2 2 2 2" xfId="26570" xr:uid="{5B3138B6-93C9-47E7-9835-6818DF2B79C9}"/>
    <cellStyle name="Notas 2 4 3 2 2 3" xfId="13534" xr:uid="{1202CB15-E28C-458F-A939-88B8E1ECA54B}"/>
    <cellStyle name="Notas 2 4 3 2 2 3 2" xfId="28642" xr:uid="{0E362B38-C240-4049-B17A-C622DC7818C3}"/>
    <cellStyle name="Notas 2 4 3 2 2 4" xfId="20206" xr:uid="{88845C5A-7D85-4B5F-899A-1C8F8AC7594B}"/>
    <cellStyle name="Notas 2 4 3 2 3" xfId="8928" xr:uid="{1115918A-55A9-4C68-B806-68CE64C38881}"/>
    <cellStyle name="Notas 2 4 3 2 3 2" xfId="24036" xr:uid="{FCC38AE9-D751-4183-8591-736E0E5798FD}"/>
    <cellStyle name="Notas 2 4 3 2 4" xfId="7809" xr:uid="{F8DC3B8F-DE33-4B9F-8F90-088610115374}"/>
    <cellStyle name="Notas 2 4 3 2 4 2" xfId="22917" xr:uid="{127E25E9-8262-4512-86E7-8152000CFC61}"/>
    <cellStyle name="Notas 2 4 3 2 5" xfId="7280" xr:uid="{FEFB48E2-0401-4076-A7DB-D4E861CC2965}"/>
    <cellStyle name="Notas 2 4 3 2 5 2" xfId="22388" xr:uid="{B40E4022-09CA-40AE-BB51-709B029DE96F}"/>
    <cellStyle name="Notas 2 4 3 2 6" xfId="17635" xr:uid="{29995BBC-BB4A-4717-B7E2-8844E6A97B39}"/>
    <cellStyle name="Notas 2 4 3 3" xfId="2677" xr:uid="{12FAA9AA-0E50-4056-9DDE-EEA1F19124E1}"/>
    <cellStyle name="Notas 2 4 3 3 2" xfId="5314" xr:uid="{8AE3EA1C-3840-4880-A897-9EDF9D350654}"/>
    <cellStyle name="Notas 2 4 3 3 2 2" xfId="8719" xr:uid="{4959FA72-164E-40C5-9F6F-98A1032B9296}"/>
    <cellStyle name="Notas 2 4 3 3 2 2 2" xfId="23827" xr:uid="{33368195-3B92-464A-8FE9-C021886B8DC8}"/>
    <cellStyle name="Notas 2 4 3 3 2 3" xfId="20422" xr:uid="{9C663654-8F8D-4DCF-AE3A-BB06F8F19AEA}"/>
    <cellStyle name="Notas 2 4 3 3 3" xfId="7765" xr:uid="{61E69A3D-3584-4951-B28E-9839AB64A56F}"/>
    <cellStyle name="Notas 2 4 3 3 3 2" xfId="22873" xr:uid="{867A84CB-44F4-4EB0-AFEC-0BA6B886E6D9}"/>
    <cellStyle name="Notas 2 4 3 3 4" xfId="17785" xr:uid="{CD61328A-6C88-4611-8613-9F78699FE102}"/>
    <cellStyle name="Notas 2 4 3 4" xfId="2980" xr:uid="{A75E3D3F-4DC1-4A66-8914-7C0A8229C7DF}"/>
    <cellStyle name="Notas 2 4 3 4 2" xfId="5617" xr:uid="{0E6C1314-880B-4501-8AEB-BECC7F6B80DA}"/>
    <cellStyle name="Notas 2 4 3 4 2 2" xfId="11928" xr:uid="{314E4417-17CE-40DA-966D-80A76D9C9D76}"/>
    <cellStyle name="Notas 2 4 3 4 2 2 2" xfId="27036" xr:uid="{1BB428D4-EAA8-4182-B6B4-7099A2A2015A}"/>
    <cellStyle name="Notas 2 4 3 4 2 3" xfId="14257" xr:uid="{F7C7F92D-AAAE-4339-8B7E-1B8DC717B6B5}"/>
    <cellStyle name="Notas 2 4 3 4 2 3 2" xfId="29365" xr:uid="{82AF0E00-326E-47EF-A098-46D52790EE63}"/>
    <cellStyle name="Notas 2 4 3 4 2 4" xfId="20725" xr:uid="{7F079000-8A2E-407A-9282-C533EF039C6C}"/>
    <cellStyle name="Notas 2 4 3 4 3" xfId="9362" xr:uid="{04212736-8F18-41FA-B904-73AFE7322DCF}"/>
    <cellStyle name="Notas 2 4 3 4 3 2" xfId="24470" xr:uid="{4F24AA6E-FC6D-406F-A6AD-BE1F33300B06}"/>
    <cellStyle name="Notas 2 4 3 4 4" xfId="11787" xr:uid="{A88B61BB-ABAF-44D1-8E16-A6AA081B2C32}"/>
    <cellStyle name="Notas 2 4 3 4 4 2" xfId="26895" xr:uid="{AE16894C-C555-440B-BD06-2EA4789D6C31}"/>
    <cellStyle name="Notas 2 4 3 4 5" xfId="18088" xr:uid="{1E2F1642-CDEC-4404-9A5B-21705C2E762F}"/>
    <cellStyle name="Notas 2 4 3 5" xfId="3306" xr:uid="{FA3DFE3E-4620-4BFE-A703-0CBF3DAA92D4}"/>
    <cellStyle name="Notas 2 4 3 5 2" xfId="5943" xr:uid="{F3915B9D-85BB-4795-85BF-661F2392BE85}"/>
    <cellStyle name="Notas 2 4 3 5 2 2" xfId="12254" xr:uid="{088D5A82-6246-437B-A899-9DD660D77E8E}"/>
    <cellStyle name="Notas 2 4 3 5 2 2 2" xfId="27362" xr:uid="{353FBCB4-5F4E-4759-9EB8-E23B9ABF4262}"/>
    <cellStyle name="Notas 2 4 3 5 2 3" xfId="13906" xr:uid="{C52BA045-D60E-414A-BC20-12A995B23108}"/>
    <cellStyle name="Notas 2 4 3 5 2 3 2" xfId="29014" xr:uid="{954FEF14-F343-4D62-B652-402AF55B195F}"/>
    <cellStyle name="Notas 2 4 3 5 2 4" xfId="21051" xr:uid="{4B40A78F-1324-4835-9487-48349F61B132}"/>
    <cellStyle name="Notas 2 4 3 5 3" xfId="9688" xr:uid="{EE76AE10-D24D-4572-8C7D-16BEAF303A66}"/>
    <cellStyle name="Notas 2 4 3 5 3 2" xfId="24796" xr:uid="{53A65AD6-4D5C-4B90-959E-3F26E943BDC3}"/>
    <cellStyle name="Notas 2 4 3 5 4" xfId="15883" xr:uid="{DBEE31CB-9198-47EE-91AD-754321DF8276}"/>
    <cellStyle name="Notas 2 4 3 5 4 2" xfId="30991" xr:uid="{172BB07C-3D57-485A-A94C-FC35153F3AF2}"/>
    <cellStyle name="Notas 2 4 3 5 5" xfId="18414" xr:uid="{1397E832-D4D8-450F-92AD-1329BDA0E651}"/>
    <cellStyle name="Notas 2 4 3 6" xfId="3612" xr:uid="{0C8F2DC6-4FC0-4B40-9119-F99F40B73A11}"/>
    <cellStyle name="Notas 2 4 3 6 2" xfId="6249" xr:uid="{02CE0590-5FD8-4641-B00D-39D87B7C1347}"/>
    <cellStyle name="Notas 2 4 3 6 2 2" xfId="12560" xr:uid="{A0796E27-A7F4-4552-A88B-FFEF48CD445F}"/>
    <cellStyle name="Notas 2 4 3 6 2 2 2" xfId="27668" xr:uid="{FB187CCE-60DC-4685-8293-5D28E3637CC2}"/>
    <cellStyle name="Notas 2 4 3 6 2 3" xfId="16390" xr:uid="{C561D2B0-889C-43EA-AC2E-482B966632BB}"/>
    <cellStyle name="Notas 2 4 3 6 2 3 2" xfId="31498" xr:uid="{4A13BE6B-FDB5-4F37-BF09-689E74C6D263}"/>
    <cellStyle name="Notas 2 4 3 6 2 4" xfId="21357" xr:uid="{0E4D3B7C-25D3-4A2E-A98E-576071A08D90}"/>
    <cellStyle name="Notas 2 4 3 6 3" xfId="9994" xr:uid="{89AD12B1-0FB7-48E5-AA54-1C847D4C2FD8}"/>
    <cellStyle name="Notas 2 4 3 6 3 2" xfId="25102" xr:uid="{C92EE88B-3A6C-4349-BF7C-F0C9EBB096C2}"/>
    <cellStyle name="Notas 2 4 3 6 4" xfId="7632" xr:uid="{43C1FA2A-AF25-43E2-A156-93AE2590D0B4}"/>
    <cellStyle name="Notas 2 4 3 6 4 2" xfId="22740" xr:uid="{91BE7132-8419-40AE-A3A0-1AC2E7A61837}"/>
    <cellStyle name="Notas 2 4 3 6 5" xfId="18720" xr:uid="{4361A072-CB93-43C7-9EB1-380D4686CE91}"/>
    <cellStyle name="Notas 2 4 3 7" xfId="3973" xr:uid="{D24614F5-F9C8-446B-B532-7303F4731130}"/>
    <cellStyle name="Notas 2 4 3 7 2" xfId="6610" xr:uid="{72C919C8-6556-424C-8DE9-746FEF577CD9}"/>
    <cellStyle name="Notas 2 4 3 7 2 2" xfId="12921" xr:uid="{FB727485-6B60-4373-A893-ADEC5708DB75}"/>
    <cellStyle name="Notas 2 4 3 7 2 2 2" xfId="28029" xr:uid="{47B79DD3-C9AA-4386-BE0C-742AFD2FFB02}"/>
    <cellStyle name="Notas 2 4 3 7 2 3" xfId="16611" xr:uid="{C85D0760-1EB2-4CF6-ADD5-33C63CA80CC6}"/>
    <cellStyle name="Notas 2 4 3 7 2 3 2" xfId="31719" xr:uid="{CA8A913A-7942-4146-9D3C-E1F8FC94EF0B}"/>
    <cellStyle name="Notas 2 4 3 7 2 4" xfId="21718" xr:uid="{80876FC5-82C9-478F-A8F0-B62DFD7B6BB9}"/>
    <cellStyle name="Notas 2 4 3 7 3" xfId="10355" xr:uid="{C9BC8733-AEE2-4AD8-A0E8-901E41B4484F}"/>
    <cellStyle name="Notas 2 4 3 7 3 2" xfId="25463" xr:uid="{CA84A409-1451-48C4-AD6C-458ACD7EBE49}"/>
    <cellStyle name="Notas 2 4 3 7 4" xfId="7932" xr:uid="{C94EE3F0-ED71-4FEA-B55E-1481DAD809D7}"/>
    <cellStyle name="Notas 2 4 3 7 4 2" xfId="23040" xr:uid="{E696730F-7AB3-43DB-AE2E-10F56BEA7993}"/>
    <cellStyle name="Notas 2 4 3 7 5" xfId="19081" xr:uid="{4A2143F2-05A1-426B-854C-1780245159B7}"/>
    <cellStyle name="Notas 2 4 3 8" xfId="4305" xr:uid="{51BEC2F7-3832-4155-9383-C763F6D24863}"/>
    <cellStyle name="Notas 2 4 3 8 2" xfId="6942" xr:uid="{06033831-F7C1-4856-B5B4-1E72CE39ADB4}"/>
    <cellStyle name="Notas 2 4 3 8 2 2" xfId="13253" xr:uid="{68C5540F-B710-49FA-BF15-27F56FDF10B6}"/>
    <cellStyle name="Notas 2 4 3 8 2 2 2" xfId="28361" xr:uid="{F5F9BF14-BE31-4734-8F4B-D59F33EF7D37}"/>
    <cellStyle name="Notas 2 4 3 8 2 3" xfId="16917" xr:uid="{9965E9E2-7975-4242-98D4-99876D2EB7E5}"/>
    <cellStyle name="Notas 2 4 3 8 2 3 2" xfId="32025" xr:uid="{CCECB6DE-459C-4071-8D8D-B8A03F27E15A}"/>
    <cellStyle name="Notas 2 4 3 8 2 4" xfId="22050" xr:uid="{8055A129-452B-4BC7-B057-943DDCE0BEA6}"/>
    <cellStyle name="Notas 2 4 3 8 3" xfId="10687" xr:uid="{1DA5995A-C859-42CD-8FB7-EC113DF06F35}"/>
    <cellStyle name="Notas 2 4 3 8 3 2" xfId="25795" xr:uid="{A4BC805F-D7BA-419A-937C-AA79CA53DF3D}"/>
    <cellStyle name="Notas 2 4 3 8 4" xfId="15957" xr:uid="{C1A33E17-BABB-4723-9AF0-B9BE724A2A9E}"/>
    <cellStyle name="Notas 2 4 3 8 4 2" xfId="31065" xr:uid="{10063D15-15A7-4871-ADC1-BCEEBBC58A7A}"/>
    <cellStyle name="Notas 2 4 3 8 5" xfId="19413" xr:uid="{DF07E325-EBC8-4171-A86B-8950C3C9932C}"/>
    <cellStyle name="Notas 2 4 3 9" xfId="4538" xr:uid="{720F4925-FC44-487E-8974-42131986B377}"/>
    <cellStyle name="Notas 2 4 3 9 2" xfId="10920" xr:uid="{0E6C4F51-1D8F-435C-A059-7FBF78135861}"/>
    <cellStyle name="Notas 2 4 3 9 2 2" xfId="26028" xr:uid="{247536A2-F949-46FD-954E-7CC269470E0B}"/>
    <cellStyle name="Notas 2 4 3 9 3" xfId="9195" xr:uid="{799CD171-C736-4B94-BABE-CFDF657C5A21}"/>
    <cellStyle name="Notas 2 4 3 9 3 2" xfId="24303" xr:uid="{FEA226F7-C0B8-45F7-9627-439490357145}"/>
    <cellStyle name="Notas 2 4 3 9 4" xfId="19646" xr:uid="{6AE72554-84F4-4951-BF29-FDAEB4E89FAD}"/>
    <cellStyle name="Notas 2 4 4" xfId="2111" xr:uid="{63A87824-0479-4566-9201-03F4E1E90655}"/>
    <cellStyle name="Notas 2 4 4 10" xfId="8609" xr:uid="{C1842F3E-4945-4171-B77C-09CA14377FEE}"/>
    <cellStyle name="Notas 2 4 4 10 2" xfId="23717" xr:uid="{55ED7FF7-F092-4280-AD2D-11113A1F8570}"/>
    <cellStyle name="Notas 2 4 4 11" xfId="15090" xr:uid="{72857627-9A0D-4816-975D-5628A053F286}"/>
    <cellStyle name="Notas 2 4 4 11 2" xfId="30198" xr:uid="{A80B6E1F-810B-447A-BA75-BEFE84CD96E9}"/>
    <cellStyle name="Notas 2 4 4 12" xfId="14114" xr:uid="{37A42F82-155C-4518-8DCB-3CF529B71D8F}"/>
    <cellStyle name="Notas 2 4 4 12 2" xfId="29222" xr:uid="{B429D166-81E7-4BB8-B166-6EE7194A8D8A}"/>
    <cellStyle name="Notas 2 4 4 13" xfId="17336" xr:uid="{7594FD72-EC5F-417F-A9B2-E8C43EE02371}"/>
    <cellStyle name="Notas 2 4 4 2" xfId="2601" xr:uid="{D8D67A01-7933-4ADC-B86D-C181F9A9AEA2}"/>
    <cellStyle name="Notas 2 4 4 2 2" xfId="5238" xr:uid="{9DF1B05C-49A2-4C70-B2D1-FD184472224C}"/>
    <cellStyle name="Notas 2 4 4 2 2 2" xfId="11602" xr:uid="{D91DCD91-1F68-452C-9C6F-062428677EB6}"/>
    <cellStyle name="Notas 2 4 4 2 2 2 2" xfId="26710" xr:uid="{174A14B6-42B9-42E9-A662-52BF504D09A0}"/>
    <cellStyle name="Notas 2 4 4 2 2 3" xfId="14674" xr:uid="{8092C356-902E-416C-BFB7-D4D358F2EAE5}"/>
    <cellStyle name="Notas 2 4 4 2 2 3 2" xfId="29782" xr:uid="{838EE68E-74E9-4C3E-8944-E80E9A98424C}"/>
    <cellStyle name="Notas 2 4 4 2 2 4" xfId="20346" xr:uid="{F2DF72B9-AD13-4589-B16C-04E464DF501C}"/>
    <cellStyle name="Notas 2 4 4 2 3" xfId="9068" xr:uid="{EE06EDA7-71FF-4886-91B8-3BF17DD421A8}"/>
    <cellStyle name="Notas 2 4 4 2 3 2" xfId="24176" xr:uid="{91163872-F631-4411-A237-6F2931643062}"/>
    <cellStyle name="Notas 2 4 4 2 4" xfId="11218" xr:uid="{9688841A-EE54-48D5-AB87-ABD085525C0A}"/>
    <cellStyle name="Notas 2 4 4 2 4 2" xfId="26326" xr:uid="{07A891A5-ED65-4963-A6B8-D8DD2CB50DBF}"/>
    <cellStyle name="Notas 2 4 4 2 5" xfId="15969" xr:uid="{35D687D5-2FC6-443C-A2A3-4FD1A9BF5BCD}"/>
    <cellStyle name="Notas 2 4 4 2 5 2" xfId="31077" xr:uid="{ACB26787-FD77-446B-B987-F7B814F2DECA}"/>
    <cellStyle name="Notas 2 4 4 2 6" xfId="17709" xr:uid="{EBBC72B1-BF38-4DA9-8AFF-75C7CEBCDFDF}"/>
    <cellStyle name="Notas 2 4 4 3" xfId="2866" xr:uid="{838CED28-3426-4F7A-93F9-17E76F476922}"/>
    <cellStyle name="Notas 2 4 4 3 2" xfId="5503" xr:uid="{A96ECAC1-E26B-4FE7-A4DB-BE0A626F7009}"/>
    <cellStyle name="Notas 2 4 4 3 2 2" xfId="7996" xr:uid="{FAE87606-DBEF-4387-86E7-35D8097BD82C}"/>
    <cellStyle name="Notas 2 4 4 3 2 2 2" xfId="23104" xr:uid="{F1B98909-AD9D-4D27-86E6-2DB1B2685FF8}"/>
    <cellStyle name="Notas 2 4 4 3 2 3" xfId="20611" xr:uid="{05ADDF19-9DB3-4064-9996-102267B1C79D}"/>
    <cellStyle name="Notas 2 4 4 3 3" xfId="7157" xr:uid="{6B0B0294-F8F7-4E54-B190-A78476C5C507}"/>
    <cellStyle name="Notas 2 4 4 3 3 2" xfId="22265" xr:uid="{8DA36610-3C8B-429B-9446-4D2231E9B0E8}"/>
    <cellStyle name="Notas 2 4 4 3 4" xfId="17974" xr:uid="{60C4C5BB-5D42-461F-B6E0-A184D4D09171}"/>
    <cellStyle name="Notas 2 4 4 4" xfId="3169" xr:uid="{3F25D6A1-35FD-4F8E-80A1-1AF6FC033F32}"/>
    <cellStyle name="Notas 2 4 4 4 2" xfId="5806" xr:uid="{827C2FD9-C7BE-4EF7-BA0E-AF8E824A0963}"/>
    <cellStyle name="Notas 2 4 4 4 2 2" xfId="12117" xr:uid="{F73FD93C-5E11-4BD9-8053-1A718199DC68}"/>
    <cellStyle name="Notas 2 4 4 4 2 2 2" xfId="27225" xr:uid="{F9452B31-9232-44D7-B1B7-621F5B475375}"/>
    <cellStyle name="Notas 2 4 4 4 2 3" xfId="7245" xr:uid="{8DFDB867-81E8-4177-8E77-6B6387A33B28}"/>
    <cellStyle name="Notas 2 4 4 4 2 3 2" xfId="22353" xr:uid="{32C22CA7-9B6C-4006-A6BC-33EEF7217348}"/>
    <cellStyle name="Notas 2 4 4 4 2 4" xfId="20914" xr:uid="{CC2F3BFC-3284-4ECC-A31C-B267C15B0D60}"/>
    <cellStyle name="Notas 2 4 4 4 3" xfId="9551" xr:uid="{01D6C5B4-4861-4CA6-B766-0F51555B6E8E}"/>
    <cellStyle name="Notas 2 4 4 4 3 2" xfId="24659" xr:uid="{7D77B028-C7A5-4C35-838F-FADB22148E63}"/>
    <cellStyle name="Notas 2 4 4 4 4" xfId="16526" xr:uid="{0FC98854-EE67-4F02-9E4E-3CE719B5D667}"/>
    <cellStyle name="Notas 2 4 4 4 4 2" xfId="31634" xr:uid="{0230041E-744C-44E1-9869-0C0F5D2D298F}"/>
    <cellStyle name="Notas 2 4 4 4 5" xfId="18277" xr:uid="{C47BE694-BE77-463E-AF3A-B65D7556110F}"/>
    <cellStyle name="Notas 2 4 4 5" xfId="3495" xr:uid="{488095FA-20AD-4BBE-B1FA-9069739720A9}"/>
    <cellStyle name="Notas 2 4 4 5 2" xfId="6132" xr:uid="{18C0B68C-AD90-4A87-8A9E-DB27ADE56747}"/>
    <cellStyle name="Notas 2 4 4 5 2 2" xfId="12443" xr:uid="{632012C6-8739-4A31-9308-950B4AC2799B}"/>
    <cellStyle name="Notas 2 4 4 5 2 2 2" xfId="27551" xr:uid="{9EA2AE25-6555-4F7D-9DC2-BB7AB57792ED}"/>
    <cellStyle name="Notas 2 4 4 5 2 3" xfId="13866" xr:uid="{88312F7F-5CAD-49B6-BD80-5362391BC2A7}"/>
    <cellStyle name="Notas 2 4 4 5 2 3 2" xfId="28974" xr:uid="{8BD1501E-714A-44FF-B385-1EF6351F6C38}"/>
    <cellStyle name="Notas 2 4 4 5 2 4" xfId="21240" xr:uid="{0C84E41E-666C-43C0-B096-67AFB84083E2}"/>
    <cellStyle name="Notas 2 4 4 5 3" xfId="9877" xr:uid="{4158E528-1B4F-488F-B73D-140FF950B169}"/>
    <cellStyle name="Notas 2 4 4 5 3 2" xfId="24985" xr:uid="{F137361E-ED1C-4CE2-97EB-89FAF6CCBE5A}"/>
    <cellStyle name="Notas 2 4 4 5 4" xfId="16378" xr:uid="{C0174639-622A-476B-BE4B-DF9ABE31FCE5}"/>
    <cellStyle name="Notas 2 4 4 5 4 2" xfId="31486" xr:uid="{A7AEC9C8-6260-4DEB-949D-7EB69CC28B44}"/>
    <cellStyle name="Notas 2 4 4 5 5" xfId="18603" xr:uid="{D0CD5491-EC26-404D-BB9E-67749E5AA220}"/>
    <cellStyle name="Notas 2 4 4 6" xfId="3801" xr:uid="{DC7ACE56-3CA6-49F3-8F94-86101921E482}"/>
    <cellStyle name="Notas 2 4 4 6 2" xfId="6438" xr:uid="{B5BB04E6-A0F8-4583-A62B-2BD225C3BBDE}"/>
    <cellStyle name="Notas 2 4 4 6 2 2" xfId="12749" xr:uid="{340B98A7-BDF2-459B-83D1-CCE29480CCAF}"/>
    <cellStyle name="Notas 2 4 4 6 2 2 2" xfId="27857" xr:uid="{55080BB7-BD65-4471-8269-9143FB03BCF4}"/>
    <cellStyle name="Notas 2 4 4 6 2 3" xfId="14029" xr:uid="{447966D6-1CE5-4342-AE04-EDA1DB5A8591}"/>
    <cellStyle name="Notas 2 4 4 6 2 3 2" xfId="29137" xr:uid="{C6665D14-F5CC-4A40-9ADC-8F7D7EC9BE2F}"/>
    <cellStyle name="Notas 2 4 4 6 2 4" xfId="21546" xr:uid="{EFA4833F-3BD7-49AF-BF17-C5FA1772D37C}"/>
    <cellStyle name="Notas 2 4 4 6 3" xfId="10183" xr:uid="{F51B3A2F-082D-46EB-970A-472736C6C87B}"/>
    <cellStyle name="Notas 2 4 4 6 3 2" xfId="25291" xr:uid="{4E415825-382C-43EA-90B7-96CA68F4C9A1}"/>
    <cellStyle name="Notas 2 4 4 6 4" xfId="14117" xr:uid="{D2D098C7-C9C0-46D8-955C-D46FAF31A51E}"/>
    <cellStyle name="Notas 2 4 4 6 4 2" xfId="29225" xr:uid="{E8613099-567B-4AA1-8929-3B3108C5A479}"/>
    <cellStyle name="Notas 2 4 4 6 5" xfId="18909" xr:uid="{FA929F6C-80E3-444F-BB98-88CF91A7B60F}"/>
    <cellStyle name="Notas 2 4 4 7" xfId="4183" xr:uid="{86444FBB-7690-4A5F-BF5E-6ED7D0F4E65E}"/>
    <cellStyle name="Notas 2 4 4 7 2" xfId="6820" xr:uid="{AA450AC8-AE83-41E6-B1D7-E06B7A51A4B4}"/>
    <cellStyle name="Notas 2 4 4 7 2 2" xfId="13131" xr:uid="{EC77815D-0AF4-4D0E-BC4E-2124A5DCB8FE}"/>
    <cellStyle name="Notas 2 4 4 7 2 2 2" xfId="28239" xr:uid="{B83517C5-07A7-439C-936A-D5274B1CCB5E}"/>
    <cellStyle name="Notas 2 4 4 7 2 3" xfId="16800" xr:uid="{59607434-E4ED-416F-8A92-C0BC300562D3}"/>
    <cellStyle name="Notas 2 4 4 7 2 3 2" xfId="31908" xr:uid="{8E828938-71C9-4849-AB95-455DE53EEE16}"/>
    <cellStyle name="Notas 2 4 4 7 2 4" xfId="21928" xr:uid="{569B2EB8-F99D-4F1C-B460-0EDA0E4F0BC3}"/>
    <cellStyle name="Notas 2 4 4 7 3" xfId="10565" xr:uid="{F5ADA78A-50C3-4AA3-B897-B6B85A9261E9}"/>
    <cellStyle name="Notas 2 4 4 7 3 2" xfId="25673" xr:uid="{AEBCF995-497E-4923-9AE6-09B86CD56F21}"/>
    <cellStyle name="Notas 2 4 4 7 4" xfId="13615" xr:uid="{51DF2E1B-EDCF-46C3-B9A5-CF78A6E694EB}"/>
    <cellStyle name="Notas 2 4 4 7 4 2" xfId="28723" xr:uid="{6BBDFB7C-1E7C-42ED-80BB-127284F758D5}"/>
    <cellStyle name="Notas 2 4 4 7 5" xfId="19291" xr:uid="{29E50A96-7774-46B3-9879-163925DB70C2}"/>
    <cellStyle name="Notas 2 4 4 8" xfId="4390" xr:uid="{36A80B4F-F8BE-4ACC-AF8D-C9C88C9FF45F}"/>
    <cellStyle name="Notas 2 4 4 8 2" xfId="7027" xr:uid="{63CB7B76-A376-4397-B97C-EAF94DC3AE44}"/>
    <cellStyle name="Notas 2 4 4 8 2 2" xfId="13338" xr:uid="{EB9AAABD-C64A-4BE7-9E0B-33B3BB63FD18}"/>
    <cellStyle name="Notas 2 4 4 8 2 2 2" xfId="28446" xr:uid="{818447E8-8861-4B5E-AF23-755D363308CD}"/>
    <cellStyle name="Notas 2 4 4 8 2 3" xfId="17002" xr:uid="{E805338B-784F-4DD7-91CE-52308707F86D}"/>
    <cellStyle name="Notas 2 4 4 8 2 3 2" xfId="32110" xr:uid="{F41006EE-B909-426E-B520-7D5E6FF23A68}"/>
    <cellStyle name="Notas 2 4 4 8 2 4" xfId="22135" xr:uid="{EAE47D4E-6431-4500-A38B-1779D8EF4F13}"/>
    <cellStyle name="Notas 2 4 4 8 3" xfId="10772" xr:uid="{8F45794D-21B3-457B-A8C2-DE99D74DAD25}"/>
    <cellStyle name="Notas 2 4 4 8 3 2" xfId="25880" xr:uid="{49E09D29-D9AA-4632-AAF6-07501EDD63F4}"/>
    <cellStyle name="Notas 2 4 4 8 4" xfId="7335" xr:uid="{5A042A48-D689-434B-B9DD-774E3963807C}"/>
    <cellStyle name="Notas 2 4 4 8 4 2" xfId="22443" xr:uid="{2A45AA8A-9ABE-4F7D-BC6D-D4208388129A}"/>
    <cellStyle name="Notas 2 4 4 8 5" xfId="19498" xr:uid="{00E19BBD-8FA7-4601-B1CF-941C38D9155A}"/>
    <cellStyle name="Notas 2 4 4 9" xfId="4748" xr:uid="{8005966B-EE6D-4841-BA8E-1313C04D8D4C}"/>
    <cellStyle name="Notas 2 4 4 9 2" xfId="11130" xr:uid="{811364C5-E40A-40F7-9462-970431271746}"/>
    <cellStyle name="Notas 2 4 4 9 2 2" xfId="26238" xr:uid="{273A4BD3-8B4F-4533-8CA5-69245CFE774A}"/>
    <cellStyle name="Notas 2 4 4 9 3" xfId="13591" xr:uid="{939849D1-7571-41B0-9ECF-462024E0D7EA}"/>
    <cellStyle name="Notas 2 4 4 9 3 2" xfId="28699" xr:uid="{2039792A-40D9-4BBF-B82B-14A6C39B123E}"/>
    <cellStyle name="Notas 2 4 4 9 4" xfId="19856" xr:uid="{0DF13048-C664-423F-8B2E-E7240952935B}"/>
    <cellStyle name="Notas 2 4 5" xfId="2013" xr:uid="{737EDAFE-BE16-401D-AACF-78733C986BCA}"/>
    <cellStyle name="Notas 2 4 5 10" xfId="13664" xr:uid="{CD141671-47E2-4904-9892-0121CECAABA6}"/>
    <cellStyle name="Notas 2 4 5 10 2" xfId="28772" xr:uid="{7A633D3B-D9C7-4955-A2D1-A1A6DF67D329}"/>
    <cellStyle name="Notas 2 4 5 11" xfId="7872" xr:uid="{2069D77A-FDAA-4C80-B442-92FF3C72806F}"/>
    <cellStyle name="Notas 2 4 5 11 2" xfId="22980" xr:uid="{34C3746E-98EC-4328-A15C-00532F5C6EAC}"/>
    <cellStyle name="Notas 2 4 5 12" xfId="17238" xr:uid="{6C9D3F43-77AD-46C3-AB61-F16E8173A808}"/>
    <cellStyle name="Notas 2 4 5 2" xfId="2775" xr:uid="{675C2914-402D-446C-B568-D9088817927D}"/>
    <cellStyle name="Notas 2 4 5 2 2" xfId="5412" xr:uid="{472D94B4-3F57-4271-8789-CEC3C67E9EDA}"/>
    <cellStyle name="Notas 2 4 5 2 2 2" xfId="13354" xr:uid="{7A1F9CF9-92AF-46DA-A0BD-2BF849469548}"/>
    <cellStyle name="Notas 2 4 5 2 2 2 2" xfId="28462" xr:uid="{C62A5B7F-1758-4272-9B52-B097E133745A}"/>
    <cellStyle name="Notas 2 4 5 2 2 3" xfId="20520" xr:uid="{28E2F492-9A3A-4159-BED2-6C80D3020850}"/>
    <cellStyle name="Notas 2 4 5 2 3" xfId="16282" xr:uid="{3C6F6486-7B0B-464C-9B8D-E6DA36E0D44E}"/>
    <cellStyle name="Notas 2 4 5 2 3 2" xfId="31390" xr:uid="{6F040163-5839-4D95-8D0A-24D1BEC11D74}"/>
    <cellStyle name="Notas 2 4 5 2 4" xfId="17883" xr:uid="{C15D49AC-BFB4-498D-BC06-75B378356549}"/>
    <cellStyle name="Notas 2 4 5 3" xfId="3078" xr:uid="{1E0D446B-D1CA-429D-B078-E9F0D8E364CB}"/>
    <cellStyle name="Notas 2 4 5 3 2" xfId="5715" xr:uid="{8C170D83-1C45-47FF-B35F-DF73458FFE6B}"/>
    <cellStyle name="Notas 2 4 5 3 2 2" xfId="12026" xr:uid="{9FC8748D-9AE9-4A6E-A119-4E84C18309B2}"/>
    <cellStyle name="Notas 2 4 5 3 2 2 2" xfId="27134" xr:uid="{1C9EF278-F997-4EC6-8D3E-8ABB9F80848D}"/>
    <cellStyle name="Notas 2 4 5 3 2 3" xfId="16425" xr:uid="{64FC9589-09DD-4500-A4E4-FC3B1FC4FA0F}"/>
    <cellStyle name="Notas 2 4 5 3 2 3 2" xfId="31533" xr:uid="{55FE80CE-EFD8-4EE2-BCC3-B016E48D48D7}"/>
    <cellStyle name="Notas 2 4 5 3 2 4" xfId="20823" xr:uid="{18CDE8DB-2C23-4A44-821D-188456709156}"/>
    <cellStyle name="Notas 2 4 5 3 3" xfId="9460" xr:uid="{251112EC-5351-48B5-ACFF-15FECC15019A}"/>
    <cellStyle name="Notas 2 4 5 3 3 2" xfId="24568" xr:uid="{596FC49A-0667-4E92-BF2A-56AD41142F6A}"/>
    <cellStyle name="Notas 2 4 5 3 4" xfId="7730" xr:uid="{2D509AD3-050A-43C3-9A04-22CF3F80976F}"/>
    <cellStyle name="Notas 2 4 5 3 4 2" xfId="22838" xr:uid="{309160B4-8FAC-4891-A980-6E5837B64EA5}"/>
    <cellStyle name="Notas 2 4 5 3 5" xfId="18186" xr:uid="{E1BA201D-BD54-4F60-86CE-61791B9EB68A}"/>
    <cellStyle name="Notas 2 4 5 4" xfId="3404" xr:uid="{64B71B4F-9B88-40AD-8422-55847EFF6BAF}"/>
    <cellStyle name="Notas 2 4 5 4 2" xfId="6041" xr:uid="{0803DB2B-8DAE-449A-9B79-5A34A0B2F60B}"/>
    <cellStyle name="Notas 2 4 5 4 2 2" xfId="12352" xr:uid="{599BE9AE-01B5-4362-BC9A-13A7D50DD3B1}"/>
    <cellStyle name="Notas 2 4 5 4 2 2 2" xfId="27460" xr:uid="{E707A8E0-C622-46D9-BD51-69A6AE3402D9}"/>
    <cellStyle name="Notas 2 4 5 4 2 3" xfId="13363" xr:uid="{52D6285D-F5C9-4E7D-87DB-D626DBB75235}"/>
    <cellStyle name="Notas 2 4 5 4 2 3 2" xfId="28471" xr:uid="{94CA28B4-65AA-48D1-B2D4-EF4A9EBD76C4}"/>
    <cellStyle name="Notas 2 4 5 4 2 4" xfId="21149" xr:uid="{5A702098-0788-4E81-9C86-E1BA08011D60}"/>
    <cellStyle name="Notas 2 4 5 4 3" xfId="9786" xr:uid="{6BA37D94-DFEE-4F40-923D-F14E4F87F184}"/>
    <cellStyle name="Notas 2 4 5 4 3 2" xfId="24894" xr:uid="{AF6D7AE4-8654-4CC0-B37D-6CE55C0C5C33}"/>
    <cellStyle name="Notas 2 4 5 4 4" xfId="15100" xr:uid="{4CD7C484-6ABD-4B18-AF90-1EF1CC1D4A5F}"/>
    <cellStyle name="Notas 2 4 5 4 4 2" xfId="30208" xr:uid="{736494A1-23D1-43C6-AB09-585A480E77A7}"/>
    <cellStyle name="Notas 2 4 5 4 5" xfId="18512" xr:uid="{22A44668-C52C-4BA8-B9A6-EFF097F8B64E}"/>
    <cellStyle name="Notas 2 4 5 5" xfId="3710" xr:uid="{165F1B1C-A76B-4DFA-9770-4BF5AF9E84D8}"/>
    <cellStyle name="Notas 2 4 5 5 2" xfId="6347" xr:uid="{A37A7C81-0F11-4761-B82D-F8A24EE885CC}"/>
    <cellStyle name="Notas 2 4 5 5 2 2" xfId="12658" xr:uid="{0B99EAC0-6BFE-454E-9B6C-2804D5413C83}"/>
    <cellStyle name="Notas 2 4 5 5 2 2 2" xfId="27766" xr:uid="{B9DFC4A5-B7F9-49D2-83C6-AC413804F51A}"/>
    <cellStyle name="Notas 2 4 5 5 2 3" xfId="7455" xr:uid="{0A4F2DF0-A060-43B0-8513-25EB2F8BAD1E}"/>
    <cellStyle name="Notas 2 4 5 5 2 3 2" xfId="22563" xr:uid="{57A57939-E912-437E-A8E7-141C425AF4E3}"/>
    <cellStyle name="Notas 2 4 5 5 2 4" xfId="21455" xr:uid="{B6DA74CD-DB10-44E4-A6A8-D525C1F75A09}"/>
    <cellStyle name="Notas 2 4 5 5 3" xfId="10092" xr:uid="{4347B277-FDF4-4126-8210-A2012F78637D}"/>
    <cellStyle name="Notas 2 4 5 5 3 2" xfId="25200" xr:uid="{C74734DD-3AC6-421F-9FAC-31CDD2A929F3}"/>
    <cellStyle name="Notas 2 4 5 5 4" xfId="16437" xr:uid="{D28DF87E-5D2E-4A74-92CC-D51030B1F15F}"/>
    <cellStyle name="Notas 2 4 5 5 4 2" xfId="31545" xr:uid="{09E4595E-2F8A-4B2B-8DE2-ACAEF70FA4D9}"/>
    <cellStyle name="Notas 2 4 5 5 5" xfId="18818" xr:uid="{8CCB5506-9D16-4F0F-9497-89602294BD72}"/>
    <cellStyle name="Notas 2 4 5 6" xfId="4085" xr:uid="{09AD74E2-9304-442C-9E10-EDE0DD73CA8D}"/>
    <cellStyle name="Notas 2 4 5 6 2" xfId="6722" xr:uid="{4B4CE461-73F4-4876-96CB-606F891A2FDD}"/>
    <cellStyle name="Notas 2 4 5 6 2 2" xfId="13033" xr:uid="{32DFB943-FBC9-4D94-8F5F-3309182B8871}"/>
    <cellStyle name="Notas 2 4 5 6 2 2 2" xfId="28141" xr:uid="{A700B224-2F26-464A-89AE-9621EFE9845D}"/>
    <cellStyle name="Notas 2 4 5 6 2 3" xfId="16709" xr:uid="{89271DEA-165A-44EF-9D97-F8B87887EA75}"/>
    <cellStyle name="Notas 2 4 5 6 2 3 2" xfId="31817" xr:uid="{A348B522-5FC0-489E-94F4-E266C264E71A}"/>
    <cellStyle name="Notas 2 4 5 6 2 4" xfId="21830" xr:uid="{CA32B92A-AA7F-4DC2-96C9-7D81D5C9DD89}"/>
    <cellStyle name="Notas 2 4 5 6 3" xfId="10467" xr:uid="{89FB9DDF-4EC6-4A23-9FC4-9DF2FEFED355}"/>
    <cellStyle name="Notas 2 4 5 6 3 2" xfId="25575" xr:uid="{FC71CAA1-628C-4027-8B59-49E65B9A802A}"/>
    <cellStyle name="Notas 2 4 5 6 4" xfId="7863" xr:uid="{A17968F2-102C-462F-8E1C-5DD1C8F64A43}"/>
    <cellStyle name="Notas 2 4 5 6 4 2" xfId="22971" xr:uid="{60E79B7C-837E-4432-9D01-77E875436F53}"/>
    <cellStyle name="Notas 2 4 5 6 5" xfId="19193" xr:uid="{3236604A-C7C8-4601-927D-24E8794F7659}"/>
    <cellStyle name="Notas 2 4 5 7" xfId="4367" xr:uid="{8ADE2949-101A-450C-92E1-67DD90D52670}"/>
    <cellStyle name="Notas 2 4 5 7 2" xfId="7004" xr:uid="{975ED2D1-6E90-4B08-AD44-823B5FFFC8CB}"/>
    <cellStyle name="Notas 2 4 5 7 2 2" xfId="13315" xr:uid="{DA267AD4-F210-49B7-84E8-B9C859041FFD}"/>
    <cellStyle name="Notas 2 4 5 7 2 2 2" xfId="28423" xr:uid="{1E091557-72F1-4925-9B53-50D820794EBF}"/>
    <cellStyle name="Notas 2 4 5 7 2 3" xfId="16979" xr:uid="{A42A01A4-0F46-46FA-A280-D6CC0FF75E41}"/>
    <cellStyle name="Notas 2 4 5 7 2 3 2" xfId="32087" xr:uid="{F281F1E3-5570-4258-9101-D65FD75A1CB4}"/>
    <cellStyle name="Notas 2 4 5 7 2 4" xfId="22112" xr:uid="{8937152B-6DA6-4DF0-B477-24241DE9DFAA}"/>
    <cellStyle name="Notas 2 4 5 7 3" xfId="10749" xr:uid="{055312E4-D7AA-48A9-8495-E88B5AB16043}"/>
    <cellStyle name="Notas 2 4 5 7 3 2" xfId="25857" xr:uid="{3AB7E655-D190-418C-B26A-E0D91B4CE30F}"/>
    <cellStyle name="Notas 2 4 5 7 4" xfId="13552" xr:uid="{67920AF7-2CCB-43D3-B599-7E953BC96CC7}"/>
    <cellStyle name="Notas 2 4 5 7 4 2" xfId="28660" xr:uid="{11A4BB39-AE0D-409E-A864-EEA0539BC083}"/>
    <cellStyle name="Notas 2 4 5 7 5" xfId="19475" xr:uid="{822F08D0-6FB4-4867-B953-8261DAE99B17}"/>
    <cellStyle name="Notas 2 4 5 8" xfId="4650" xr:uid="{1F7EA700-1039-43B4-85E3-B2A8C2C07AD0}"/>
    <cellStyle name="Notas 2 4 5 8 2" xfId="11032" xr:uid="{E958E78A-644D-4018-A4E6-EB911FA3A718}"/>
    <cellStyle name="Notas 2 4 5 8 2 2" xfId="26140" xr:uid="{FD9A549C-A5AB-4B9A-8456-05AA00C255A2}"/>
    <cellStyle name="Notas 2 4 5 8 3" xfId="15051" xr:uid="{AA8A9BE8-62F3-493B-8AE0-FA361FE3D86A}"/>
    <cellStyle name="Notas 2 4 5 8 3 2" xfId="30159" xr:uid="{3CA4541A-F927-4DA0-B8AC-1BA274FFAB9F}"/>
    <cellStyle name="Notas 2 4 5 8 4" xfId="19758" xr:uid="{B2004CEE-244A-4A14-87AC-A4225F133CDB}"/>
    <cellStyle name="Notas 2 4 5 9" xfId="8511" xr:uid="{67C1C0CA-4E0D-4C3B-958F-15416DFE9AAB}"/>
    <cellStyle name="Notas 2 4 5 9 2" xfId="23619" xr:uid="{E2F55612-6169-47BE-9791-2671EA8180C9}"/>
    <cellStyle name="Notas 20" xfId="1462" xr:uid="{00000000-0005-0000-0000-0000BA050000}"/>
    <cellStyle name="Notas 21" xfId="1463" xr:uid="{00000000-0005-0000-0000-0000BB050000}"/>
    <cellStyle name="Notas 22" xfId="1464" xr:uid="{00000000-0005-0000-0000-0000BC050000}"/>
    <cellStyle name="Notas 3" xfId="1465" xr:uid="{00000000-0005-0000-0000-0000BD050000}"/>
    <cellStyle name="Notas 3 2" xfId="1920" xr:uid="{6661D60A-CBC2-4EEB-B5FC-663FC49A2265}"/>
    <cellStyle name="Notas 3 2 10" xfId="13884" xr:uid="{FE21EF60-BB81-496C-979A-5EB224157272}"/>
    <cellStyle name="Notas 3 2 10 2" xfId="28992" xr:uid="{2E94E162-6EA5-4036-8B34-9EE16C3070A5}"/>
    <cellStyle name="Notas 3 2 11" xfId="13544" xr:uid="{C5A1CBDF-11D9-4A96-856F-011861DE43AD}"/>
    <cellStyle name="Notas 3 2 11 2" xfId="28652" xr:uid="{90F766C4-7DE1-42C1-BDFB-A19FA7450F95}"/>
    <cellStyle name="Notas 3 2 12" xfId="17145" xr:uid="{EF594007-23FD-4C49-9942-24D8F76A619B}"/>
    <cellStyle name="Notas 3 2 2" xfId="2480" xr:uid="{9F3A9F0E-CF67-4B12-936B-5FDABB0D2C73}"/>
    <cellStyle name="Notas 3 2 2 2" xfId="5117" xr:uid="{7B1F54CB-C767-4CC7-BD51-19C9A3C8BA66}"/>
    <cellStyle name="Notas 3 2 2 2 2" xfId="11481" xr:uid="{6E9976E1-D35D-408F-BC2B-FD4E59604EDA}"/>
    <cellStyle name="Notas 3 2 2 2 2 2" xfId="26589" xr:uid="{D2F8F19D-11B4-4B3C-B3E4-B509C88211B2}"/>
    <cellStyle name="Notas 3 2 2 2 3" xfId="14234" xr:uid="{8FCBFB8B-F390-4662-A165-CC0E3844D57F}"/>
    <cellStyle name="Notas 3 2 2 2 3 2" xfId="29342" xr:uid="{4C0B0FD8-1AED-4889-B189-A77833F3367C}"/>
    <cellStyle name="Notas 3 2 2 2 4" xfId="20225" xr:uid="{7D3BF4B0-5FE9-42D7-9004-C91EDE31BB12}"/>
    <cellStyle name="Notas 3 2 2 3" xfId="8947" xr:uid="{7CCD561E-CF1E-44F0-B31D-3A6646E7BDA1}"/>
    <cellStyle name="Notas 3 2 2 3 2" xfId="24055" xr:uid="{930214CC-86D4-490F-A5FA-CB8BE8DEFABD}"/>
    <cellStyle name="Notas 3 2 3" xfId="2696" xr:uid="{2AB814C5-B5B6-49A5-8CBF-C5931E7129E9}"/>
    <cellStyle name="Notas 3 2 3 2" xfId="5333" xr:uid="{ED134719-0748-41AE-8F3B-ECC979ACE390}"/>
    <cellStyle name="Notas 3 2 3 2 2" xfId="7219" xr:uid="{A83FB936-4776-489C-926E-4E54427D8126}"/>
    <cellStyle name="Notas 3 2 3 2 2 2" xfId="22327" xr:uid="{8D27D337-4DB1-43BE-9F34-CC8B0C61D698}"/>
    <cellStyle name="Notas 3 2 3 2 3" xfId="20441" xr:uid="{9935908D-8641-409C-8EB9-C14DE37204E7}"/>
    <cellStyle name="Notas 3 2 3 3" xfId="13438" xr:uid="{C1C1D4D0-1BBE-46B1-8222-26B742F4CFD2}"/>
    <cellStyle name="Notas 3 2 3 3 2" xfId="28546" xr:uid="{02393AD7-E6A8-4B33-B658-A24A402DE030}"/>
    <cellStyle name="Notas 3 2 3 4" xfId="17804" xr:uid="{E87E50A1-88FC-46E5-8BB3-65B0DF6BC977}"/>
    <cellStyle name="Notas 3 2 4" xfId="2999" xr:uid="{23DB49E3-C4BE-40AA-89C0-13C7EF0E6B3C}"/>
    <cellStyle name="Notas 3 2 4 2" xfId="5636" xr:uid="{DFEADAB6-BE25-4B9B-9A88-DD02131CEAC7}"/>
    <cellStyle name="Notas 3 2 4 2 2" xfId="11947" xr:uid="{86568E37-2C53-4F14-9E3E-1026404AE2A3}"/>
    <cellStyle name="Notas 3 2 4 2 2 2" xfId="27055" xr:uid="{176F5D67-D286-48DD-8E4D-8405BAD0A31B}"/>
    <cellStyle name="Notas 3 2 4 2 3" xfId="15406" xr:uid="{DBFDC251-F9F1-4B51-AE6B-177BA4A74A56}"/>
    <cellStyle name="Notas 3 2 4 2 3 2" xfId="30514" xr:uid="{39FBD044-5184-442D-AE82-01323F2AE867}"/>
    <cellStyle name="Notas 3 2 4 2 4" xfId="20744" xr:uid="{8E5FF280-3AE1-478B-B34B-7E1D37714F8D}"/>
    <cellStyle name="Notas 3 2 4 3" xfId="9381" xr:uid="{C6693B0F-5D21-43BB-9CAC-6A477A3D0BFC}"/>
    <cellStyle name="Notas 3 2 4 3 2" xfId="24489" xr:uid="{D1B97A9B-2416-42D9-8120-A3D177D3F7C4}"/>
    <cellStyle name="Notas 3 2 4 4" xfId="8710" xr:uid="{8FB03143-C49E-4626-AF53-7F3D263FA796}"/>
    <cellStyle name="Notas 3 2 4 4 2" xfId="23818" xr:uid="{9DBF40CE-2C64-4B6C-9B9F-33C340918943}"/>
    <cellStyle name="Notas 3 2 4 5" xfId="18107" xr:uid="{B751285F-4F20-4837-9C4F-C7905F472D92}"/>
    <cellStyle name="Notas 3 2 5" xfId="3325" xr:uid="{BAF7452B-DC67-47B8-9344-D7197030A949}"/>
    <cellStyle name="Notas 3 2 5 2" xfId="5962" xr:uid="{F3031BC5-773C-4C44-814E-54B67E393D6D}"/>
    <cellStyle name="Notas 3 2 5 2 2" xfId="12273" xr:uid="{65B562C5-57E9-4001-997B-073F046C4532}"/>
    <cellStyle name="Notas 3 2 5 2 2 2" xfId="27381" xr:uid="{533891ED-9C26-4453-B600-58EA978F6497}"/>
    <cellStyle name="Notas 3 2 5 2 3" xfId="16013" xr:uid="{DCCC539C-BE5D-40D6-A01D-9801D20511C0}"/>
    <cellStyle name="Notas 3 2 5 2 3 2" xfId="31121" xr:uid="{267A00D2-D439-4084-9333-6F4E5FB2AB90}"/>
    <cellStyle name="Notas 3 2 5 2 4" xfId="21070" xr:uid="{DFE8484E-2802-4C39-BCCC-E68FBF8B697A}"/>
    <cellStyle name="Notas 3 2 5 3" xfId="9707" xr:uid="{2A80B142-ED39-457C-954B-2FBF1FA1857B}"/>
    <cellStyle name="Notas 3 2 5 3 2" xfId="24815" xr:uid="{C1504130-FA62-4490-AEA7-BE53F0B4A412}"/>
    <cellStyle name="Notas 3 2 5 4" xfId="15429" xr:uid="{11AE3E2F-54A7-4BAE-B5DE-A4B34D8F1ED3}"/>
    <cellStyle name="Notas 3 2 5 4 2" xfId="30537" xr:uid="{EC9FEDC0-0272-44F5-9264-C7EFA3C616B1}"/>
    <cellStyle name="Notas 3 2 5 5" xfId="18433" xr:uid="{DDDF92AA-459A-407B-BE1D-DF4D2556D5D7}"/>
    <cellStyle name="Notas 3 2 6" xfId="3631" xr:uid="{91E5BA51-8A3A-4963-8001-16B7C753674D}"/>
    <cellStyle name="Notas 3 2 6 2" xfId="6268" xr:uid="{130CDF1C-B82E-4F49-AC65-901313100BE4}"/>
    <cellStyle name="Notas 3 2 6 2 2" xfId="12579" xr:uid="{619E95D7-D66A-46EE-BEEF-601092D950FC}"/>
    <cellStyle name="Notas 3 2 6 2 2 2" xfId="27687" xr:uid="{EA2C9F78-164A-4DAD-B10B-D79D17236349}"/>
    <cellStyle name="Notas 3 2 6 2 3" xfId="7870" xr:uid="{9459FCA8-5097-41E4-9241-177396F04C27}"/>
    <cellStyle name="Notas 3 2 6 2 3 2" xfId="22978" xr:uid="{B52D2507-4AB5-4069-88B1-2EC328CD1917}"/>
    <cellStyle name="Notas 3 2 6 2 4" xfId="21376" xr:uid="{2C960165-F05D-4C37-AD33-99C42162F341}"/>
    <cellStyle name="Notas 3 2 6 3" xfId="10013" xr:uid="{75C8DA6F-766C-49AB-9F42-92E064F47E3F}"/>
    <cellStyle name="Notas 3 2 6 3 2" xfId="25121" xr:uid="{85BC0ED2-3551-4EE1-9198-5884D63DA3E5}"/>
    <cellStyle name="Notas 3 2 6 4" xfId="15669" xr:uid="{BCEE2A97-64F3-4D44-A83E-95E7FFD6381E}"/>
    <cellStyle name="Notas 3 2 6 4 2" xfId="30777" xr:uid="{6026CB14-445A-4E79-A5DF-F97E931D4B60}"/>
    <cellStyle name="Notas 3 2 6 5" xfId="18739" xr:uid="{546D569F-8D80-4F35-932A-0D4ADE1F8B37}"/>
    <cellStyle name="Notas 3 2 7" xfId="3992" xr:uid="{D852AFE7-3598-43A3-B108-0435C2781322}"/>
    <cellStyle name="Notas 3 2 7 2" xfId="6629" xr:uid="{741F7E73-24C6-429E-AABE-061AB0637813}"/>
    <cellStyle name="Notas 3 2 7 2 2" xfId="12940" xr:uid="{C59188D2-DD6F-41A9-95AA-DDAC77E03B7C}"/>
    <cellStyle name="Notas 3 2 7 2 2 2" xfId="28048" xr:uid="{D7A5269D-015A-4614-B610-60EF638366AA}"/>
    <cellStyle name="Notas 3 2 7 2 3" xfId="16630" xr:uid="{E4BAEDBD-C9F5-4C27-AC74-B075E1848DDA}"/>
    <cellStyle name="Notas 3 2 7 2 3 2" xfId="31738" xr:uid="{B5CAA376-7576-41F4-A56E-60D946D80A23}"/>
    <cellStyle name="Notas 3 2 7 2 4" xfId="21737" xr:uid="{488343BB-9C0D-480A-80F4-2197F9015189}"/>
    <cellStyle name="Notas 3 2 7 3" xfId="10374" xr:uid="{811D5F36-CAF6-4DBC-BBEE-3CE4993997C5}"/>
    <cellStyle name="Notas 3 2 7 3 2" xfId="25482" xr:uid="{A8862A99-572E-4C50-93D3-F56574D82D47}"/>
    <cellStyle name="Notas 3 2 7 4" xfId="11684" xr:uid="{53751966-8588-42C6-8FA0-6CC106A48925}"/>
    <cellStyle name="Notas 3 2 7 4 2" xfId="26792" xr:uid="{05D86DBA-6292-44D0-A0D3-4F839913B60F}"/>
    <cellStyle name="Notas 3 2 7 5" xfId="19100" xr:uid="{34058AEB-4633-42D5-A0D3-4A51824AF898}"/>
    <cellStyle name="Notas 3 2 8" xfId="4557" xr:uid="{85ABE9D4-6805-448F-992F-2EF171580183}"/>
    <cellStyle name="Notas 3 2 8 2" xfId="10939" xr:uid="{CDC1313B-C7FA-4E4B-A453-A84DC467A7EC}"/>
    <cellStyle name="Notas 3 2 8 2 2" xfId="26047" xr:uid="{66AC263E-BC33-4AE6-B96B-49FFBBDA4DFF}"/>
    <cellStyle name="Notas 3 2 8 3" xfId="14517" xr:uid="{16B61CF6-1164-40D9-9CE5-486EE0FBDFBF}"/>
    <cellStyle name="Notas 3 2 8 3 2" xfId="29625" xr:uid="{8F09D3AC-6C74-4A7E-9EDA-F8A87C98A2E4}"/>
    <cellStyle name="Notas 3 2 8 4" xfId="19665" xr:uid="{C5306519-9A90-4410-B924-607D0F25D29D}"/>
    <cellStyle name="Notas 3 2 9" xfId="8421" xr:uid="{A2B0F5CE-1DA9-4986-86D8-F11878EDEC1D}"/>
    <cellStyle name="Notas 3 2 9 2" xfId="23529" xr:uid="{D64B9004-560C-494A-BDD5-397CC288A7DD}"/>
    <cellStyle name="Notas 3 3" xfId="1902" xr:uid="{3BFEB3AE-C218-4CBE-A127-01AFAF7EBD0D}"/>
    <cellStyle name="Notas 3 3 10" xfId="8403" xr:uid="{A890FD09-1655-49D0-901D-8410D02CD3BC}"/>
    <cellStyle name="Notas 3 3 10 2" xfId="23511" xr:uid="{7F8AB519-9009-4910-94FD-33E04C8DAE04}"/>
    <cellStyle name="Notas 3 3 11" xfId="15192" xr:uid="{804D5F0A-0B0E-4795-BDF0-4E2BD263D3C6}"/>
    <cellStyle name="Notas 3 3 11 2" xfId="30300" xr:uid="{D9778C14-05E7-4FE5-B9F0-8A07A9403E05}"/>
    <cellStyle name="Notas 3 3 12" xfId="13851" xr:uid="{41D8AF67-60F4-4493-B48C-3C09B5D0E66F}"/>
    <cellStyle name="Notas 3 3 12 2" xfId="28959" xr:uid="{962F8767-B8E3-498E-8766-85E7F8AE6DB1}"/>
    <cellStyle name="Notas 3 3 13" xfId="17127" xr:uid="{1DA148D9-CD31-4FB1-86D7-30734B7E6028}"/>
    <cellStyle name="Notas 3 3 2" xfId="2462" xr:uid="{8EADFEDC-C800-432B-A846-9505584FECA7}"/>
    <cellStyle name="Notas 3 3 2 2" xfId="5099" xr:uid="{EA7EE500-5241-4FF8-82D2-5790EEEC0380}"/>
    <cellStyle name="Notas 3 3 2 2 2" xfId="11463" xr:uid="{F6E057E6-7648-4776-9F6B-0A12141DE5AE}"/>
    <cellStyle name="Notas 3 3 2 2 2 2" xfId="26571" xr:uid="{BAB4C24C-FEF8-4B2C-B35A-719503CF1C04}"/>
    <cellStyle name="Notas 3 3 2 2 3" xfId="7525" xr:uid="{04673D04-84BE-4EF8-AB39-7EBAA9D3EFA2}"/>
    <cellStyle name="Notas 3 3 2 2 3 2" xfId="22633" xr:uid="{286298F0-C37D-4758-86F5-67F69E97FB3C}"/>
    <cellStyle name="Notas 3 3 2 2 4" xfId="20207" xr:uid="{FF219C94-7436-43E8-BFFD-C1BDC581BDC6}"/>
    <cellStyle name="Notas 3 3 2 3" xfId="8929" xr:uid="{976CB5B9-176C-4427-B340-4567F8F51198}"/>
    <cellStyle name="Notas 3 3 2 3 2" xfId="24037" xr:uid="{41F701EF-9617-4B0B-B401-E7CA8B04E112}"/>
    <cellStyle name="Notas 3 3 2 4" xfId="7203" xr:uid="{C490619E-5E62-4638-822D-003C5D8A231E}"/>
    <cellStyle name="Notas 3 3 2 4 2" xfId="22311" xr:uid="{7D024FA7-C135-4478-BF25-BB101C816D7E}"/>
    <cellStyle name="Notas 3 3 2 5" xfId="13796" xr:uid="{5214D182-1A31-4F05-BA41-51261EFC11CD}"/>
    <cellStyle name="Notas 3 3 2 5 2" xfId="28904" xr:uid="{447DCCB1-8305-4416-AA67-68123E4089F4}"/>
    <cellStyle name="Notas 3 3 2 6" xfId="17636" xr:uid="{D61885B0-F0C9-4DF0-BCC0-06A5125F0761}"/>
    <cellStyle name="Notas 3 3 3" xfId="2678" xr:uid="{C6DA1E86-16BD-4A52-BE5E-00A0442912A2}"/>
    <cellStyle name="Notas 3 3 3 2" xfId="5315" xr:uid="{2C8D9119-A61F-4643-8F59-AD1DF4E99746}"/>
    <cellStyle name="Notas 3 3 3 2 2" xfId="7722" xr:uid="{5C2A520B-6EC5-4295-84A2-910C90990B30}"/>
    <cellStyle name="Notas 3 3 3 2 2 2" xfId="22830" xr:uid="{B5598AED-83A9-4759-A4F3-C55F0AF185E3}"/>
    <cellStyle name="Notas 3 3 3 2 3" xfId="20423" xr:uid="{7724734A-06CA-43BD-A608-EE67E4DE70F5}"/>
    <cellStyle name="Notas 3 3 3 3" xfId="13697" xr:uid="{B91AF690-FF91-4C9B-AE64-E9BC31AE5E9C}"/>
    <cellStyle name="Notas 3 3 3 3 2" xfId="28805" xr:uid="{225786FE-18BF-4189-B536-B457920AAC36}"/>
    <cellStyle name="Notas 3 3 3 4" xfId="17786" xr:uid="{0C12E3D7-18A4-4F60-BE92-D834A2356657}"/>
    <cellStyle name="Notas 3 3 4" xfId="2981" xr:uid="{BEDFB776-05DD-48F3-ACC5-EBD88122315C}"/>
    <cellStyle name="Notas 3 3 4 2" xfId="5618" xr:uid="{D8C23726-E479-4D19-8255-8D2FBA7F23B2}"/>
    <cellStyle name="Notas 3 3 4 2 2" xfId="11929" xr:uid="{D5B2A5FB-0DC0-4AEE-9F87-16443A8700A5}"/>
    <cellStyle name="Notas 3 3 4 2 2 2" xfId="27037" xr:uid="{546F47E5-F589-457D-B34E-C8720E25CC81}"/>
    <cellStyle name="Notas 3 3 4 2 3" xfId="16546" xr:uid="{0333AAE2-A361-4C25-8249-F6D5B6587161}"/>
    <cellStyle name="Notas 3 3 4 2 3 2" xfId="31654" xr:uid="{D862F5D9-345E-4894-BA42-4EAE422C1FF4}"/>
    <cellStyle name="Notas 3 3 4 2 4" xfId="20726" xr:uid="{D9C21256-6AF6-4909-8794-237AFF876BCC}"/>
    <cellStyle name="Notas 3 3 4 3" xfId="9363" xr:uid="{8260743A-3230-459E-AAF3-4D7CE83AF335}"/>
    <cellStyle name="Notas 3 3 4 3 2" xfId="24471" xr:uid="{A3200B96-81A7-4EFB-B140-4BEDE8FA7175}"/>
    <cellStyle name="Notas 3 3 4 4" xfId="14940" xr:uid="{F95983BA-E940-45B4-A4D6-28806B6A8D2B}"/>
    <cellStyle name="Notas 3 3 4 4 2" xfId="30048" xr:uid="{45C1C8B6-1A07-4B81-8EF1-03605CF90A8C}"/>
    <cellStyle name="Notas 3 3 4 5" xfId="18089" xr:uid="{233477F9-CA05-4532-9737-0D7B75A81C52}"/>
    <cellStyle name="Notas 3 3 5" xfId="3307" xr:uid="{1790012A-8CB4-4BB9-9398-181E695F9A2A}"/>
    <cellStyle name="Notas 3 3 5 2" xfId="5944" xr:uid="{66A384F1-C8E4-4076-9D8D-0F85EEAD0EA9}"/>
    <cellStyle name="Notas 3 3 5 2 2" xfId="12255" xr:uid="{BCBCD948-9792-4A35-8FAE-3B15826CAD04}"/>
    <cellStyle name="Notas 3 3 5 2 2 2" xfId="27363" xr:uid="{AA069156-EFEC-4017-8698-AFDC0AE13BFC}"/>
    <cellStyle name="Notas 3 3 5 2 3" xfId="16190" xr:uid="{39A14CFA-4C9F-4DA5-BCC5-4D4C8B3905B8}"/>
    <cellStyle name="Notas 3 3 5 2 3 2" xfId="31298" xr:uid="{208ADB62-7F9D-4219-B86F-C26D1C4A87E3}"/>
    <cellStyle name="Notas 3 3 5 2 4" xfId="21052" xr:uid="{BC845A09-B71B-40C6-A9B4-C575A2949FF0}"/>
    <cellStyle name="Notas 3 3 5 3" xfId="9689" xr:uid="{6505F79A-B16B-4446-B725-4243B632AE0A}"/>
    <cellStyle name="Notas 3 3 5 3 2" xfId="24797" xr:uid="{17DF28CB-9AEF-4620-9D63-08D93786925B}"/>
    <cellStyle name="Notas 3 3 5 4" xfId="15199" xr:uid="{6D3C78DF-5F3A-4AC5-B783-1424AEFE313E}"/>
    <cellStyle name="Notas 3 3 5 4 2" xfId="30307" xr:uid="{6EB8A95C-D441-4D9D-B229-D50374D5E744}"/>
    <cellStyle name="Notas 3 3 5 5" xfId="18415" xr:uid="{EB6764BA-2438-4B26-B9C4-6773B263B288}"/>
    <cellStyle name="Notas 3 3 6" xfId="3613" xr:uid="{7AC7DF44-E9CC-480B-823C-0490D7929DCC}"/>
    <cellStyle name="Notas 3 3 6 2" xfId="6250" xr:uid="{112D7537-8032-4BB9-B1DB-467FB9C99D6B}"/>
    <cellStyle name="Notas 3 3 6 2 2" xfId="12561" xr:uid="{8A32EAF4-C887-41BC-BCC9-860C6EC3C7C0}"/>
    <cellStyle name="Notas 3 3 6 2 2 2" xfId="27669" xr:uid="{768BF933-0D29-4477-B1F8-BF2F14D3E59C}"/>
    <cellStyle name="Notas 3 3 6 2 3" xfId="7376" xr:uid="{49DD62A6-57F5-4873-A469-59BB61141239}"/>
    <cellStyle name="Notas 3 3 6 2 3 2" xfId="22484" xr:uid="{BBA8DDF8-B227-4832-9515-A27DF54C6475}"/>
    <cellStyle name="Notas 3 3 6 2 4" xfId="21358" xr:uid="{B295A910-6969-493E-980A-370382A4AC96}"/>
    <cellStyle name="Notas 3 3 6 3" xfId="9995" xr:uid="{8440A9F7-8179-4A4C-A8E8-3EC40FE53CD6}"/>
    <cellStyle name="Notas 3 3 6 3 2" xfId="25103" xr:uid="{6C8D18CA-9DAC-41AB-ACA9-E7ED1228B921}"/>
    <cellStyle name="Notas 3 3 6 4" xfId="14735" xr:uid="{A2B7D3BC-CED5-4D3C-84FF-C8B58B36B122}"/>
    <cellStyle name="Notas 3 3 6 4 2" xfId="29843" xr:uid="{78BF3817-CAFC-4B1B-8912-0A26B731FA5A}"/>
    <cellStyle name="Notas 3 3 6 5" xfId="18721" xr:uid="{5A63AB16-56AA-43FA-9837-66B588C4487D}"/>
    <cellStyle name="Notas 3 3 7" xfId="3974" xr:uid="{AAFE1B47-7A7C-43BE-8136-4D9652AB7CE9}"/>
    <cellStyle name="Notas 3 3 7 2" xfId="6611" xr:uid="{895FE1D7-A257-4D1E-B419-F2BD965887C1}"/>
    <cellStyle name="Notas 3 3 7 2 2" xfId="12922" xr:uid="{A5B4C1E0-867F-40F9-B394-9826731BDA15}"/>
    <cellStyle name="Notas 3 3 7 2 2 2" xfId="28030" xr:uid="{A8611308-31D0-4D6F-B620-16A52100726C}"/>
    <cellStyle name="Notas 3 3 7 2 3" xfId="16612" xr:uid="{8E2647FA-8BD7-4E99-A6C9-417347EA1817}"/>
    <cellStyle name="Notas 3 3 7 2 3 2" xfId="31720" xr:uid="{913B6DD1-168F-4158-B0FD-D95E787FAD99}"/>
    <cellStyle name="Notas 3 3 7 2 4" xfId="21719" xr:uid="{0C6AA02E-F358-416B-8566-88F3148240D7}"/>
    <cellStyle name="Notas 3 3 7 3" xfId="10356" xr:uid="{2AA964ED-BDD0-4C24-BF41-5B1AE34D9A48}"/>
    <cellStyle name="Notas 3 3 7 3 2" xfId="25464" xr:uid="{C4C8A546-C1E6-4896-8288-916D79B84EEE}"/>
    <cellStyle name="Notas 3 3 7 4" xfId="15452" xr:uid="{325B6A41-1833-4A66-9F59-1D87F1A425B2}"/>
    <cellStyle name="Notas 3 3 7 4 2" xfId="30560" xr:uid="{6CE44A47-9B5B-47D2-BE62-9F6F43032817}"/>
    <cellStyle name="Notas 3 3 7 5" xfId="19082" xr:uid="{77E6A782-FA9B-4F43-8F94-DA7406B31E3C}"/>
    <cellStyle name="Notas 3 3 8" xfId="4306" xr:uid="{FB5A333A-6E30-48B0-8E9E-10463F4039DC}"/>
    <cellStyle name="Notas 3 3 8 2" xfId="6943" xr:uid="{CDE3ED1D-6BDE-48F6-840F-B8B29C8C01B4}"/>
    <cellStyle name="Notas 3 3 8 2 2" xfId="13254" xr:uid="{BEB36476-39C0-4C97-89F7-F82AC0A9F95F}"/>
    <cellStyle name="Notas 3 3 8 2 2 2" xfId="28362" xr:uid="{40A08F82-B24E-4B57-B756-AF3EAF9A5797}"/>
    <cellStyle name="Notas 3 3 8 2 3" xfId="16918" xr:uid="{8993B944-A235-4455-BE05-788FCDB754F7}"/>
    <cellStyle name="Notas 3 3 8 2 3 2" xfId="32026" xr:uid="{C8EF9FD1-AD2C-4862-989F-247B9BD9AEED}"/>
    <cellStyle name="Notas 3 3 8 2 4" xfId="22051" xr:uid="{D7B36F2D-2BD8-4B64-B6D2-315054884E19}"/>
    <cellStyle name="Notas 3 3 8 3" xfId="10688" xr:uid="{294586C8-2BAE-4BBF-8734-1326F84D4B0B}"/>
    <cellStyle name="Notas 3 3 8 3 2" xfId="25796" xr:uid="{FF7D6070-4179-404D-AFC3-C51DCE6B7D04}"/>
    <cellStyle name="Notas 3 3 8 4" xfId="14638" xr:uid="{299E5877-0E8C-47E6-B110-691CCBAB2F5D}"/>
    <cellStyle name="Notas 3 3 8 4 2" xfId="29746" xr:uid="{029306E1-4A60-4226-8A30-5B34D81C3671}"/>
    <cellStyle name="Notas 3 3 8 5" xfId="19414" xr:uid="{CA7E6AC9-F200-410A-B74A-959E824273A8}"/>
    <cellStyle name="Notas 3 3 9" xfId="4539" xr:uid="{39BA0029-5583-4591-87E3-7C4BA98A9D47}"/>
    <cellStyle name="Notas 3 3 9 2" xfId="10921" xr:uid="{58EB7A07-6BBA-498D-8938-C9D1F0DC6551}"/>
    <cellStyle name="Notas 3 3 9 2 2" xfId="26029" xr:uid="{61E89DF5-8133-4299-BC06-9053A6F16980}"/>
    <cellStyle name="Notas 3 3 9 3" xfId="11244" xr:uid="{8F67D173-DB0C-4A85-98F3-81EC8F0F4DAA}"/>
    <cellStyle name="Notas 3 3 9 3 2" xfId="26352" xr:uid="{3BCB3C05-31C4-4442-AAAC-9FACB6255EF2}"/>
    <cellStyle name="Notas 3 3 9 4" xfId="19647" xr:uid="{ADAD6483-A910-44CD-9ABF-55AD6B77D8A1}"/>
    <cellStyle name="Notas 3 4" xfId="2112" xr:uid="{9EB0F254-EDAC-4ED5-BE37-E6EBF02D3387}"/>
    <cellStyle name="Notas 3 4 10" xfId="8610" xr:uid="{73CD8D50-6E16-4968-9DAF-359B4553FB4D}"/>
    <cellStyle name="Notas 3 4 10 2" xfId="23718" xr:uid="{677EB65B-4836-43AE-9647-DE82B72F8EFF}"/>
    <cellStyle name="Notas 3 4 11" xfId="8005" xr:uid="{9D5D240B-F68E-40F3-B807-96B28AF28377}"/>
    <cellStyle name="Notas 3 4 11 2" xfId="23113" xr:uid="{94E5C9D0-65D3-418F-B5B1-E587A074DA72}"/>
    <cellStyle name="Notas 3 4 12" xfId="7440" xr:uid="{A11F216A-36F2-4A1E-9048-B65EB3ABC79D}"/>
    <cellStyle name="Notas 3 4 12 2" xfId="22548" xr:uid="{3FC1E02B-24EC-4420-B1EC-28280FB772BC}"/>
    <cellStyle name="Notas 3 4 13" xfId="17337" xr:uid="{D952789A-2087-4A2C-A59D-178C34983E6C}"/>
    <cellStyle name="Notas 3 4 2" xfId="2602" xr:uid="{17453ABC-13C4-4513-91D6-1A02D1FFB34F}"/>
    <cellStyle name="Notas 3 4 2 2" xfId="5239" xr:uid="{C2F79994-FE2E-4FE8-8032-EBFBE943E162}"/>
    <cellStyle name="Notas 3 4 2 2 2" xfId="11603" xr:uid="{E3BE03E7-E167-46F2-B5D4-CF2E0B29670B}"/>
    <cellStyle name="Notas 3 4 2 2 2 2" xfId="26711" xr:uid="{6A18E1A1-47C8-4794-91FB-23F44A1652A0}"/>
    <cellStyle name="Notas 3 4 2 2 3" xfId="7630" xr:uid="{A03CEE82-9B90-4CF5-9C81-F6A6AE1666CE}"/>
    <cellStyle name="Notas 3 4 2 2 3 2" xfId="22738" xr:uid="{953B9EE0-0BBF-4265-8606-9FAB8FDD53F1}"/>
    <cellStyle name="Notas 3 4 2 2 4" xfId="20347" xr:uid="{7AD40E8C-3E9E-4E0E-BBD1-F22A5BDEAA78}"/>
    <cellStyle name="Notas 3 4 2 3" xfId="9069" xr:uid="{EC65F30C-EF62-466B-A2E3-9BB7C76518C0}"/>
    <cellStyle name="Notas 3 4 2 3 2" xfId="24177" xr:uid="{96F1AC7A-CBD9-446D-B8D5-63BC521A7D5A}"/>
    <cellStyle name="Notas 3 4 2 4" xfId="15622" xr:uid="{3D43630A-8BDE-43D9-B83F-DC3CE335CB37}"/>
    <cellStyle name="Notas 3 4 2 4 2" xfId="30730" xr:uid="{868A750C-8B00-488C-93BF-027C1820BCA8}"/>
    <cellStyle name="Notas 3 4 2 5" xfId="13820" xr:uid="{59A7E9EB-36A1-461A-AA47-3CA4D5C74DA2}"/>
    <cellStyle name="Notas 3 4 2 5 2" xfId="28928" xr:uid="{C785D832-5754-446F-8176-C9B5F61A51EE}"/>
    <cellStyle name="Notas 3 4 2 6" xfId="17710" xr:uid="{E656849A-B396-497B-9AAD-88458F92AF02}"/>
    <cellStyle name="Notas 3 4 3" xfId="2867" xr:uid="{75D86445-67F1-4B3A-9A99-BD3B5663174F}"/>
    <cellStyle name="Notas 3 4 3 2" xfId="5504" xr:uid="{017F4F27-4E16-4221-B961-F89CABCCE9A3}"/>
    <cellStyle name="Notas 3 4 3 2 2" xfId="15194" xr:uid="{650D269B-AC1F-413B-9402-BD8C2BA6A02A}"/>
    <cellStyle name="Notas 3 4 3 2 2 2" xfId="30302" xr:uid="{C0D7BE0F-4CE5-4490-A8EC-693ACBDC2092}"/>
    <cellStyle name="Notas 3 4 3 2 3" xfId="20612" xr:uid="{F08F415B-B77E-48D4-902C-39D4FA03B7D7}"/>
    <cellStyle name="Notas 3 4 3 3" xfId="7424" xr:uid="{8095F92E-FFBB-474D-94E8-A65590A6BC5C}"/>
    <cellStyle name="Notas 3 4 3 3 2" xfId="22532" xr:uid="{7B6E12CD-530A-44AE-8760-EFCBDADE7032}"/>
    <cellStyle name="Notas 3 4 3 4" xfId="17975" xr:uid="{7E1459EE-4DFB-4DA7-B45D-189F0129D8E5}"/>
    <cellStyle name="Notas 3 4 4" xfId="3170" xr:uid="{76449C96-DB8C-454A-9CEF-9C84207E3F55}"/>
    <cellStyle name="Notas 3 4 4 2" xfId="5807" xr:uid="{EB60EBA5-8D44-427E-9A00-7C8696FB3C50}"/>
    <cellStyle name="Notas 3 4 4 2 2" xfId="12118" xr:uid="{173A0A25-4D86-4104-9D1A-C8D3FCD57A32}"/>
    <cellStyle name="Notas 3 4 4 2 2 2" xfId="27226" xr:uid="{63BA014C-A906-45F3-9959-4FD6CCC808E6}"/>
    <cellStyle name="Notas 3 4 4 2 3" xfId="7381" xr:uid="{E3AEBE9C-3F56-45DD-88E0-9776370BF785}"/>
    <cellStyle name="Notas 3 4 4 2 3 2" xfId="22489" xr:uid="{2907F8A5-6F69-4A5D-898E-97F532C1BD91}"/>
    <cellStyle name="Notas 3 4 4 2 4" xfId="20915" xr:uid="{A8093FC3-4FBB-4088-B0B1-2BC33F749960}"/>
    <cellStyle name="Notas 3 4 4 3" xfId="9552" xr:uid="{371A6F2C-051A-40EF-9574-8D9CF9AF1380}"/>
    <cellStyle name="Notas 3 4 4 3 2" xfId="24660" xr:uid="{C16F2875-EE5F-436A-BD18-4AB6D8962B7A}"/>
    <cellStyle name="Notas 3 4 4 4" xfId="14481" xr:uid="{7E855E47-402A-4A12-9150-BFF73CBA5C3A}"/>
    <cellStyle name="Notas 3 4 4 4 2" xfId="29589" xr:uid="{D1AD8476-4B9D-4DDA-8990-026EBF884658}"/>
    <cellStyle name="Notas 3 4 4 5" xfId="18278" xr:uid="{56493A63-BFF5-4F0E-BAD1-5BD31585F079}"/>
    <cellStyle name="Notas 3 4 5" xfId="3496" xr:uid="{6E154D73-42B1-44DA-BCEB-E6D4C2D15EB2}"/>
    <cellStyle name="Notas 3 4 5 2" xfId="6133" xr:uid="{E4ECA7C9-F287-4EC9-B283-6C0130D03B1D}"/>
    <cellStyle name="Notas 3 4 5 2 2" xfId="12444" xr:uid="{C6CA377E-EC18-46A6-ADEF-3A23244D3FF6}"/>
    <cellStyle name="Notas 3 4 5 2 2 2" xfId="27552" xr:uid="{A5041C11-6B83-487A-91B6-2E5582029E20}"/>
    <cellStyle name="Notas 3 4 5 2 3" xfId="15038" xr:uid="{71FB6B31-810D-47B4-B02B-5BDF173AC373}"/>
    <cellStyle name="Notas 3 4 5 2 3 2" xfId="30146" xr:uid="{F823FB30-435A-4E60-BFD0-C78CAD03BEAD}"/>
    <cellStyle name="Notas 3 4 5 2 4" xfId="21241" xr:uid="{34380937-0136-434F-9BF2-937AE4EF99A0}"/>
    <cellStyle name="Notas 3 4 5 3" xfId="9878" xr:uid="{97182C87-394D-4214-AB97-A17A1315D8AA}"/>
    <cellStyle name="Notas 3 4 5 3 2" xfId="24986" xr:uid="{6999EFC9-F9E3-4137-8DA2-2AD2CD779B2A}"/>
    <cellStyle name="Notas 3 4 5 4" xfId="15391" xr:uid="{8154437C-B571-4BF9-A165-176DD4D4D03A}"/>
    <cellStyle name="Notas 3 4 5 4 2" xfId="30499" xr:uid="{109CFDE9-BEA4-489A-A015-DE7B7F0A8559}"/>
    <cellStyle name="Notas 3 4 5 5" xfId="18604" xr:uid="{07832050-6F86-447B-9AA5-1D140C011814}"/>
    <cellStyle name="Notas 3 4 6" xfId="3802" xr:uid="{7CDF404C-B395-421C-AB1A-D3A076DE99AD}"/>
    <cellStyle name="Notas 3 4 6 2" xfId="6439" xr:uid="{D6A272FB-264C-4CED-9C99-5BB887F10370}"/>
    <cellStyle name="Notas 3 4 6 2 2" xfId="12750" xr:uid="{3F5FFFA5-5DEC-416E-9F64-97698625B12F}"/>
    <cellStyle name="Notas 3 4 6 2 2 2" xfId="27858" xr:uid="{A10DD000-1EAB-4C28-89AC-E68337549F74}"/>
    <cellStyle name="Notas 3 4 6 2 3" xfId="15900" xr:uid="{4BE9493E-84CC-4DC8-83A4-981430D47800}"/>
    <cellStyle name="Notas 3 4 6 2 3 2" xfId="31008" xr:uid="{2E5DD95C-58FC-4944-9E15-217ABDCFABD9}"/>
    <cellStyle name="Notas 3 4 6 2 4" xfId="21547" xr:uid="{B0AF5902-CB04-4F0D-AEE9-E86EE5496E17}"/>
    <cellStyle name="Notas 3 4 6 3" xfId="10184" xr:uid="{10100D5B-A2F4-4D0E-B1A5-42C38E35919E}"/>
    <cellStyle name="Notas 3 4 6 3 2" xfId="25292" xr:uid="{068CE785-09F5-4B11-86AF-867D8DAAF924}"/>
    <cellStyle name="Notas 3 4 6 4" xfId="7971" xr:uid="{280BE7E6-F0F5-4A13-98EC-8C765416C809}"/>
    <cellStyle name="Notas 3 4 6 4 2" xfId="23079" xr:uid="{17BFF812-CF0F-4516-B3ED-883B13CD032B}"/>
    <cellStyle name="Notas 3 4 6 5" xfId="18910" xr:uid="{64C4AA6B-903D-45FE-8A02-8FE3613E6A58}"/>
    <cellStyle name="Notas 3 4 7" xfId="4184" xr:uid="{FFCA6B3D-8CC0-4D91-BA21-C08BA70E350F}"/>
    <cellStyle name="Notas 3 4 7 2" xfId="6821" xr:uid="{DDFF2109-80C4-46FA-B6E0-81FD99DA4351}"/>
    <cellStyle name="Notas 3 4 7 2 2" xfId="13132" xr:uid="{5E624861-DBEB-42A4-9AA4-9D66F071CCDA}"/>
    <cellStyle name="Notas 3 4 7 2 2 2" xfId="28240" xr:uid="{EA293114-45A2-4F9B-AC0C-1566DA08344C}"/>
    <cellStyle name="Notas 3 4 7 2 3" xfId="16801" xr:uid="{7692D45A-63DE-42E3-87D0-EBE0C12DD8B7}"/>
    <cellStyle name="Notas 3 4 7 2 3 2" xfId="31909" xr:uid="{C3FEE98D-6008-439C-B80E-2A3A57ADFEA4}"/>
    <cellStyle name="Notas 3 4 7 2 4" xfId="21929" xr:uid="{B901A224-7C88-49BD-8EEC-E957EFD64B99}"/>
    <cellStyle name="Notas 3 4 7 3" xfId="10566" xr:uid="{23FCBFCF-255F-4BE1-A04A-8404C9C0E9C7}"/>
    <cellStyle name="Notas 3 4 7 3 2" xfId="25674" xr:uid="{AC2BAB3B-7DC5-40EF-B1AA-C52F5438089F}"/>
    <cellStyle name="Notas 3 4 7 4" xfId="16328" xr:uid="{AE17A896-516E-4251-A36C-8E372CA497F9}"/>
    <cellStyle name="Notas 3 4 7 4 2" xfId="31436" xr:uid="{98D98429-5CB1-42E1-BBEB-A499003582A8}"/>
    <cellStyle name="Notas 3 4 7 5" xfId="19292" xr:uid="{4254ADE9-7AA7-4D23-812C-B2FD9F39A3CE}"/>
    <cellStyle name="Notas 3 4 8" xfId="4391" xr:uid="{ED98E385-681C-4DA2-9A8E-B4C555A3153D}"/>
    <cellStyle name="Notas 3 4 8 2" xfId="7028" xr:uid="{8F5F48BD-19E9-4ACE-9669-3CAC54CD6D7F}"/>
    <cellStyle name="Notas 3 4 8 2 2" xfId="13339" xr:uid="{F75ED1F8-D26B-4826-988B-29B27746F9B0}"/>
    <cellStyle name="Notas 3 4 8 2 2 2" xfId="28447" xr:uid="{2962BBF0-1807-4FA9-9D7B-01D98FB60DAD}"/>
    <cellStyle name="Notas 3 4 8 2 3" xfId="17003" xr:uid="{9D543F77-4874-48BF-ABC1-C5E9D9F5EA5C}"/>
    <cellStyle name="Notas 3 4 8 2 3 2" xfId="32111" xr:uid="{65C205E1-17F4-46F6-B1E7-60B75403432F}"/>
    <cellStyle name="Notas 3 4 8 2 4" xfId="22136" xr:uid="{7C12C646-040D-43EB-935D-C40576D372AA}"/>
    <cellStyle name="Notas 3 4 8 3" xfId="10773" xr:uid="{1FFB85A9-1614-4A6A-B4F3-E8278E5912EC}"/>
    <cellStyle name="Notas 3 4 8 3 2" xfId="25881" xr:uid="{248B8332-C5D9-4A81-918F-85350289B47F}"/>
    <cellStyle name="Notas 3 4 8 4" xfId="13952" xr:uid="{DD634E09-1E17-4AC0-8CB8-FF0EB0570FAB}"/>
    <cellStyle name="Notas 3 4 8 4 2" xfId="29060" xr:uid="{BE2A6854-40A1-4804-9CA8-87028EC44F72}"/>
    <cellStyle name="Notas 3 4 8 5" xfId="19499" xr:uid="{E8BE7A2A-CF3E-432C-BD95-8452901970D5}"/>
    <cellStyle name="Notas 3 4 9" xfId="4749" xr:uid="{D79E136B-47FF-44BD-BC7C-0ABC6772FA37}"/>
    <cellStyle name="Notas 3 4 9 2" xfId="11131" xr:uid="{7EE766B3-6A4D-4726-BA80-2F25D93F4633}"/>
    <cellStyle name="Notas 3 4 9 2 2" xfId="26239" xr:uid="{61814AC6-76DC-4FAC-9A45-51525D170EE2}"/>
    <cellStyle name="Notas 3 4 9 3" xfId="7906" xr:uid="{8FDC33C3-4059-4F69-8B5E-77BA702285F9}"/>
    <cellStyle name="Notas 3 4 9 3 2" xfId="23014" xr:uid="{11075CDA-4A7F-4640-B27C-580665BDB01B}"/>
    <cellStyle name="Notas 3 4 9 4" xfId="19857" xr:uid="{8811C1EE-BFA6-462F-B7EC-3225764CC086}"/>
    <cellStyle name="Notas 3 5" xfId="2012" xr:uid="{33328D71-F031-4053-B7B5-F45848E3DB1B}"/>
    <cellStyle name="Notas 3 5 10" xfId="7501" xr:uid="{6D345EEB-917B-4ADA-9B44-FB35DA5155F2}"/>
    <cellStyle name="Notas 3 5 10 2" xfId="22609" xr:uid="{710B4798-0E28-4127-A6E5-D722C09EF08A}"/>
    <cellStyle name="Notas 3 5 11" xfId="14264" xr:uid="{57055850-F122-4254-8B58-2869153CD1E1}"/>
    <cellStyle name="Notas 3 5 11 2" xfId="29372" xr:uid="{58B98D62-853A-425E-9964-11AE41308C7C}"/>
    <cellStyle name="Notas 3 5 12" xfId="17237" xr:uid="{97D5617D-2D51-4FFA-B1BF-EA8DAE89035A}"/>
    <cellStyle name="Notas 3 5 2" xfId="2774" xr:uid="{E3F3EF74-217F-4BB5-900B-8801928B2AB4}"/>
    <cellStyle name="Notas 3 5 2 2" xfId="5411" xr:uid="{4AFD69F7-A7F0-4B08-B503-066DE3995A32}"/>
    <cellStyle name="Notas 3 5 2 2 2" xfId="9208" xr:uid="{35BB56BF-8BE6-46F5-ADDB-36D3B8C6FF7A}"/>
    <cellStyle name="Notas 3 5 2 2 2 2" xfId="24316" xr:uid="{485984E7-FA05-4A94-99F2-8FC5562BB63F}"/>
    <cellStyle name="Notas 3 5 2 2 3" xfId="20519" xr:uid="{6B135DCD-938D-41A1-93F9-0DA2CF39519B}"/>
    <cellStyle name="Notas 3 5 2 3" xfId="13888" xr:uid="{7E83F30E-B92B-4E54-9A00-075E39C8F983}"/>
    <cellStyle name="Notas 3 5 2 3 2" xfId="28996" xr:uid="{11C24DFC-4E38-44FD-9DD2-D8EBE3439086}"/>
    <cellStyle name="Notas 3 5 2 4" xfId="17882" xr:uid="{DB0851A7-0FDC-4B6C-AFE6-ACAC20D3743D}"/>
    <cellStyle name="Notas 3 5 3" xfId="3077" xr:uid="{A6B8830A-903A-460A-9A5E-FE8FEF0B6FB2}"/>
    <cellStyle name="Notas 3 5 3 2" xfId="5714" xr:uid="{23B8F76D-F214-4AAF-BFE9-F95380D8ADAD}"/>
    <cellStyle name="Notas 3 5 3 2 2" xfId="12025" xr:uid="{2E21CCA7-C3B6-4F2C-8E94-E2374405B8F8}"/>
    <cellStyle name="Notas 3 5 3 2 2 2" xfId="27133" xr:uid="{9065FEBB-6429-4CF9-9273-63A66CA8F8E6}"/>
    <cellStyle name="Notas 3 5 3 2 3" xfId="15972" xr:uid="{1C064D21-32A6-4F32-9251-9D2793E23B29}"/>
    <cellStyle name="Notas 3 5 3 2 3 2" xfId="31080" xr:uid="{49139757-EE3C-4B20-9C1C-B9C236870BCF}"/>
    <cellStyle name="Notas 3 5 3 2 4" xfId="20822" xr:uid="{9319512F-8DC9-4483-BFCB-138F8B09B7EF}"/>
    <cellStyle name="Notas 3 5 3 3" xfId="9459" xr:uid="{A3A269BC-EA47-4B87-9B04-29D70A6E0C2A}"/>
    <cellStyle name="Notas 3 5 3 3 2" xfId="24567" xr:uid="{10EC373E-A2C0-4C98-A04D-00FCCF0566FE}"/>
    <cellStyle name="Notas 3 5 3 4" xfId="14508" xr:uid="{7FE7AD4F-8E49-4BD5-808C-9BD9F0C3D11F}"/>
    <cellStyle name="Notas 3 5 3 4 2" xfId="29616" xr:uid="{7924146C-CD59-4511-BDC8-FDC9D8500487}"/>
    <cellStyle name="Notas 3 5 3 5" xfId="18185" xr:uid="{0043BFB9-3E6E-4221-B61E-95EA78B8B833}"/>
    <cellStyle name="Notas 3 5 4" xfId="3403" xr:uid="{8254C176-7FFB-4BCD-92DC-EBB11FBBD31D}"/>
    <cellStyle name="Notas 3 5 4 2" xfId="6040" xr:uid="{3530434B-812C-4BDF-A019-FEE7B1177478}"/>
    <cellStyle name="Notas 3 5 4 2 2" xfId="12351" xr:uid="{DCAFE254-2D90-4753-84A6-EEF4E2E990A6}"/>
    <cellStyle name="Notas 3 5 4 2 2 2" xfId="27459" xr:uid="{A1607C80-5AE6-487F-8B09-708C33443C4C}"/>
    <cellStyle name="Notas 3 5 4 2 3" xfId="7402" xr:uid="{7E3D5ADF-CE76-4FBE-8B1F-3A1667F37D04}"/>
    <cellStyle name="Notas 3 5 4 2 3 2" xfId="22510" xr:uid="{90427A75-1C33-4EA3-862E-309AC8DC8E14}"/>
    <cellStyle name="Notas 3 5 4 2 4" xfId="21148" xr:uid="{FF36982F-E3C8-44B1-875C-93BEAB4147E9}"/>
    <cellStyle name="Notas 3 5 4 3" xfId="9785" xr:uid="{BE8E71B4-A5F9-4D02-83B2-A6C9052D20EF}"/>
    <cellStyle name="Notas 3 5 4 3 2" xfId="24893" xr:uid="{B922DA7A-9BBD-4037-8F63-36402BD4C5AB}"/>
    <cellStyle name="Notas 3 5 4 4" xfId="7783" xr:uid="{31BD71E0-9C4D-4032-BF7D-11F7FF4DBF5A}"/>
    <cellStyle name="Notas 3 5 4 4 2" xfId="22891" xr:uid="{76A28350-7641-4F77-B4FE-D067298A486A}"/>
    <cellStyle name="Notas 3 5 4 5" xfId="18511" xr:uid="{8ADAE9E7-EAE6-4819-B250-88F312EE4F5E}"/>
    <cellStyle name="Notas 3 5 5" xfId="3709" xr:uid="{F51B1FFF-50D2-4F0B-BACE-DD0B893FCA07}"/>
    <cellStyle name="Notas 3 5 5 2" xfId="6346" xr:uid="{C290F2CC-5F9A-45EB-A489-4C31E6F6AFBA}"/>
    <cellStyle name="Notas 3 5 5 2 2" xfId="12657" xr:uid="{9265CFAD-F1A4-46D8-9540-82774CE7219B}"/>
    <cellStyle name="Notas 3 5 5 2 2 2" xfId="27765" xr:uid="{DB016BF3-A20D-419A-B6E6-88854A832D05}"/>
    <cellStyle name="Notas 3 5 5 2 3" xfId="13788" xr:uid="{035EC516-9D6B-4EAA-8767-F53A21D3F3EA}"/>
    <cellStyle name="Notas 3 5 5 2 3 2" xfId="28896" xr:uid="{2406E9FF-995E-4A12-A71B-1B7E211D4E45}"/>
    <cellStyle name="Notas 3 5 5 2 4" xfId="21454" xr:uid="{F1B0488B-4154-41B3-AD32-F6C3FB5A27B6}"/>
    <cellStyle name="Notas 3 5 5 3" xfId="10091" xr:uid="{FAFCCA34-E1F4-4C42-9FD6-3C36D67CC51C}"/>
    <cellStyle name="Notas 3 5 5 3 2" xfId="25199" xr:uid="{A2E28394-A4E3-40E7-84A2-F64FAAA4D5F4}"/>
    <cellStyle name="Notas 3 5 5 4" xfId="7625" xr:uid="{AE811B4B-BD79-456E-B6D1-D51CABBDDF31}"/>
    <cellStyle name="Notas 3 5 5 4 2" xfId="22733" xr:uid="{C9377474-4433-4058-A4A6-890A85E6D3CD}"/>
    <cellStyle name="Notas 3 5 5 5" xfId="18817" xr:uid="{BFDA3775-3F59-4A94-9AF0-7BF066644C0F}"/>
    <cellStyle name="Notas 3 5 6" xfId="4084" xr:uid="{03F8ECED-1B64-46AA-81A3-BEB2FE676DFD}"/>
    <cellStyle name="Notas 3 5 6 2" xfId="6721" xr:uid="{57AC2103-5434-427B-B209-FF2FB0845924}"/>
    <cellStyle name="Notas 3 5 6 2 2" xfId="13032" xr:uid="{59389EBB-26D0-4179-82DD-5B9F9252FB3A}"/>
    <cellStyle name="Notas 3 5 6 2 2 2" xfId="28140" xr:uid="{BF447F24-8282-462D-82F5-1B4064ECE70D}"/>
    <cellStyle name="Notas 3 5 6 2 3" xfId="16708" xr:uid="{E6DE08A3-485A-495E-BAEB-B82DE5B6B5A0}"/>
    <cellStyle name="Notas 3 5 6 2 3 2" xfId="31816" xr:uid="{0ED3C42E-9448-4DB3-9BE4-AD47DBCA0D9C}"/>
    <cellStyle name="Notas 3 5 6 2 4" xfId="21829" xr:uid="{9C3D374A-1C80-4962-930E-4A835AC699C0}"/>
    <cellStyle name="Notas 3 5 6 3" xfId="10466" xr:uid="{A2E18C56-72E9-4E84-9F80-146647E563C2}"/>
    <cellStyle name="Notas 3 5 6 3 2" xfId="25574" xr:uid="{3D62AEE9-5013-44D1-9569-8D65CD5B676B}"/>
    <cellStyle name="Notas 3 5 6 4" xfId="7523" xr:uid="{EF8C97F9-069B-4A0E-92EF-1E67D04B3B15}"/>
    <cellStyle name="Notas 3 5 6 4 2" xfId="22631" xr:uid="{25223D26-EF79-40F5-A7D8-FC58694C3502}"/>
    <cellStyle name="Notas 3 5 6 5" xfId="19192" xr:uid="{E1C8BD18-3B8F-4B8C-9940-1F7C2FC83ACF}"/>
    <cellStyle name="Notas 3 5 7" xfId="4366" xr:uid="{AE185060-697A-40A7-B6E9-B43DCE3B3D5B}"/>
    <cellStyle name="Notas 3 5 7 2" xfId="7003" xr:uid="{D34D144C-0766-4E30-ACA4-3B9C52DF4265}"/>
    <cellStyle name="Notas 3 5 7 2 2" xfId="13314" xr:uid="{84B679F3-4019-4C04-8678-464688A32A5D}"/>
    <cellStyle name="Notas 3 5 7 2 2 2" xfId="28422" xr:uid="{39BE7BEF-8327-4BFA-B900-ED1ED30DEDAE}"/>
    <cellStyle name="Notas 3 5 7 2 3" xfId="16978" xr:uid="{63B3559B-88FF-41DB-8401-619B23104DDE}"/>
    <cellStyle name="Notas 3 5 7 2 3 2" xfId="32086" xr:uid="{4F3DE82B-73E7-45C3-B171-B891AE5EE094}"/>
    <cellStyle name="Notas 3 5 7 2 4" xfId="22111" xr:uid="{919AEAF5-BB05-4730-9AEE-79143B3CF717}"/>
    <cellStyle name="Notas 3 5 7 3" xfId="10748" xr:uid="{7D3A2F5D-6878-41B2-B010-3D0B0E146410}"/>
    <cellStyle name="Notas 3 5 7 3 2" xfId="25856" xr:uid="{81D27805-B7E7-4DD0-B92E-C15CF01541CB}"/>
    <cellStyle name="Notas 3 5 7 4" xfId="7422" xr:uid="{521C4573-AF27-41D9-BA18-DB1C104E8A4A}"/>
    <cellStyle name="Notas 3 5 7 4 2" xfId="22530" xr:uid="{27468AA0-4234-48F9-AFC6-FBA0920B4F4C}"/>
    <cellStyle name="Notas 3 5 7 5" xfId="19474" xr:uid="{294F1EAD-67DE-4574-A38B-71968025A330}"/>
    <cellStyle name="Notas 3 5 8" xfId="4649" xr:uid="{DE35B7EE-1704-47ED-968D-809B1298F664}"/>
    <cellStyle name="Notas 3 5 8 2" xfId="11031" xr:uid="{18470205-66F1-4DBB-AE8E-8340FB8394F5}"/>
    <cellStyle name="Notas 3 5 8 2 2" xfId="26139" xr:uid="{D664ADA7-9202-49FD-9F3D-81E27B7DADD9}"/>
    <cellStyle name="Notas 3 5 8 3" xfId="15115" xr:uid="{45EDA22B-9D60-4B7F-941D-2CE1D2152676}"/>
    <cellStyle name="Notas 3 5 8 3 2" xfId="30223" xr:uid="{179B00E1-6B0F-4817-ADA9-1473C9CBB002}"/>
    <cellStyle name="Notas 3 5 8 4" xfId="19757" xr:uid="{D0CC9DDB-8161-4DAA-B2D5-F7E4F2CD131D}"/>
    <cellStyle name="Notas 3 5 9" xfId="8510" xr:uid="{BB7DEA30-80B8-42B0-A736-39130408295A}"/>
    <cellStyle name="Notas 3 5 9 2" xfId="23618" xr:uid="{D9B93A98-90B7-40C7-99EF-23073A4A1F0C}"/>
    <cellStyle name="Notas 4" xfId="1466" xr:uid="{00000000-0005-0000-0000-0000BE050000}"/>
    <cellStyle name="Notas 4 2" xfId="1921" xr:uid="{DCF65771-84EE-4083-B88F-93D92385E17E}"/>
    <cellStyle name="Notas 4 2 10" xfId="15965" xr:uid="{FB524819-2D3D-4E53-9D00-02460AC045FA}"/>
    <cellStyle name="Notas 4 2 10 2" xfId="31073" xr:uid="{AF54CAC6-D31B-4029-8078-074459122B2C}"/>
    <cellStyle name="Notas 4 2 11" xfId="8098" xr:uid="{825E94C9-D443-47AF-AD6A-692DCEE750E5}"/>
    <cellStyle name="Notas 4 2 11 2" xfId="23206" xr:uid="{C7D71CBB-73E4-4D68-A452-2FF999317A16}"/>
    <cellStyle name="Notas 4 2 12" xfId="17146" xr:uid="{C16CA5F7-9A86-49B0-A84B-777DC963A1F0}"/>
    <cellStyle name="Notas 4 2 2" xfId="2481" xr:uid="{0FFEC737-9AE6-498F-848F-BE4A4E7CE440}"/>
    <cellStyle name="Notas 4 2 2 2" xfId="5118" xr:uid="{DE494542-5912-4613-8C59-F5E8D56C22B6}"/>
    <cellStyle name="Notas 4 2 2 2 2" xfId="11482" xr:uid="{8EE2CF53-49C7-4AC4-AFC5-0732C3698DEF}"/>
    <cellStyle name="Notas 4 2 2 2 2 2" xfId="26590" xr:uid="{02FDDC3F-A1D7-4204-8DB4-A70B2C3BA9B0}"/>
    <cellStyle name="Notas 4 2 2 2 3" xfId="16567" xr:uid="{E75F7BF3-B0D8-4088-80CE-30B3250D4292}"/>
    <cellStyle name="Notas 4 2 2 2 3 2" xfId="31675" xr:uid="{A023A853-209A-4A22-9986-0DAEDA8CA49D}"/>
    <cellStyle name="Notas 4 2 2 2 4" xfId="20226" xr:uid="{1706C3B9-2D53-48D3-8FC0-7E1A3CAD300B}"/>
    <cellStyle name="Notas 4 2 2 3" xfId="8948" xr:uid="{C4869A95-0465-4D9F-9D6E-FF06DE575396}"/>
    <cellStyle name="Notas 4 2 2 3 2" xfId="24056" xr:uid="{5AB586F0-7A7E-461A-B891-5D5468A91B18}"/>
    <cellStyle name="Notas 4 2 3" xfId="2697" xr:uid="{F41FD2F4-81A3-4DA5-B75A-3FC572F92E85}"/>
    <cellStyle name="Notas 4 2 3 2" xfId="5334" xr:uid="{9BD9E2C8-2DAA-40AE-A83C-64F18F06D3B9}"/>
    <cellStyle name="Notas 4 2 3 2 2" xfId="7814" xr:uid="{3BCD00E5-AD37-4997-9802-CF645B541137}"/>
    <cellStyle name="Notas 4 2 3 2 2 2" xfId="22922" xr:uid="{E273A586-1E52-4754-94E8-3A8A66A4B416}"/>
    <cellStyle name="Notas 4 2 3 2 3" xfId="20442" xr:uid="{127B09A3-FE41-4915-826D-1B15D9D242F7}"/>
    <cellStyle name="Notas 4 2 3 3" xfId="13869" xr:uid="{D223329D-B24E-4168-9E1E-61EC04777F90}"/>
    <cellStyle name="Notas 4 2 3 3 2" xfId="28977" xr:uid="{DE3A2CF7-57BE-45B4-8E88-16E1175256F8}"/>
    <cellStyle name="Notas 4 2 3 4" xfId="17805" xr:uid="{3027E654-C67A-49B8-9F93-F4F9B9261F0A}"/>
    <cellStyle name="Notas 4 2 4" xfId="3000" xr:uid="{654407B6-1FD3-4243-A412-E4499ADFECBD}"/>
    <cellStyle name="Notas 4 2 4 2" xfId="5637" xr:uid="{DA6EEE20-4EA4-48E5-9E3F-A6698704556E}"/>
    <cellStyle name="Notas 4 2 4 2 2" xfId="11948" xr:uid="{560A161D-53DE-4D99-A419-DB2B3370AB0B}"/>
    <cellStyle name="Notas 4 2 4 2 2 2" xfId="27056" xr:uid="{5C644BC0-E980-4059-BB6A-BAD0A6256639}"/>
    <cellStyle name="Notas 4 2 4 2 3" xfId="8077" xr:uid="{3DFD51C2-AF8B-46BD-96CF-E3833EF6A1B8}"/>
    <cellStyle name="Notas 4 2 4 2 3 2" xfId="23185" xr:uid="{0A78954B-74C8-4F15-ADE4-691BFC436959}"/>
    <cellStyle name="Notas 4 2 4 2 4" xfId="20745" xr:uid="{49EDC212-5E91-4D9A-8F14-60EA761AD006}"/>
    <cellStyle name="Notas 4 2 4 3" xfId="9382" xr:uid="{C0444335-A4A6-49FB-9B11-5BC40803DD3A}"/>
    <cellStyle name="Notas 4 2 4 3 2" xfId="24490" xr:uid="{68509B72-6D0E-4562-ACE9-8143775B9BEA}"/>
    <cellStyle name="Notas 4 2 4 4" xfId="8718" xr:uid="{14709779-7099-4E5E-BCF1-641C6C607805}"/>
    <cellStyle name="Notas 4 2 4 4 2" xfId="23826" xr:uid="{AB934942-9B5E-43BC-9098-078C48544D2D}"/>
    <cellStyle name="Notas 4 2 4 5" xfId="18108" xr:uid="{6545421C-881F-450E-9AED-6D2DC4B20EC4}"/>
    <cellStyle name="Notas 4 2 5" xfId="3326" xr:uid="{02D4E08D-870A-40BD-B06B-55C239B9ABA5}"/>
    <cellStyle name="Notas 4 2 5 2" xfId="5963" xr:uid="{21B1F0D9-B8A7-4976-AF88-1CF21C0088BB}"/>
    <cellStyle name="Notas 4 2 5 2 2" xfId="12274" xr:uid="{5EA9A84F-76BC-4A08-B708-13479B82EACE}"/>
    <cellStyle name="Notas 4 2 5 2 2 2" xfId="27382" xr:uid="{C4FBEFF6-0A2A-47F3-B13D-780EC660250C}"/>
    <cellStyle name="Notas 4 2 5 2 3" xfId="13403" xr:uid="{A9CFD0F3-B104-45DD-B127-102F7ACD7B70}"/>
    <cellStyle name="Notas 4 2 5 2 3 2" xfId="28511" xr:uid="{042593DA-3BDE-4F68-9EEB-6C3EE018A1F9}"/>
    <cellStyle name="Notas 4 2 5 2 4" xfId="21071" xr:uid="{79174B66-B6C7-438B-9FF2-AE5A4ADBADA8}"/>
    <cellStyle name="Notas 4 2 5 3" xfId="9708" xr:uid="{DAB5804D-D74F-4CD0-91E9-028EB466E8C3}"/>
    <cellStyle name="Notas 4 2 5 3 2" xfId="24816" xr:uid="{2A280AF9-4C73-4F55-91BD-24B26A2EE650}"/>
    <cellStyle name="Notas 4 2 5 4" xfId="8701" xr:uid="{A1371625-7BA5-4301-8063-1435A32335B9}"/>
    <cellStyle name="Notas 4 2 5 4 2" xfId="23809" xr:uid="{8148396B-8607-41D7-BC91-167B7FD38985}"/>
    <cellStyle name="Notas 4 2 5 5" xfId="18434" xr:uid="{58E120D7-A1BA-486B-A2FB-42765B3F287A}"/>
    <cellStyle name="Notas 4 2 6" xfId="3632" xr:uid="{CE47A68C-30D4-4565-853B-20D82CE4341D}"/>
    <cellStyle name="Notas 4 2 6 2" xfId="6269" xr:uid="{FC95BC7B-121C-40E4-89DF-58FF0908314A}"/>
    <cellStyle name="Notas 4 2 6 2 2" xfId="12580" xr:uid="{FDA2441E-0556-40A2-8189-E5B7F2BFC714}"/>
    <cellStyle name="Notas 4 2 6 2 2 2" xfId="27688" xr:uid="{FA7DD360-A9AC-47BF-B760-CD19121C30B7}"/>
    <cellStyle name="Notas 4 2 6 2 3" xfId="15664" xr:uid="{0157C35A-7CE9-4E0B-8529-0020D3ED8F2D}"/>
    <cellStyle name="Notas 4 2 6 2 3 2" xfId="30772" xr:uid="{DC02A4D1-245E-4302-8B30-3F9684F3B629}"/>
    <cellStyle name="Notas 4 2 6 2 4" xfId="21377" xr:uid="{871296B2-314C-4E4A-84D3-3420E42F6689}"/>
    <cellStyle name="Notas 4 2 6 3" xfId="10014" xr:uid="{D65CDA06-A74D-4565-823C-091704943CBC}"/>
    <cellStyle name="Notas 4 2 6 3 2" xfId="25122" xr:uid="{432388E6-CA57-4FE4-B4E6-A5BE3BFC9464}"/>
    <cellStyle name="Notas 4 2 6 4" xfId="16239" xr:uid="{DFB034A9-8591-405D-AE98-F2FF0C4BFC0A}"/>
    <cellStyle name="Notas 4 2 6 4 2" xfId="31347" xr:uid="{52350BCC-CBFB-47B8-899B-B0F43E9D2186}"/>
    <cellStyle name="Notas 4 2 6 5" xfId="18740" xr:uid="{AFB1AE58-900A-40EF-9D46-2CB928699A56}"/>
    <cellStyle name="Notas 4 2 7" xfId="3993" xr:uid="{82B6F32F-6D45-4D83-B3FD-5A1CB3EA723D}"/>
    <cellStyle name="Notas 4 2 7 2" xfId="6630" xr:uid="{B2C7D7A7-9C1D-4103-9F86-BCE6ACBD4355}"/>
    <cellStyle name="Notas 4 2 7 2 2" xfId="12941" xr:uid="{1F271A9C-7361-4480-8780-1CD98AAA3D16}"/>
    <cellStyle name="Notas 4 2 7 2 2 2" xfId="28049" xr:uid="{DE790107-6755-4F0C-92DE-CCA17C403348}"/>
    <cellStyle name="Notas 4 2 7 2 3" xfId="16631" xr:uid="{1A0EF677-3B0D-4C62-9E6E-28A47AE93C0E}"/>
    <cellStyle name="Notas 4 2 7 2 3 2" xfId="31739" xr:uid="{DB1A392A-B1D2-4FFF-B27A-8133F00BFCA5}"/>
    <cellStyle name="Notas 4 2 7 2 4" xfId="21738" xr:uid="{FEA6896A-465D-4BCF-88E2-EC345C4CF9F4}"/>
    <cellStyle name="Notas 4 2 7 3" xfId="10375" xr:uid="{C2676C15-0D51-4C3B-B9EA-399ED6289F88}"/>
    <cellStyle name="Notas 4 2 7 3 2" xfId="25483" xr:uid="{A48CF09E-37D1-44D9-89CE-8586EEB85250}"/>
    <cellStyle name="Notas 4 2 7 4" xfId="14049" xr:uid="{7A8832C6-3078-42EA-AFA0-F4867CE59F71}"/>
    <cellStyle name="Notas 4 2 7 4 2" xfId="29157" xr:uid="{98BC337D-2934-4210-8076-19E08E8521E2}"/>
    <cellStyle name="Notas 4 2 7 5" xfId="19101" xr:uid="{6D5D29DF-101B-4DBB-A160-0BBEE061D219}"/>
    <cellStyle name="Notas 4 2 8" xfId="4558" xr:uid="{9EABA559-403C-4F79-ADDD-843EF6B0D770}"/>
    <cellStyle name="Notas 4 2 8 2" xfId="10940" xr:uid="{FB51195D-F88E-41BA-B79E-89647B8B1E8A}"/>
    <cellStyle name="Notas 4 2 8 2 2" xfId="26048" xr:uid="{EA9A1BC0-8F33-46E0-B619-B06BB0B84C9B}"/>
    <cellStyle name="Notas 4 2 8 3" xfId="14600" xr:uid="{335FFC92-930C-4C93-BF32-D7230A645183}"/>
    <cellStyle name="Notas 4 2 8 3 2" xfId="29708" xr:uid="{1A7F3378-6ECE-4D31-9AF9-5677A3B74FB7}"/>
    <cellStyle name="Notas 4 2 8 4" xfId="19666" xr:uid="{3ADC896C-E59C-48C5-BC8F-D0BDDDE16C4D}"/>
    <cellStyle name="Notas 4 2 9" xfId="8422" xr:uid="{EE66340A-2FB6-4BD8-A16B-C137A6B9E4BC}"/>
    <cellStyle name="Notas 4 2 9 2" xfId="23530" xr:uid="{1DBAB882-0568-4C8D-9015-D3F12B024D67}"/>
    <cellStyle name="Notas 4 3" xfId="1912" xr:uid="{684F623B-0987-4311-A41C-45D507403AD7}"/>
    <cellStyle name="Notas 4 3 10" xfId="8413" xr:uid="{50D6D1AB-7577-49AA-B180-3D8E98130214}"/>
    <cellStyle name="Notas 4 3 10 2" xfId="23521" xr:uid="{7A3EF84D-C221-45C3-BE19-C5FA7C55BF23}"/>
    <cellStyle name="Notas 4 3 11" xfId="15990" xr:uid="{475EF07D-CD41-40D4-9283-30021DAD0EE7}"/>
    <cellStyle name="Notas 4 3 11 2" xfId="31098" xr:uid="{970CEA52-28D4-473A-ADC9-4997D95FAB7D}"/>
    <cellStyle name="Notas 4 3 12" xfId="15481" xr:uid="{ECCD4A4D-8820-4653-9BBE-298B98790038}"/>
    <cellStyle name="Notas 4 3 12 2" xfId="30589" xr:uid="{E581CACB-BCEB-4976-A65F-73DC2C1B316E}"/>
    <cellStyle name="Notas 4 3 13" xfId="17137" xr:uid="{31B285C8-F9AB-4982-9E04-71BE2BFE7D46}"/>
    <cellStyle name="Notas 4 3 2" xfId="2472" xr:uid="{FA1C6123-6E12-4EBC-BC5E-F1124E6AB667}"/>
    <cellStyle name="Notas 4 3 2 2" xfId="5109" xr:uid="{6A4EF7C8-6E11-4BB1-8C3D-34C683AA638C}"/>
    <cellStyle name="Notas 4 3 2 2 2" xfId="11473" xr:uid="{74D9F151-DCF7-42FA-AC53-27C76D701A13}"/>
    <cellStyle name="Notas 4 3 2 2 2 2" xfId="26581" xr:uid="{8F47E7B4-CFCE-4685-B148-CCCF16C707DB}"/>
    <cellStyle name="Notas 4 3 2 2 3" xfId="7274" xr:uid="{29816B35-2AD0-4AC3-9F37-A4E80D1340EF}"/>
    <cellStyle name="Notas 4 3 2 2 3 2" xfId="22382" xr:uid="{96A2944B-299A-4171-9655-BF6A91F9E3C7}"/>
    <cellStyle name="Notas 4 3 2 2 4" xfId="20217" xr:uid="{37919616-28A7-4318-9738-14C6FAB18B83}"/>
    <cellStyle name="Notas 4 3 2 3" xfId="8939" xr:uid="{D0CE549F-40E4-452C-BE82-279A0BFB5D56}"/>
    <cellStyle name="Notas 4 3 2 3 2" xfId="24047" xr:uid="{B6AFEF02-F054-4F47-BB88-427A52F75D78}"/>
    <cellStyle name="Notas 4 3 2 4" xfId="16326" xr:uid="{155B5BA8-B18F-4ED0-A798-B2A438350C87}"/>
    <cellStyle name="Notas 4 3 2 4 2" xfId="31434" xr:uid="{1B925184-E786-462A-A3EB-FCE1305A74DE}"/>
    <cellStyle name="Notas 4 3 2 5" xfId="15513" xr:uid="{ED19C3BF-EC13-4F36-AAFB-9EEE822F701C}"/>
    <cellStyle name="Notas 4 3 2 5 2" xfId="30621" xr:uid="{60D21109-C42B-474D-8713-3E825508AD7F}"/>
    <cellStyle name="Notas 4 3 2 6" xfId="17637" xr:uid="{FB688260-8E09-4AA1-A328-DDFB0474FDF7}"/>
    <cellStyle name="Notas 4 3 3" xfId="2688" xr:uid="{A1D4E575-6152-4DEA-8841-E1D8DC8388D9}"/>
    <cellStyle name="Notas 4 3 3 2" xfId="5325" xr:uid="{BA0BEBE2-7704-413F-B8EB-2681AEA50AC3}"/>
    <cellStyle name="Notas 4 3 3 2 2" xfId="15255" xr:uid="{03DD1F13-350F-466B-AC49-BEDA2D1F379E}"/>
    <cellStyle name="Notas 4 3 3 2 2 2" xfId="30363" xr:uid="{6BD2A7EE-5BB8-4E9B-B3CE-F800BCDC2787}"/>
    <cellStyle name="Notas 4 3 3 2 3" xfId="20433" xr:uid="{2B8FF999-FD8C-4199-AF4D-2B3C9E2768F7}"/>
    <cellStyle name="Notas 4 3 3 3" xfId="7844" xr:uid="{887B6793-CAFF-4EA5-AD4C-16EDFA6DB1EE}"/>
    <cellStyle name="Notas 4 3 3 3 2" xfId="22952" xr:uid="{0BA891B9-193B-4D9A-B130-67C879B51BC4}"/>
    <cellStyle name="Notas 4 3 3 4" xfId="17796" xr:uid="{8F3D9866-0022-42D2-ACFA-2FF92931E44E}"/>
    <cellStyle name="Notas 4 3 4" xfId="2991" xr:uid="{D66A1E00-14AF-462D-B492-92E820C7223C}"/>
    <cellStyle name="Notas 4 3 4 2" xfId="5628" xr:uid="{A4788852-09F9-4D6E-B975-00395154CBBC}"/>
    <cellStyle name="Notas 4 3 4 2 2" xfId="11939" xr:uid="{545A2D0E-3256-409E-AAE0-2A6E35402DD5}"/>
    <cellStyle name="Notas 4 3 4 2 2 2" xfId="27047" xr:uid="{170F6393-A15F-4C66-8213-46FF6686B9C5}"/>
    <cellStyle name="Notas 4 3 4 2 3" xfId="7196" xr:uid="{55E5D8B4-0A2A-4840-A5A8-44D7F152370B}"/>
    <cellStyle name="Notas 4 3 4 2 3 2" xfId="22304" xr:uid="{7B1D17D3-7FEF-494D-87D7-27E6848ED4F1}"/>
    <cellStyle name="Notas 4 3 4 2 4" xfId="20736" xr:uid="{196E914E-88CF-4639-88F7-B3821DD17883}"/>
    <cellStyle name="Notas 4 3 4 3" xfId="9373" xr:uid="{04623E28-04DA-4E96-A02D-CB6753EC1CDF}"/>
    <cellStyle name="Notas 4 3 4 3 2" xfId="24481" xr:uid="{54E49A15-2D1A-40C3-B57D-C9A563FC03B7}"/>
    <cellStyle name="Notas 4 3 4 4" xfId="14285" xr:uid="{1330D133-5520-4FE6-A19B-A783AA2F2EF5}"/>
    <cellStyle name="Notas 4 3 4 4 2" xfId="29393" xr:uid="{27769BD0-C55A-4F10-9B03-146B2E120834}"/>
    <cellStyle name="Notas 4 3 4 5" xfId="18099" xr:uid="{419276F0-8B89-4A61-B747-6160BF9CCF0E}"/>
    <cellStyle name="Notas 4 3 5" xfId="3317" xr:uid="{04DBC5F6-9CA1-4B8D-A5C8-119A3F68DF21}"/>
    <cellStyle name="Notas 4 3 5 2" xfId="5954" xr:uid="{87F98B5D-3434-47A6-969D-FB34875FD1C8}"/>
    <cellStyle name="Notas 4 3 5 2 2" xfId="12265" xr:uid="{52274411-AC4A-4823-A187-225964C3EA81}"/>
    <cellStyle name="Notas 4 3 5 2 2 2" xfId="27373" xr:uid="{347D5A41-8241-412F-96F5-C521ECDFDE84}"/>
    <cellStyle name="Notas 4 3 5 2 3" xfId="14558" xr:uid="{307272D6-0941-40B2-83CC-C05A24AB84DE}"/>
    <cellStyle name="Notas 4 3 5 2 3 2" xfId="29666" xr:uid="{B662FBA6-B2DB-4E39-A001-420E019CE047}"/>
    <cellStyle name="Notas 4 3 5 2 4" xfId="21062" xr:uid="{DA21A2D9-1072-4BA8-BAE2-6634FAA4D6F6}"/>
    <cellStyle name="Notas 4 3 5 3" xfId="9699" xr:uid="{1B50A8DB-380A-469F-971A-BEDB3B9C7FF8}"/>
    <cellStyle name="Notas 4 3 5 3 2" xfId="24807" xr:uid="{2E4DC8FB-FC2C-40BA-99F9-BD2DE0BAA1BB}"/>
    <cellStyle name="Notas 4 3 5 4" xfId="14807" xr:uid="{6E511407-1F01-42FC-880B-23BC62293F74}"/>
    <cellStyle name="Notas 4 3 5 4 2" xfId="29915" xr:uid="{1F18C11D-26AF-467C-A9A1-E8D102598F55}"/>
    <cellStyle name="Notas 4 3 5 5" xfId="18425" xr:uid="{67D54C32-93E0-4E1C-B7BD-515206EE504B}"/>
    <cellStyle name="Notas 4 3 6" xfId="3623" xr:uid="{2B25F3AE-F5D7-4473-9913-BA40A5EA520C}"/>
    <cellStyle name="Notas 4 3 6 2" xfId="6260" xr:uid="{D12F0EF9-EEEE-46F2-B411-1E028F43318C}"/>
    <cellStyle name="Notas 4 3 6 2 2" xfId="12571" xr:uid="{840C95AC-7FC7-49AB-B2CC-FD1A6DBEB966}"/>
    <cellStyle name="Notas 4 3 6 2 2 2" xfId="27679" xr:uid="{D159B72C-AF96-4459-8123-83B13B5AFED7}"/>
    <cellStyle name="Notas 4 3 6 2 3" xfId="7217" xr:uid="{B5ED8743-258F-48CE-B62E-B5E01D2B1274}"/>
    <cellStyle name="Notas 4 3 6 2 3 2" xfId="22325" xr:uid="{EB8B2B4C-81C0-44EA-BCEB-E830892B3FA9}"/>
    <cellStyle name="Notas 4 3 6 2 4" xfId="21368" xr:uid="{8281E131-0CCB-443C-9865-548F37169982}"/>
    <cellStyle name="Notas 4 3 6 3" xfId="10005" xr:uid="{16D3CAE1-47A6-4FED-A893-EE5CF4E673C3}"/>
    <cellStyle name="Notas 4 3 6 3 2" xfId="25113" xr:uid="{D4B141D2-B9B2-41A9-B35A-09942A68048E}"/>
    <cellStyle name="Notas 4 3 6 4" xfId="13757" xr:uid="{D25E10C1-AF0C-4C1F-8A0B-3BD78B4FB48F}"/>
    <cellStyle name="Notas 4 3 6 4 2" xfId="28865" xr:uid="{5990FF7C-556F-498D-8D6F-E7C5DC0C0127}"/>
    <cellStyle name="Notas 4 3 6 5" xfId="18731" xr:uid="{13329903-0646-4015-84F1-53614879AD9B}"/>
    <cellStyle name="Notas 4 3 7" xfId="3984" xr:uid="{D69853BB-9687-4593-9548-5B7B2A31090C}"/>
    <cellStyle name="Notas 4 3 7 2" xfId="6621" xr:uid="{BD9F85A4-B92E-406B-A1FF-BC987622918F}"/>
    <cellStyle name="Notas 4 3 7 2 2" xfId="12932" xr:uid="{71B24D41-B07C-4A1E-A41C-2BA360D60EB4}"/>
    <cellStyle name="Notas 4 3 7 2 2 2" xfId="28040" xr:uid="{DD542DD4-A10E-4D57-9C8B-D107B6A650A8}"/>
    <cellStyle name="Notas 4 3 7 2 3" xfId="16622" xr:uid="{21AA3526-5B9C-412D-9813-68EE60B71F30}"/>
    <cellStyle name="Notas 4 3 7 2 3 2" xfId="31730" xr:uid="{3786FABD-67B1-42A0-B4B3-608C888887FA}"/>
    <cellStyle name="Notas 4 3 7 2 4" xfId="21729" xr:uid="{4FA48231-A9E8-4A15-B19E-DA7CEC7C75F9}"/>
    <cellStyle name="Notas 4 3 7 3" xfId="10366" xr:uid="{5EC54BBB-B3E9-487D-996C-B0F272FE12F2}"/>
    <cellStyle name="Notas 4 3 7 3 2" xfId="25474" xr:uid="{3FC11C29-666B-43CF-B041-AA997BDA42DE}"/>
    <cellStyle name="Notas 4 3 7 4" xfId="15228" xr:uid="{4DA1814D-1A5A-4111-B227-187571334EF9}"/>
    <cellStyle name="Notas 4 3 7 4 2" xfId="30336" xr:uid="{B52D6488-13D8-4745-8FA2-59F3903433C7}"/>
    <cellStyle name="Notas 4 3 7 5" xfId="19092" xr:uid="{191A9456-E6EA-4661-BD95-E1C72EF6CFDE}"/>
    <cellStyle name="Notas 4 3 8" xfId="4307" xr:uid="{F99588ED-DE09-46B9-96B2-84C543325813}"/>
    <cellStyle name="Notas 4 3 8 2" xfId="6944" xr:uid="{9830BC7A-EF7F-407B-AFB1-C5D6FD839682}"/>
    <cellStyle name="Notas 4 3 8 2 2" xfId="13255" xr:uid="{EF63CE32-316D-441D-8D16-7E6380A979A4}"/>
    <cellStyle name="Notas 4 3 8 2 2 2" xfId="28363" xr:uid="{65C04EDF-707C-4E4D-9184-362AAE16E103}"/>
    <cellStyle name="Notas 4 3 8 2 3" xfId="16919" xr:uid="{1C410F92-C8A8-4509-997C-764C35E8D7AD}"/>
    <cellStyle name="Notas 4 3 8 2 3 2" xfId="32027" xr:uid="{01F59BDB-7E17-4BC0-9D80-73F4E3B5AFFD}"/>
    <cellStyle name="Notas 4 3 8 2 4" xfId="22052" xr:uid="{8FA2CD9F-FD18-4C2B-BAA5-4B34762D2AC8}"/>
    <cellStyle name="Notas 4 3 8 3" xfId="10689" xr:uid="{B65438D9-30E6-4BD9-8A3C-F6C1A3A3763B}"/>
    <cellStyle name="Notas 4 3 8 3 2" xfId="25797" xr:uid="{0E0A491C-D176-44A5-937E-528B4A27CFB4}"/>
    <cellStyle name="Notas 4 3 8 4" xfId="7883" xr:uid="{FFBBFE2B-E814-49C7-BEBF-CC0371E49FF5}"/>
    <cellStyle name="Notas 4 3 8 4 2" xfId="22991" xr:uid="{2D7DB617-D1AF-4BDD-8977-9615D4EA335A}"/>
    <cellStyle name="Notas 4 3 8 5" xfId="19415" xr:uid="{A95B7498-B9F8-46F5-A472-A890A1B6ADAE}"/>
    <cellStyle name="Notas 4 3 9" xfId="4549" xr:uid="{5186137B-C7D1-450F-995C-BA4B6EF5311D}"/>
    <cellStyle name="Notas 4 3 9 2" xfId="10931" xr:uid="{D8B6509C-32CE-4997-9DBD-6D4158E5D82F}"/>
    <cellStyle name="Notas 4 3 9 2 2" xfId="26039" xr:uid="{AC3D5946-6A9D-4195-97E3-2BC88EDB79FC}"/>
    <cellStyle name="Notas 4 3 9 3" xfId="8117" xr:uid="{B8A1458A-3DDC-4D6B-95C8-EDDC0885030D}"/>
    <cellStyle name="Notas 4 3 9 3 2" xfId="23225" xr:uid="{B07D7980-22FB-44BD-86C8-1B98E8603E80}"/>
    <cellStyle name="Notas 4 3 9 4" xfId="19657" xr:uid="{F6CED71E-C0F2-430C-9F49-7F1AF3B086A2}"/>
    <cellStyle name="Notas 4 4" xfId="2113" xr:uid="{953B8394-C453-49BF-8F89-087DC4998F90}"/>
    <cellStyle name="Notas 4 4 10" xfId="8611" xr:uid="{0D4E2B40-C8D0-41F5-8295-C7B43AF7D33D}"/>
    <cellStyle name="Notas 4 4 10 2" xfId="23719" xr:uid="{933A159A-D5BE-43B9-8BD9-A9211C0BAD58}"/>
    <cellStyle name="Notas 4 4 11" xfId="9235" xr:uid="{75F94E2A-A580-486D-9F1B-1CCEF0D46194}"/>
    <cellStyle name="Notas 4 4 11 2" xfId="24343" xr:uid="{970A022C-E521-458E-9ED2-4C6C9B733A93}"/>
    <cellStyle name="Notas 4 4 12" xfId="7643" xr:uid="{463C2B79-8F9E-4F4F-84DD-D3A1EE7F4EA0}"/>
    <cellStyle name="Notas 4 4 12 2" xfId="22751" xr:uid="{810DD5D0-A34F-474D-895D-68528F221D8A}"/>
    <cellStyle name="Notas 4 4 13" xfId="17338" xr:uid="{FB8F79D8-54CF-4C7B-B52A-DA6B135B0739}"/>
    <cellStyle name="Notas 4 4 2" xfId="2603" xr:uid="{681883AD-E00B-4F9A-AB8A-E39A18665A15}"/>
    <cellStyle name="Notas 4 4 2 2" xfId="5240" xr:uid="{DBD25A22-838E-433F-A339-18B87FA07C9F}"/>
    <cellStyle name="Notas 4 4 2 2 2" xfId="11604" xr:uid="{237690CF-B01C-4708-AB98-8814902B677E}"/>
    <cellStyle name="Notas 4 4 2 2 2 2" xfId="26712" xr:uid="{8008F3E6-2EA7-48EC-AA08-B51F6379FFDC}"/>
    <cellStyle name="Notas 4 4 2 2 3" xfId="8228" xr:uid="{5FE1D8AC-96B5-49E0-B26C-D903AB08D06F}"/>
    <cellStyle name="Notas 4 4 2 2 3 2" xfId="23336" xr:uid="{7FA365B8-C34B-4A13-94A3-7BFBA9D67144}"/>
    <cellStyle name="Notas 4 4 2 2 4" xfId="20348" xr:uid="{E08EF4CF-64D5-44F5-AEB8-B67A2E445972}"/>
    <cellStyle name="Notas 4 4 2 3" xfId="9070" xr:uid="{6DFCD331-9754-45F4-BD06-6EDC03FD0940}"/>
    <cellStyle name="Notas 4 4 2 3 2" xfId="24178" xr:uid="{062AAB28-F42E-4FEA-BC6E-08ACC828CFB0}"/>
    <cellStyle name="Notas 4 4 2 4" xfId="9222" xr:uid="{192D50BE-5DB3-4DD2-A1E5-F016F1AD4425}"/>
    <cellStyle name="Notas 4 4 2 4 2" xfId="24330" xr:uid="{5D0D5E40-498F-4CBF-AF34-D0800750C794}"/>
    <cellStyle name="Notas 4 4 2 5" xfId="14889" xr:uid="{2EE83E5A-77B2-4C37-80F4-977685FABDFF}"/>
    <cellStyle name="Notas 4 4 2 5 2" xfId="29997" xr:uid="{38C0C8DD-712F-43E8-99A6-9E7BB171217E}"/>
    <cellStyle name="Notas 4 4 2 6" xfId="17711" xr:uid="{C100C80A-68D8-4389-AF96-FB386A150CE5}"/>
    <cellStyle name="Notas 4 4 3" xfId="2868" xr:uid="{902120D2-3B1F-4657-B667-7F07D06D909D}"/>
    <cellStyle name="Notas 4 4 3 2" xfId="5505" xr:uid="{ED0058FA-CFFB-4712-9052-F074D3BC5328}"/>
    <cellStyle name="Notas 4 4 3 2 2" xfId="14487" xr:uid="{CCC2EAFC-8801-4001-9E53-2B2DF2CD59C9}"/>
    <cellStyle name="Notas 4 4 3 2 2 2" xfId="29595" xr:uid="{7B5F552D-546E-4A38-942E-779AB6796A7A}"/>
    <cellStyle name="Notas 4 4 3 2 3" xfId="20613" xr:uid="{065598EA-F01C-4231-B536-C027A3767718}"/>
    <cellStyle name="Notas 4 4 3 3" xfId="16553" xr:uid="{DC4D0A39-A955-4A6C-8C6D-C237CF8A4723}"/>
    <cellStyle name="Notas 4 4 3 3 2" xfId="31661" xr:uid="{105C6710-18E2-471A-BCA7-F0F4F79385FF}"/>
    <cellStyle name="Notas 4 4 3 4" xfId="17976" xr:uid="{2B07436D-DA60-421D-B251-E4C464BAF89A}"/>
    <cellStyle name="Notas 4 4 4" xfId="3171" xr:uid="{D8B1A31C-7DC5-4689-A170-E489BD1D2023}"/>
    <cellStyle name="Notas 4 4 4 2" xfId="5808" xr:uid="{F1C584C8-0F4A-46DB-9FFB-C3C11B5B020C}"/>
    <cellStyle name="Notas 4 4 4 2 2" xfId="12119" xr:uid="{7B0827F3-6946-4A24-940A-D3A2F0F8F21C}"/>
    <cellStyle name="Notas 4 4 4 2 2 2" xfId="27227" xr:uid="{126DA87D-C297-46B6-9FF1-A03AA14C6814}"/>
    <cellStyle name="Notas 4 4 4 2 3" xfId="7283" xr:uid="{F9400510-31C3-4B9C-9DB1-B14F58339E18}"/>
    <cellStyle name="Notas 4 4 4 2 3 2" xfId="22391" xr:uid="{B546607B-AB6D-47A4-AF06-E7A36085C9B1}"/>
    <cellStyle name="Notas 4 4 4 2 4" xfId="20916" xr:uid="{537511D1-0E8E-4851-BCD5-11833E787114}"/>
    <cellStyle name="Notas 4 4 4 3" xfId="9553" xr:uid="{18B335AB-73BD-4D43-AE34-A73F3B7C819F}"/>
    <cellStyle name="Notas 4 4 4 3 2" xfId="24661" xr:uid="{6245FCC7-95C9-4219-B504-EFD3A8C193EC}"/>
    <cellStyle name="Notas 4 4 4 4" xfId="15881" xr:uid="{49C3367D-3EE8-403E-882B-8790D6D2B103}"/>
    <cellStyle name="Notas 4 4 4 4 2" xfId="30989" xr:uid="{746167DB-FCB3-4D06-8274-2FABC349D282}"/>
    <cellStyle name="Notas 4 4 4 5" xfId="18279" xr:uid="{D5CE1E78-2AC0-4FD7-91A0-60028F078EA4}"/>
    <cellStyle name="Notas 4 4 5" xfId="3497" xr:uid="{0CA8B5FB-76EA-49AC-BF54-962219981600}"/>
    <cellStyle name="Notas 4 4 5 2" xfId="6134" xr:uid="{0091B1A2-DE65-4D74-918A-FC2B8646D10E}"/>
    <cellStyle name="Notas 4 4 5 2 2" xfId="12445" xr:uid="{B5366EE1-33DD-43B0-A46F-585191DEE6E2}"/>
    <cellStyle name="Notas 4 4 5 2 2 2" xfId="27553" xr:uid="{FD90A0F2-9C5E-4245-9E61-84886476F17F}"/>
    <cellStyle name="Notas 4 4 5 2 3" xfId="8040" xr:uid="{D8F3BD4B-D6CD-4F2B-8541-AB055955FF41}"/>
    <cellStyle name="Notas 4 4 5 2 3 2" xfId="23148" xr:uid="{7DA5A7F1-5B89-4BC0-89D2-DEEC0B785DBD}"/>
    <cellStyle name="Notas 4 4 5 2 4" xfId="21242" xr:uid="{DC8C578B-ECEF-40A1-B6C7-34901814CA52}"/>
    <cellStyle name="Notas 4 4 5 3" xfId="9879" xr:uid="{E5824FF1-61EB-4B90-9CD4-457926CC38C4}"/>
    <cellStyle name="Notas 4 4 5 3 2" xfId="24987" xr:uid="{FE7CDC08-790C-4F87-9213-B841A1EBFC3D}"/>
    <cellStyle name="Notas 4 4 5 4" xfId="16337" xr:uid="{E27CC4B3-4B05-4E9D-99A6-E71FA86FE75D}"/>
    <cellStyle name="Notas 4 4 5 4 2" xfId="31445" xr:uid="{E9535CE2-DF36-4E2B-9321-7D014C581E2B}"/>
    <cellStyle name="Notas 4 4 5 5" xfId="18605" xr:uid="{6999A5BE-F660-4E39-960E-1802CBC30186}"/>
    <cellStyle name="Notas 4 4 6" xfId="3803" xr:uid="{2E0E4888-E686-4D57-A633-99CE02567233}"/>
    <cellStyle name="Notas 4 4 6 2" xfId="6440" xr:uid="{EB651F76-1F7D-46A7-929B-0C4F05D80826}"/>
    <cellStyle name="Notas 4 4 6 2 2" xfId="12751" xr:uid="{3E7C45B3-F7CF-4708-997C-ECCF299C6436}"/>
    <cellStyle name="Notas 4 4 6 2 2 2" xfId="27859" xr:uid="{E2A2CB02-BA1F-422E-807F-86A396B9DC10}"/>
    <cellStyle name="Notas 4 4 6 2 3" xfId="14198" xr:uid="{EADA7362-1B41-46F5-80B8-BF863120B2AA}"/>
    <cellStyle name="Notas 4 4 6 2 3 2" xfId="29306" xr:uid="{02646CBC-E5F5-4B29-A041-95B004BD305D}"/>
    <cellStyle name="Notas 4 4 6 2 4" xfId="21548" xr:uid="{A5A8CBE2-D721-41A2-956C-BACBCC1F09B6}"/>
    <cellStyle name="Notas 4 4 6 3" xfId="10185" xr:uid="{88CE4097-3AB9-4DE5-919B-F1938650ED39}"/>
    <cellStyle name="Notas 4 4 6 3 2" xfId="25293" xr:uid="{CC7DDEE5-14BC-4F50-A069-700D740C41BE}"/>
    <cellStyle name="Notas 4 4 6 4" xfId="7999" xr:uid="{00B02770-DE87-4D8C-9C60-9F1F1315F08F}"/>
    <cellStyle name="Notas 4 4 6 4 2" xfId="23107" xr:uid="{7BD297EA-307A-4E52-AC89-73D0169A25AC}"/>
    <cellStyle name="Notas 4 4 6 5" xfId="18911" xr:uid="{6EE34906-36A6-4DA4-9CD9-9347858D7A34}"/>
    <cellStyle name="Notas 4 4 7" xfId="4185" xr:uid="{E0224BF4-5066-4229-ACDA-69958EBDCA3E}"/>
    <cellStyle name="Notas 4 4 7 2" xfId="6822" xr:uid="{F77B1DC8-8A8E-4EA4-8C64-3F8F9685DC34}"/>
    <cellStyle name="Notas 4 4 7 2 2" xfId="13133" xr:uid="{5AB89B02-6DDC-4622-837E-D0EA597B9989}"/>
    <cellStyle name="Notas 4 4 7 2 2 2" xfId="28241" xr:uid="{66CA66F8-90FB-4DE8-A164-8D5840915BC6}"/>
    <cellStyle name="Notas 4 4 7 2 3" xfId="16802" xr:uid="{3FE479D0-BBC6-45BD-A325-546A72ACE75E}"/>
    <cellStyle name="Notas 4 4 7 2 3 2" xfId="31910" xr:uid="{CB736CD3-24EF-4E90-978D-50BD33A425DC}"/>
    <cellStyle name="Notas 4 4 7 2 4" xfId="21930" xr:uid="{5B49B734-E466-4ACA-80DB-91B4EC49DFC6}"/>
    <cellStyle name="Notas 4 4 7 3" xfId="10567" xr:uid="{F21DD7B1-281B-4BFB-A7A8-2E4B38310626}"/>
    <cellStyle name="Notas 4 4 7 3 2" xfId="25675" xr:uid="{BEF41BDB-7DFE-4CD9-B534-C23895FB8768}"/>
    <cellStyle name="Notas 4 4 7 4" xfId="15471" xr:uid="{0DC6668E-1C94-4CEA-BF61-C9B3AD1C6CAE}"/>
    <cellStyle name="Notas 4 4 7 4 2" xfId="30579" xr:uid="{C9E76D4B-1D81-4B8A-9189-6E96627F8E4F}"/>
    <cellStyle name="Notas 4 4 7 5" xfId="19293" xr:uid="{E1253DAD-ABBE-4A4E-8B35-B9BC785A7116}"/>
    <cellStyle name="Notas 4 4 8" xfId="4392" xr:uid="{FF890E02-639A-4AD4-8C9E-177E9F677C0F}"/>
    <cellStyle name="Notas 4 4 8 2" xfId="7029" xr:uid="{1E751763-B113-4FA5-9201-54DDB3C41153}"/>
    <cellStyle name="Notas 4 4 8 2 2" xfId="13340" xr:uid="{BDDB7478-82C1-4D72-AF34-66CDEABDEA2A}"/>
    <cellStyle name="Notas 4 4 8 2 2 2" xfId="28448" xr:uid="{2F12EA9F-F192-4E01-981E-F8A2D06F0E58}"/>
    <cellStyle name="Notas 4 4 8 2 3" xfId="17004" xr:uid="{7E83D1FA-2D78-44C8-B16E-B2BB5A5ACA2B}"/>
    <cellStyle name="Notas 4 4 8 2 3 2" xfId="32112" xr:uid="{1C6E2FB8-F49B-4B62-A422-6DE5CA167A4E}"/>
    <cellStyle name="Notas 4 4 8 2 4" xfId="22137" xr:uid="{93456D25-A8CB-47E2-B473-14B709965A19}"/>
    <cellStyle name="Notas 4 4 8 3" xfId="10774" xr:uid="{1D0CCB7D-481D-42AD-A1C9-9DE494C06D4E}"/>
    <cellStyle name="Notas 4 4 8 3 2" xfId="25882" xr:uid="{442F0C32-DCFE-4988-B926-14B1F3DFE76D}"/>
    <cellStyle name="Notas 4 4 8 4" xfId="16401" xr:uid="{ED355C51-98CE-472A-AC7E-CE590388534F}"/>
    <cellStyle name="Notas 4 4 8 4 2" xfId="31509" xr:uid="{2B481038-AB8A-4046-9D5D-AE2741DAE679}"/>
    <cellStyle name="Notas 4 4 8 5" xfId="19500" xr:uid="{9BFFFF98-81F4-44A2-A95C-35618043CF1F}"/>
    <cellStyle name="Notas 4 4 9" xfId="4750" xr:uid="{4D57CE9A-4B57-43DB-BA35-70C598A70EE9}"/>
    <cellStyle name="Notas 4 4 9 2" xfId="11132" xr:uid="{C19AA88C-9EB8-403B-B7AD-E3D1294BBABD}"/>
    <cellStyle name="Notas 4 4 9 2 2" xfId="26240" xr:uid="{5BCA5A3F-AA95-4CC0-B446-254A7C3B192F}"/>
    <cellStyle name="Notas 4 4 9 3" xfId="15824" xr:uid="{1C715444-B703-45C5-9367-9D0E7E8ADC42}"/>
    <cellStyle name="Notas 4 4 9 3 2" xfId="30932" xr:uid="{56C31C79-9E08-4C52-820B-DC38DE5513B0}"/>
    <cellStyle name="Notas 4 4 9 4" xfId="19858" xr:uid="{B9D8D940-9126-4764-9A16-75E20FF4B9B6}"/>
    <cellStyle name="Notas 4 5" xfId="2011" xr:uid="{F5E4992A-5507-45D2-AE5E-0A3017B8C400}"/>
    <cellStyle name="Notas 4 5 10" xfId="15110" xr:uid="{7C37F845-3466-4544-A6F3-FC4135A9EC68}"/>
    <cellStyle name="Notas 4 5 10 2" xfId="30218" xr:uid="{693784CA-E0EB-409F-9968-E570FDCC23DB}"/>
    <cellStyle name="Notas 4 5 11" xfId="13668" xr:uid="{7D350305-14DA-4D02-B7F4-D7EAEB0DDE5E}"/>
    <cellStyle name="Notas 4 5 11 2" xfId="28776" xr:uid="{83BD7F36-C402-43D8-8B48-CE718E6C6413}"/>
    <cellStyle name="Notas 4 5 12" xfId="17236" xr:uid="{1653F51B-DC28-45C4-9280-C3501E7971E1}"/>
    <cellStyle name="Notas 4 5 2" xfId="2773" xr:uid="{5B6E9967-991D-46D0-9616-F4274AB88490}"/>
    <cellStyle name="Notas 4 5 2 2" xfId="5410" xr:uid="{4BEC39CE-D59A-449B-9219-AB400E50B199}"/>
    <cellStyle name="Notas 4 5 2 2 2" xfId="15135" xr:uid="{3AB7B917-7D38-4D20-B67F-D9F30AF398BE}"/>
    <cellStyle name="Notas 4 5 2 2 2 2" xfId="30243" xr:uid="{BC824040-0573-435D-8545-E2CB049A1231}"/>
    <cellStyle name="Notas 4 5 2 2 3" xfId="20518" xr:uid="{2653853F-2ADA-4D91-B366-278B4535DA36}"/>
    <cellStyle name="Notas 4 5 2 3" xfId="14081" xr:uid="{7F49262C-D5C3-4348-88E4-EB67F4AF7D6B}"/>
    <cellStyle name="Notas 4 5 2 3 2" xfId="29189" xr:uid="{4DAD8FF2-DA65-485A-A71D-ECF788FCCF17}"/>
    <cellStyle name="Notas 4 5 2 4" xfId="17881" xr:uid="{5565F7C6-AA7C-4E98-8F1B-7E6E7231F866}"/>
    <cellStyle name="Notas 4 5 3" xfId="3076" xr:uid="{CB7F485A-0DC5-4410-A215-76398E3D22B7}"/>
    <cellStyle name="Notas 4 5 3 2" xfId="5713" xr:uid="{75BF8930-4E01-4800-AD4E-EE79918B524D}"/>
    <cellStyle name="Notas 4 5 3 2 2" xfId="12024" xr:uid="{D8728731-7CD7-482B-99B4-CD19BC8C0702}"/>
    <cellStyle name="Notas 4 5 3 2 2 2" xfId="27132" xr:uid="{43B1F2DC-EEF9-45F5-9DAD-53A64AADD0DC}"/>
    <cellStyle name="Notas 4 5 3 2 3" xfId="7515" xr:uid="{8E805AAE-4247-4BEA-9F34-952C8877780F}"/>
    <cellStyle name="Notas 4 5 3 2 3 2" xfId="22623" xr:uid="{7E64E13F-2884-4A4E-9989-8F568EEFEC00}"/>
    <cellStyle name="Notas 4 5 3 2 4" xfId="20821" xr:uid="{A9AE77DD-1FE3-45C9-9B9B-5BD7FF9FDF44}"/>
    <cellStyle name="Notas 4 5 3 3" xfId="9458" xr:uid="{9C91B902-16B8-43D0-8476-648F3600FB91}"/>
    <cellStyle name="Notas 4 5 3 3 2" xfId="24566" xr:uid="{6F60A9F6-9332-4F7A-A162-CD7AA0B36870}"/>
    <cellStyle name="Notas 4 5 3 4" xfId="14197" xr:uid="{40F1D82E-622F-4559-8714-A0D2ADD32CD4}"/>
    <cellStyle name="Notas 4 5 3 4 2" xfId="29305" xr:uid="{26CF899E-11A3-4BA6-B2E6-E983FAD9EF19}"/>
    <cellStyle name="Notas 4 5 3 5" xfId="18184" xr:uid="{E3688532-A0B2-467B-87EE-E74206D82AF8}"/>
    <cellStyle name="Notas 4 5 4" xfId="3402" xr:uid="{2A802E60-95C1-418B-BB84-C82565848A93}"/>
    <cellStyle name="Notas 4 5 4 2" xfId="6039" xr:uid="{7BC7716A-29B8-40DC-A487-F3E320419010}"/>
    <cellStyle name="Notas 4 5 4 2 2" xfId="12350" xr:uid="{E2E6E603-E6A2-4768-8FAD-8C7FBBC05277}"/>
    <cellStyle name="Notas 4 5 4 2 2 2" xfId="27458" xr:uid="{2C264481-C30C-44E7-9605-A344755F446B}"/>
    <cellStyle name="Notas 4 5 4 2 3" xfId="16147" xr:uid="{53D27E88-5B93-45D3-AAB2-AC0644005788}"/>
    <cellStyle name="Notas 4 5 4 2 3 2" xfId="31255" xr:uid="{51885E72-D528-4146-A704-0D732FEC3CD9}"/>
    <cellStyle name="Notas 4 5 4 2 4" xfId="21147" xr:uid="{BFAABA79-73FE-4915-8163-59D8AFE70560}"/>
    <cellStyle name="Notas 4 5 4 3" xfId="9784" xr:uid="{F6AF9072-CD42-44B5-A6F0-A271CA073731}"/>
    <cellStyle name="Notas 4 5 4 3 2" xfId="24892" xr:uid="{64F52426-5A5B-4B85-9B9C-34C293185E58}"/>
    <cellStyle name="Notas 4 5 4 4" xfId="15082" xr:uid="{6BDF39BF-EE8E-4681-AC1D-4940900608D6}"/>
    <cellStyle name="Notas 4 5 4 4 2" xfId="30190" xr:uid="{44973293-5B1A-4D70-94C0-85568D3F3931}"/>
    <cellStyle name="Notas 4 5 4 5" xfId="18510" xr:uid="{ADE3A89C-B5F9-473E-AEEC-F2B25576AE29}"/>
    <cellStyle name="Notas 4 5 5" xfId="3708" xr:uid="{D4F976DA-D8D7-48F7-99B9-532C7ECD221B}"/>
    <cellStyle name="Notas 4 5 5 2" xfId="6345" xr:uid="{D7777AFA-B750-48DA-9519-C777E550F5BF}"/>
    <cellStyle name="Notas 4 5 5 2 2" xfId="12656" xr:uid="{42FC728E-E4F2-47F5-98D3-D68FDD5973DB}"/>
    <cellStyle name="Notas 4 5 5 2 2 2" xfId="27764" xr:uid="{DAA8EECD-833A-48A6-BB34-5321F5945374}"/>
    <cellStyle name="Notas 4 5 5 2 3" xfId="14969" xr:uid="{9A2CD284-13CE-49C1-A1C7-9D6782A6CF6C}"/>
    <cellStyle name="Notas 4 5 5 2 3 2" xfId="30077" xr:uid="{8DAAE759-96C1-4F53-A67E-F10E983E60C2}"/>
    <cellStyle name="Notas 4 5 5 2 4" xfId="21453" xr:uid="{89FF8F03-11FB-4DFB-8479-AF7081A18298}"/>
    <cellStyle name="Notas 4 5 5 3" xfId="10090" xr:uid="{43A232FA-8C3B-4FAB-8657-94E8B4AC5409}"/>
    <cellStyle name="Notas 4 5 5 3 2" xfId="25198" xr:uid="{59100AE5-D862-45F5-8644-0C603B41ADAB}"/>
    <cellStyle name="Notas 4 5 5 4" xfId="15367" xr:uid="{53FA8C85-9522-4BA5-A92F-9B9F987BD811}"/>
    <cellStyle name="Notas 4 5 5 4 2" xfId="30475" xr:uid="{7E2E5FD8-6F74-4447-A859-CCB99F5D8F1D}"/>
    <cellStyle name="Notas 4 5 5 5" xfId="18816" xr:uid="{9F467382-F565-4987-B9D4-FEB7FA7D3398}"/>
    <cellStyle name="Notas 4 5 6" xfId="4083" xr:uid="{E9117095-94A6-4DBE-9E3F-6602FB2CCA48}"/>
    <cellStyle name="Notas 4 5 6 2" xfId="6720" xr:uid="{14F3E187-DF1E-4390-838E-7490231C6E5E}"/>
    <cellStyle name="Notas 4 5 6 2 2" xfId="13031" xr:uid="{BA5ED5D0-5A17-40DE-BB46-C10AE28A9A45}"/>
    <cellStyle name="Notas 4 5 6 2 2 2" xfId="28139" xr:uid="{C606C131-6398-455D-BE81-43B6161B961F}"/>
    <cellStyle name="Notas 4 5 6 2 3" xfId="16707" xr:uid="{F0672E95-620F-4CC9-90A6-C0B7716F8219}"/>
    <cellStyle name="Notas 4 5 6 2 3 2" xfId="31815" xr:uid="{95BDBD52-1109-4F3D-847C-A06E51687912}"/>
    <cellStyle name="Notas 4 5 6 2 4" xfId="21828" xr:uid="{243013E2-CF3C-4174-A702-AD2BD46F9A5A}"/>
    <cellStyle name="Notas 4 5 6 3" xfId="10465" xr:uid="{BD446771-7BBA-4D0A-9E55-2518FA4F9AE7}"/>
    <cellStyle name="Notas 4 5 6 3 2" xfId="25573" xr:uid="{9463F803-A856-4584-BE8B-C55EFDCF0A34}"/>
    <cellStyle name="Notas 4 5 6 4" xfId="14012" xr:uid="{2DE92ADB-DC54-486D-B159-ED93F6C49AEE}"/>
    <cellStyle name="Notas 4 5 6 4 2" xfId="29120" xr:uid="{965C44F4-D509-4C87-B32C-66A1DF570852}"/>
    <cellStyle name="Notas 4 5 6 5" xfId="19191" xr:uid="{A8212F86-643B-4EDF-8F8D-71F229041A75}"/>
    <cellStyle name="Notas 4 5 7" xfId="4365" xr:uid="{56404E3E-79A6-407B-9C18-17C246D513A4}"/>
    <cellStyle name="Notas 4 5 7 2" xfId="7002" xr:uid="{10A4F248-889C-4536-BCB7-A2D3207F54F2}"/>
    <cellStyle name="Notas 4 5 7 2 2" xfId="13313" xr:uid="{7E75869E-28A7-4D89-9EC3-22F1FB0D87C6}"/>
    <cellStyle name="Notas 4 5 7 2 2 2" xfId="28421" xr:uid="{D2F593B4-CAB3-4B49-8708-89DFEA5DE52C}"/>
    <cellStyle name="Notas 4 5 7 2 3" xfId="16977" xr:uid="{16DDC1B4-11C5-4E8B-BBC2-0B3EC5BD3107}"/>
    <cellStyle name="Notas 4 5 7 2 3 2" xfId="32085" xr:uid="{78D216A0-AC18-4D23-B25B-F78FA93E2CE3}"/>
    <cellStyle name="Notas 4 5 7 2 4" xfId="22110" xr:uid="{C6CFFD40-1728-4A0D-90AF-9C3A67989D1D}"/>
    <cellStyle name="Notas 4 5 7 3" xfId="10747" xr:uid="{694A0699-EC25-4D11-9FF9-4A868B10DD1D}"/>
    <cellStyle name="Notas 4 5 7 3 2" xfId="25855" xr:uid="{FEC86F76-6566-4D56-AA7A-BA43317BC5A8}"/>
    <cellStyle name="Notas 4 5 7 4" xfId="11672" xr:uid="{7925CC87-16D8-43A1-ABB3-8C59DE6F6BEA}"/>
    <cellStyle name="Notas 4 5 7 4 2" xfId="26780" xr:uid="{3ADC16E1-0690-42DF-B745-34FE8E5E5A17}"/>
    <cellStyle name="Notas 4 5 7 5" xfId="19473" xr:uid="{5A9EAA2C-4841-4A6A-8377-8F54E16F3D9B}"/>
    <cellStyle name="Notas 4 5 8" xfId="4648" xr:uid="{8ABDAE54-4822-4FEE-81E9-FF66827BD94E}"/>
    <cellStyle name="Notas 4 5 8 2" xfId="11030" xr:uid="{827A71AF-8074-49B6-9403-CE915B164503}"/>
    <cellStyle name="Notas 4 5 8 2 2" xfId="26138" xr:uid="{DFDAA2AD-402C-4A87-8846-05880CB113F3}"/>
    <cellStyle name="Notas 4 5 8 3" xfId="13931" xr:uid="{9AAD4258-3DEF-4A6B-B07F-2792276E6834}"/>
    <cellStyle name="Notas 4 5 8 3 2" xfId="29039" xr:uid="{E305DC2D-4DE9-438C-980D-B89B4C0A1E8F}"/>
    <cellStyle name="Notas 4 5 8 4" xfId="19756" xr:uid="{BB34A933-30C0-44C8-9532-DF7AFD1929CE}"/>
    <cellStyle name="Notas 4 5 9" xfId="8509" xr:uid="{96089648-010A-4B43-930F-469E177B3D5D}"/>
    <cellStyle name="Notas 4 5 9 2" xfId="23617" xr:uid="{73605C27-3BBF-4C4D-B043-BE3A43E71BEF}"/>
    <cellStyle name="Notas 5" xfId="1467" xr:uid="{00000000-0005-0000-0000-0000BF050000}"/>
    <cellStyle name="Notas 5 2" xfId="1922" xr:uid="{2A43F75C-8FFC-454C-AFCC-61775774EB9E}"/>
    <cellStyle name="Notas 5 2 10" xfId="7894" xr:uid="{68727664-4749-412E-869D-BC5C29A9D80C}"/>
    <cellStyle name="Notas 5 2 10 2" xfId="23002" xr:uid="{4D5606A4-D969-41AF-8E59-55DB88C10C4D}"/>
    <cellStyle name="Notas 5 2 11" xfId="14209" xr:uid="{B9C1E986-BA09-40B6-AC9C-7811141786BD}"/>
    <cellStyle name="Notas 5 2 11 2" xfId="29317" xr:uid="{395F36BA-C83E-4EE3-94A5-7DCF6578E8AB}"/>
    <cellStyle name="Notas 5 2 12" xfId="17147" xr:uid="{C1312642-A2B7-40CF-A265-4D22C051CCA6}"/>
    <cellStyle name="Notas 5 2 2" xfId="2482" xr:uid="{EA923DF3-C078-4914-8A73-8DF24FDDD971}"/>
    <cellStyle name="Notas 5 2 2 2" xfId="5119" xr:uid="{A9C34F20-B30D-466B-B8F6-7052B343CEED}"/>
    <cellStyle name="Notas 5 2 2 2 2" xfId="11483" xr:uid="{52943B57-38CB-4E91-855F-259AFB692ABD}"/>
    <cellStyle name="Notas 5 2 2 2 2 2" xfId="26591" xr:uid="{D0280038-4BA9-44A4-A61E-B8102F3FBD83}"/>
    <cellStyle name="Notas 5 2 2 2 3" xfId="9232" xr:uid="{5E4B7E99-C2C8-4840-91ED-01E241B7179A}"/>
    <cellStyle name="Notas 5 2 2 2 3 2" xfId="24340" xr:uid="{2D265458-7B50-44EF-8572-0E7289E19586}"/>
    <cellStyle name="Notas 5 2 2 2 4" xfId="20227" xr:uid="{9DAB3464-A54F-499E-9677-73A3AC1CC63D}"/>
    <cellStyle name="Notas 5 2 2 3" xfId="8949" xr:uid="{519D99FE-8ED0-490F-AA6B-973AF2962004}"/>
    <cellStyle name="Notas 5 2 2 3 2" xfId="24057" xr:uid="{0AC97BEF-7199-4144-A700-8BFE6D7CCD07}"/>
    <cellStyle name="Notas 5 2 3" xfId="2698" xr:uid="{5D4E4B2E-CE81-4B94-8A1D-30922339F0FC}"/>
    <cellStyle name="Notas 5 2 3 2" xfId="5335" xr:uid="{C625D7CA-D478-4ABC-BD2D-EBABF5BB89A4}"/>
    <cellStyle name="Notas 5 2 3 2 2" xfId="16414" xr:uid="{C7EA9543-F566-4EE4-976C-A801A2493454}"/>
    <cellStyle name="Notas 5 2 3 2 2 2" xfId="31522" xr:uid="{8A6307CC-1C0D-4964-BCC4-C1742B19464E}"/>
    <cellStyle name="Notas 5 2 3 2 3" xfId="20443" xr:uid="{29BBCBB2-C715-43EA-9935-593226A84512}"/>
    <cellStyle name="Notas 5 2 3 3" xfId="16500" xr:uid="{8013B922-8AD3-412E-820B-55A4343816B4}"/>
    <cellStyle name="Notas 5 2 3 3 2" xfId="31608" xr:uid="{AD462A57-A684-49CA-8BF3-08C74A9A7ACF}"/>
    <cellStyle name="Notas 5 2 3 4" xfId="17806" xr:uid="{CA323CCD-1F59-4EFA-AB1F-97F3BFC5DDF2}"/>
    <cellStyle name="Notas 5 2 4" xfId="3001" xr:uid="{BA378CDF-3BC5-4C47-A4A1-2F691E04550F}"/>
    <cellStyle name="Notas 5 2 4 2" xfId="5638" xr:uid="{0BC6C42A-2C5D-458A-92E3-AD807A0BA41A}"/>
    <cellStyle name="Notas 5 2 4 2 2" xfId="11949" xr:uid="{9FD9C433-3A80-4CCF-8CCD-74A5D2A8066F}"/>
    <cellStyle name="Notas 5 2 4 2 2 2" xfId="27057" xr:uid="{E6781A8A-84F2-4C02-941D-9F9A55BFC9F6}"/>
    <cellStyle name="Notas 5 2 4 2 3" xfId="13982" xr:uid="{2E26546B-053A-44EE-A788-4A250D4DA2FB}"/>
    <cellStyle name="Notas 5 2 4 2 3 2" xfId="29090" xr:uid="{89224D31-C163-40CC-B8B6-14162D0F4FC9}"/>
    <cellStyle name="Notas 5 2 4 2 4" xfId="20746" xr:uid="{2C97195E-77D3-40AE-892F-8FCFA119B955}"/>
    <cellStyle name="Notas 5 2 4 3" xfId="9383" xr:uid="{365F0950-1A73-4FBB-B0A9-962EC86A714F}"/>
    <cellStyle name="Notas 5 2 4 3 2" xfId="24491" xr:uid="{51FBEE61-049F-4791-BA22-A02AFF61663D}"/>
    <cellStyle name="Notas 5 2 4 4" xfId="13742" xr:uid="{71425631-54FC-476F-8610-ED5A1EAE7923}"/>
    <cellStyle name="Notas 5 2 4 4 2" xfId="28850" xr:uid="{7CF36B52-51D7-4DB5-AB74-02BA6D4F37B7}"/>
    <cellStyle name="Notas 5 2 4 5" xfId="18109" xr:uid="{7DB55F6A-6429-48F9-9DE0-BBCE61C36C7D}"/>
    <cellStyle name="Notas 5 2 5" xfId="3327" xr:uid="{75013DE7-B28A-44D7-92E8-A01CCEE97A2E}"/>
    <cellStyle name="Notas 5 2 5 2" xfId="5964" xr:uid="{12E07EAC-AA6A-49A3-8E99-CC5A44391C5F}"/>
    <cellStyle name="Notas 5 2 5 2 2" xfId="12275" xr:uid="{C5F6CA43-FA23-47ED-BB83-D518251FC6F7}"/>
    <cellStyle name="Notas 5 2 5 2 2 2" xfId="27383" xr:uid="{DA6A6C0F-87B6-4293-9274-ECE864F0E833}"/>
    <cellStyle name="Notas 5 2 5 2 3" xfId="14639" xr:uid="{F8138460-3A31-4E43-9DF2-A9331B2310B3}"/>
    <cellStyle name="Notas 5 2 5 2 3 2" xfId="29747" xr:uid="{A60C15C9-14E1-4AD7-9055-597B32C6EB56}"/>
    <cellStyle name="Notas 5 2 5 2 4" xfId="21072" xr:uid="{3E6EF3A2-7A80-4D71-9FF1-FCF8D65D9778}"/>
    <cellStyle name="Notas 5 2 5 3" xfId="9709" xr:uid="{015FECD5-F7E2-4D24-B8E8-98E82AB1DEFD}"/>
    <cellStyle name="Notas 5 2 5 3 2" xfId="24817" xr:uid="{6E6B48BC-A7A0-477B-AAB5-F9A004F5EBDB}"/>
    <cellStyle name="Notas 5 2 5 4" xfId="13584" xr:uid="{0096967E-AA7E-4F96-984F-8AD93239C0D1}"/>
    <cellStyle name="Notas 5 2 5 4 2" xfId="28692" xr:uid="{683F20FE-D565-4EBC-8451-424E06B93CA8}"/>
    <cellStyle name="Notas 5 2 5 5" xfId="18435" xr:uid="{4E74F242-2838-4617-B7F5-D0649786835E}"/>
    <cellStyle name="Notas 5 2 6" xfId="3633" xr:uid="{3F0B8607-541B-4869-831C-85FF76D5CA23}"/>
    <cellStyle name="Notas 5 2 6 2" xfId="6270" xr:uid="{E4845ED6-2148-4BE0-A12C-78285BCEE80E}"/>
    <cellStyle name="Notas 5 2 6 2 2" xfId="12581" xr:uid="{A8DA0506-2A68-4BDF-9CA8-E5CD317D5AB3}"/>
    <cellStyle name="Notas 5 2 6 2 2 2" xfId="27689" xr:uid="{1A8ADE65-7828-4BED-9DF1-DCD9B5D0465D}"/>
    <cellStyle name="Notas 5 2 6 2 3" xfId="13759" xr:uid="{876F48F7-FCF9-4C1B-BADB-62FBC95A9101}"/>
    <cellStyle name="Notas 5 2 6 2 3 2" xfId="28867" xr:uid="{4AA15EF5-CC87-4A96-87CF-409FD05D6D54}"/>
    <cellStyle name="Notas 5 2 6 2 4" xfId="21378" xr:uid="{4315F7AB-A2A2-447F-ADB0-25C780FF7A92}"/>
    <cellStyle name="Notas 5 2 6 3" xfId="10015" xr:uid="{816626A7-C8C3-4F57-9EB7-85117E405A71}"/>
    <cellStyle name="Notas 5 2 6 3 2" xfId="25123" xr:uid="{42A869E0-4E56-4119-BBCA-4262742E21D2}"/>
    <cellStyle name="Notas 5 2 6 4" xfId="15311" xr:uid="{E80886A6-F665-47C6-9257-F14C38A60CA1}"/>
    <cellStyle name="Notas 5 2 6 4 2" xfId="30419" xr:uid="{824023CF-137F-401E-A5D0-710F907B9493}"/>
    <cellStyle name="Notas 5 2 6 5" xfId="18741" xr:uid="{435BB69F-AD4A-48E3-AB2D-07B925B45860}"/>
    <cellStyle name="Notas 5 2 7" xfId="3994" xr:uid="{82965621-35D9-4C33-9EDE-DB3BA687068A}"/>
    <cellStyle name="Notas 5 2 7 2" xfId="6631" xr:uid="{86FEA071-BE9C-4614-84DE-8BF41ABE59EC}"/>
    <cellStyle name="Notas 5 2 7 2 2" xfId="12942" xr:uid="{DA89045E-4C87-408D-9CBB-DE3BC863F7E3}"/>
    <cellStyle name="Notas 5 2 7 2 2 2" xfId="28050" xr:uid="{CF0B47DB-A20D-4549-9D5B-7C1A06F3E3C9}"/>
    <cellStyle name="Notas 5 2 7 2 3" xfId="16632" xr:uid="{11C2CBF9-71E7-422C-A357-F5603722BBE2}"/>
    <cellStyle name="Notas 5 2 7 2 3 2" xfId="31740" xr:uid="{3B5C3D34-D794-42AD-A0E4-1897A9787E4B}"/>
    <cellStyle name="Notas 5 2 7 2 4" xfId="21739" xr:uid="{0BA9E1E1-9736-445F-BEBE-08A07AE3EB1F}"/>
    <cellStyle name="Notas 5 2 7 3" xfId="10376" xr:uid="{AEC15D2D-C883-4CC8-88E8-DFBE2DD797D4}"/>
    <cellStyle name="Notas 5 2 7 3 2" xfId="25484" xr:uid="{CBB50A0B-9BCD-409A-825F-191F3DF48776}"/>
    <cellStyle name="Notas 5 2 7 4" xfId="16367" xr:uid="{3995BE1A-12C7-440E-9CF7-1E84666C1893}"/>
    <cellStyle name="Notas 5 2 7 4 2" xfId="31475" xr:uid="{948963FB-D858-48EA-8954-6676348CE5CC}"/>
    <cellStyle name="Notas 5 2 7 5" xfId="19102" xr:uid="{B995788D-5C80-45E6-B28B-E1BC86C6CC58}"/>
    <cellStyle name="Notas 5 2 8" xfId="4559" xr:uid="{A8656E3C-292F-4B22-88FB-8DA283EA16FA}"/>
    <cellStyle name="Notas 5 2 8 2" xfId="10941" xr:uid="{E6BA208F-12AC-4543-8E3D-59B5A66A4D84}"/>
    <cellStyle name="Notas 5 2 8 2 2" xfId="26049" xr:uid="{9A86B661-77EF-4D08-92AD-4C8EDDC1803D}"/>
    <cellStyle name="Notas 5 2 8 3" xfId="14073" xr:uid="{93CC0119-E52A-4771-BF11-8415393DE3EC}"/>
    <cellStyle name="Notas 5 2 8 3 2" xfId="29181" xr:uid="{7435DD1E-B6AC-4C45-B376-514E87E93D0D}"/>
    <cellStyle name="Notas 5 2 8 4" xfId="19667" xr:uid="{B4A54713-F949-4CDC-95A0-4AD8186041A0}"/>
    <cellStyle name="Notas 5 2 9" xfId="8423" xr:uid="{926048FE-174B-4D83-A988-814F0817CE8B}"/>
    <cellStyle name="Notas 5 2 9 2" xfId="23531" xr:uid="{2975C747-1491-4EDB-8130-E1EF9146B4D4}"/>
    <cellStyle name="Notas 5 3" xfId="1913" xr:uid="{35BA0EF6-0E0B-486E-BD8F-FE6A1E9C3895}"/>
    <cellStyle name="Notas 5 3 10" xfId="8414" xr:uid="{69787174-1415-41C8-B744-1F0233ABBA20}"/>
    <cellStyle name="Notas 5 3 10 2" xfId="23522" xr:uid="{BFA62198-4360-4838-9D55-CBAF92D021C3}"/>
    <cellStyle name="Notas 5 3 11" xfId="15979" xr:uid="{0B5EAEDA-70D0-44C0-B1FE-D076577EBA81}"/>
    <cellStyle name="Notas 5 3 11 2" xfId="31087" xr:uid="{FF962D7E-01B8-4DBA-A960-5A9F54B93A3D}"/>
    <cellStyle name="Notas 5 3 12" xfId="13948" xr:uid="{97C9C732-9A14-40D5-A541-8FE19D5518F4}"/>
    <cellStyle name="Notas 5 3 12 2" xfId="29056" xr:uid="{5A293961-561C-42D8-B1AB-029A29774BD7}"/>
    <cellStyle name="Notas 5 3 13" xfId="17138" xr:uid="{B2C83FE4-A4F2-4B41-8DA9-A0ACF0515CF6}"/>
    <cellStyle name="Notas 5 3 2" xfId="2473" xr:uid="{980A1685-917D-4D74-84B2-E647E8D3A76E}"/>
    <cellStyle name="Notas 5 3 2 2" xfId="5110" xr:uid="{5E447D3B-EE57-4F59-96DF-588E1675A127}"/>
    <cellStyle name="Notas 5 3 2 2 2" xfId="11474" xr:uid="{2E1547A0-5F2B-4A39-A7C4-02E7CCB86D8A}"/>
    <cellStyle name="Notas 5 3 2 2 2 2" xfId="26582" xr:uid="{8DC5C4FC-6E6B-42F7-895E-E54233A9E96D}"/>
    <cellStyle name="Notas 5 3 2 2 3" xfId="15939" xr:uid="{7C2EC09B-6283-4331-A8E0-7EAB864655DC}"/>
    <cellStyle name="Notas 5 3 2 2 3 2" xfId="31047" xr:uid="{1394A4AF-5E9C-485B-9EFC-F47A579F7BB8}"/>
    <cellStyle name="Notas 5 3 2 2 4" xfId="20218" xr:uid="{A684ED52-B87D-4FEB-9C6E-A2AEF192FAE4}"/>
    <cellStyle name="Notas 5 3 2 3" xfId="8940" xr:uid="{CA62DA27-7D2A-41D3-9B6C-C065AFCA74A9}"/>
    <cellStyle name="Notas 5 3 2 3 2" xfId="24048" xr:uid="{E40C2685-DCED-47B6-8D2F-602AAD8D1780}"/>
    <cellStyle name="Notas 5 3 2 4" xfId="14345" xr:uid="{0F6A8D96-B9F9-425B-93C9-3FE5798DDBC5}"/>
    <cellStyle name="Notas 5 3 2 4 2" xfId="29453" xr:uid="{B7E5495D-FD3B-4F46-9C53-5CD1312B6054}"/>
    <cellStyle name="Notas 5 3 2 5" xfId="13681" xr:uid="{C8455529-DBB0-423F-A176-09EEC277895B}"/>
    <cellStyle name="Notas 5 3 2 5 2" xfId="28789" xr:uid="{24BDE164-A343-483D-B689-2EA0D666DDDF}"/>
    <cellStyle name="Notas 5 3 2 6" xfId="17638" xr:uid="{9DA5879C-542D-4998-BB9A-76EEB0236E21}"/>
    <cellStyle name="Notas 5 3 3" xfId="2689" xr:uid="{65F0E6B0-46B1-45FA-8242-293FE4A7AF5B}"/>
    <cellStyle name="Notas 5 3 3 2" xfId="5326" xr:uid="{001F613D-28E6-49C4-8937-03D723F860D2}"/>
    <cellStyle name="Notas 5 3 3 2 2" xfId="7506" xr:uid="{7780F20A-ED51-4D1B-87AD-8CA90BA355A8}"/>
    <cellStyle name="Notas 5 3 3 2 2 2" xfId="22614" xr:uid="{504A461A-4BFE-4EF2-B0D9-117E2F76A76A}"/>
    <cellStyle name="Notas 5 3 3 2 3" xfId="20434" xr:uid="{481FECFE-BA56-4911-A8D1-B31B7929687D}"/>
    <cellStyle name="Notas 5 3 3 3" xfId="14555" xr:uid="{8A714F61-E5C0-4D3E-A927-404C41FF052A}"/>
    <cellStyle name="Notas 5 3 3 3 2" xfId="29663" xr:uid="{42A6B908-1945-40F2-93F0-7A596EB5B80B}"/>
    <cellStyle name="Notas 5 3 3 4" xfId="17797" xr:uid="{6C62A408-92BC-4A2D-8CD3-E030F3B3C3D0}"/>
    <cellStyle name="Notas 5 3 4" xfId="2992" xr:uid="{9B3DC2DF-AEC7-4718-AA0B-D7DF6F4D4E17}"/>
    <cellStyle name="Notas 5 3 4 2" xfId="5629" xr:uid="{86D1219C-09CD-48C3-9E5E-89979495BFCE}"/>
    <cellStyle name="Notas 5 3 4 2 2" xfId="11940" xr:uid="{5DB629CC-6A0F-4124-BA3B-482F2C0231DB}"/>
    <cellStyle name="Notas 5 3 4 2 2 2" xfId="27048" xr:uid="{BF5F898E-D01E-471B-88B1-6DD52B8F6E8E}"/>
    <cellStyle name="Notas 5 3 4 2 3" xfId="16108" xr:uid="{E39DBD05-85EA-49ED-94B9-E0C47783F87B}"/>
    <cellStyle name="Notas 5 3 4 2 3 2" xfId="31216" xr:uid="{D0B57B89-77A1-4B58-B400-86DE2CB0E5A6}"/>
    <cellStyle name="Notas 5 3 4 2 4" xfId="20737" xr:uid="{DAE6EC79-2764-4176-A68C-498B70358F37}"/>
    <cellStyle name="Notas 5 3 4 3" xfId="9374" xr:uid="{85C6709A-52E2-43B1-945A-E47427132FFA}"/>
    <cellStyle name="Notas 5 3 4 3 2" xfId="24482" xr:uid="{803FFA2D-5715-4322-87D6-2D875AD024B1}"/>
    <cellStyle name="Notas 5 3 4 4" xfId="14093" xr:uid="{4642D338-A655-496B-85E3-5D1022DABE50}"/>
    <cellStyle name="Notas 5 3 4 4 2" xfId="29201" xr:uid="{B2AC3C73-8E2C-4C23-B71E-DD24DBC32425}"/>
    <cellStyle name="Notas 5 3 4 5" xfId="18100" xr:uid="{5F473303-D14B-4AEA-8F0F-496A58AEADBA}"/>
    <cellStyle name="Notas 5 3 5" xfId="3318" xr:uid="{25C42700-3963-4F82-869A-74AE95FB6A64}"/>
    <cellStyle name="Notas 5 3 5 2" xfId="5955" xr:uid="{10B69E69-F9D1-49A7-84CF-E68125B41700}"/>
    <cellStyle name="Notas 5 3 5 2 2" xfId="12266" xr:uid="{D6CD7852-174D-459F-81A5-52252827F062}"/>
    <cellStyle name="Notas 5 3 5 2 2 2" xfId="27374" xr:uid="{AFCF5CBE-2754-4046-85F1-C664C41EC7B8}"/>
    <cellStyle name="Notas 5 3 5 2 3" xfId="8150" xr:uid="{4AB2977B-C02F-466A-85C2-9DD54812594D}"/>
    <cellStyle name="Notas 5 3 5 2 3 2" xfId="23258" xr:uid="{D980FDB9-862B-411C-B8D4-0A72F4858073}"/>
    <cellStyle name="Notas 5 3 5 2 4" xfId="21063" xr:uid="{56A56858-9BA7-46B9-AAEE-AC5568E220C1}"/>
    <cellStyle name="Notas 5 3 5 3" xfId="9700" xr:uid="{E0C22498-4C70-4B7E-9FBC-BC5F73EB12DE}"/>
    <cellStyle name="Notas 5 3 5 3 2" xfId="24808" xr:uid="{B16CAA63-01DF-4118-B5AD-B34CC1B5C209}"/>
    <cellStyle name="Notas 5 3 5 4" xfId="7574" xr:uid="{1874A107-F1FF-46DC-B5FA-6FC91FE538AF}"/>
    <cellStyle name="Notas 5 3 5 4 2" xfId="22682" xr:uid="{2A5F70A1-D3EB-47A0-9A41-F086A752E477}"/>
    <cellStyle name="Notas 5 3 5 5" xfId="18426" xr:uid="{E5714A30-27D7-406E-8022-12042A1031AF}"/>
    <cellStyle name="Notas 5 3 6" xfId="3624" xr:uid="{81FD3434-F10A-445D-B7A7-2B0EE1A0AD0F}"/>
    <cellStyle name="Notas 5 3 6 2" xfId="6261" xr:uid="{A9BCF70B-801F-4F87-AF55-9878AB8D481E}"/>
    <cellStyle name="Notas 5 3 6 2 2" xfId="12572" xr:uid="{42CE9870-6A53-4C4D-B619-DC7F6D318CA8}"/>
    <cellStyle name="Notas 5 3 6 2 2 2" xfId="27680" xr:uid="{F4F3C60B-60F1-4E48-A219-24B31F03FD12}"/>
    <cellStyle name="Notas 5 3 6 2 3" xfId="16279" xr:uid="{D7C1A0E5-76DD-40A0-949A-EE79F04ACD74}"/>
    <cellStyle name="Notas 5 3 6 2 3 2" xfId="31387" xr:uid="{60E103B5-1B90-4FFF-8159-36C73D851CAE}"/>
    <cellStyle name="Notas 5 3 6 2 4" xfId="21369" xr:uid="{C4AF9EB7-2BD0-4A48-8F9F-EE52F2D85637}"/>
    <cellStyle name="Notas 5 3 6 3" xfId="10006" xr:uid="{6C6B91A0-FA0E-44A6-9A38-EAA02295E4CA}"/>
    <cellStyle name="Notas 5 3 6 3 2" xfId="25114" xr:uid="{048E0031-3AA5-480C-98F3-058FA4D8C949}"/>
    <cellStyle name="Notas 5 3 6 4" xfId="15896" xr:uid="{C31F1342-F525-4548-92DD-D7E9901E9BFC}"/>
    <cellStyle name="Notas 5 3 6 4 2" xfId="31004" xr:uid="{5204B163-8DA2-423A-9546-AE9CD6DDC54B}"/>
    <cellStyle name="Notas 5 3 6 5" xfId="18732" xr:uid="{75CA0E1F-EDF0-42F3-BA55-F67E8079F12F}"/>
    <cellStyle name="Notas 5 3 7" xfId="3985" xr:uid="{02046306-3ABB-4B65-B130-AB7DA613C700}"/>
    <cellStyle name="Notas 5 3 7 2" xfId="6622" xr:uid="{09E9D83A-C440-4D3E-AFD7-36847FC6F0A1}"/>
    <cellStyle name="Notas 5 3 7 2 2" xfId="12933" xr:uid="{2DAC8BA4-5393-4D8E-A755-791BDB82D460}"/>
    <cellStyle name="Notas 5 3 7 2 2 2" xfId="28041" xr:uid="{E2C52CFB-9517-4DBC-BE67-925F4F33634D}"/>
    <cellStyle name="Notas 5 3 7 2 3" xfId="16623" xr:uid="{C73E6B84-5381-4A22-B963-DD978586FB76}"/>
    <cellStyle name="Notas 5 3 7 2 3 2" xfId="31731" xr:uid="{F623F5A3-3C74-4F99-9CE0-5CD97F80060D}"/>
    <cellStyle name="Notas 5 3 7 2 4" xfId="21730" xr:uid="{36818F48-BD91-4174-971F-78A5CC641CEE}"/>
    <cellStyle name="Notas 5 3 7 3" xfId="10367" xr:uid="{5805AA32-431B-4CB3-87D4-6BB0C47E326F}"/>
    <cellStyle name="Notas 5 3 7 3 2" xfId="25475" xr:uid="{2548F8BC-2727-41B1-B9DD-C7044A95199F}"/>
    <cellStyle name="Notas 5 3 7 4" xfId="14074" xr:uid="{19F201DC-FD6D-4A0A-B64C-2EAA8C197EC5}"/>
    <cellStyle name="Notas 5 3 7 4 2" xfId="29182" xr:uid="{A9BE237A-E651-4616-B15A-149FC44A9513}"/>
    <cellStyle name="Notas 5 3 7 5" xfId="19093" xr:uid="{EE7584AD-8C58-477D-8459-A298E9A3988D}"/>
    <cellStyle name="Notas 5 3 8" xfId="4308" xr:uid="{043448B2-6D21-4885-B3A8-60B9BC4A6565}"/>
    <cellStyle name="Notas 5 3 8 2" xfId="6945" xr:uid="{5CFC3A90-0886-4A36-87FD-A4E46FC4C150}"/>
    <cellStyle name="Notas 5 3 8 2 2" xfId="13256" xr:uid="{C359139B-3F09-4C2C-A4D2-E52D1FD22FB8}"/>
    <cellStyle name="Notas 5 3 8 2 2 2" xfId="28364" xr:uid="{3C7E0A96-3439-455E-B1DD-34BF33311413}"/>
    <cellStyle name="Notas 5 3 8 2 3" xfId="16920" xr:uid="{B775D7C5-4133-42D4-9C69-6B6D20C8FC5E}"/>
    <cellStyle name="Notas 5 3 8 2 3 2" xfId="32028" xr:uid="{2D7F41B3-63EC-4D30-8478-44DF14694C75}"/>
    <cellStyle name="Notas 5 3 8 2 4" xfId="22053" xr:uid="{0DA1058B-60F2-4B4C-AB78-02BE4663C7D5}"/>
    <cellStyle name="Notas 5 3 8 3" xfId="10690" xr:uid="{8C304426-B7DD-4F71-ABF2-7D6549CA5C44}"/>
    <cellStyle name="Notas 5 3 8 3 2" xfId="25798" xr:uid="{DB201BA9-044B-4E88-97BF-CC417C891465}"/>
    <cellStyle name="Notas 5 3 8 4" xfId="16275" xr:uid="{F0BBCA8D-248E-4AA5-A0E3-1313485A4D81}"/>
    <cellStyle name="Notas 5 3 8 4 2" xfId="31383" xr:uid="{7EFE1E19-33A9-48C9-830C-8E986EA68CC3}"/>
    <cellStyle name="Notas 5 3 8 5" xfId="19416" xr:uid="{C4BA2A39-A4EC-4D9A-B03C-0DCA47BC066E}"/>
    <cellStyle name="Notas 5 3 9" xfId="4550" xr:uid="{8A38C9A8-C4D0-4D96-9359-8558F0967BE1}"/>
    <cellStyle name="Notas 5 3 9 2" xfId="10932" xr:uid="{583DC516-FC1D-42F5-BADD-C7DE8E7B931C}"/>
    <cellStyle name="Notas 5 3 9 2 2" xfId="26040" xr:uid="{A6DEFF98-7197-4D56-B9C0-E76339489810}"/>
    <cellStyle name="Notas 5 3 9 3" xfId="13922" xr:uid="{08DB4F71-F4FA-490A-AFAC-8E75CC91CF1F}"/>
    <cellStyle name="Notas 5 3 9 3 2" xfId="29030" xr:uid="{38B43FEA-951D-4C78-A947-6720DF93B124}"/>
    <cellStyle name="Notas 5 3 9 4" xfId="19658" xr:uid="{9F09CA51-453E-42C3-A6B3-13D9ADEA81D9}"/>
    <cellStyle name="Notas 5 4" xfId="2114" xr:uid="{4BFAC480-0DE2-43D9-B971-E0531263CDA5}"/>
    <cellStyle name="Notas 5 4 10" xfId="8612" xr:uid="{8FB4FE87-FB13-4D34-871B-B79F27EC6678}"/>
    <cellStyle name="Notas 5 4 10 2" xfId="23720" xr:uid="{1940AA79-AFED-4D85-A7EB-CF73FCE5D3F1}"/>
    <cellStyle name="Notas 5 4 11" xfId="11780" xr:uid="{F301C632-3AA0-4B6A-ABA7-36F017A066FC}"/>
    <cellStyle name="Notas 5 4 11 2" xfId="26888" xr:uid="{0F81E09D-AD6E-46BA-AA36-E84F57BB02FF}"/>
    <cellStyle name="Notas 5 4 12" xfId="13938" xr:uid="{C38B62A4-538C-4A9A-888E-0E6E7F969770}"/>
    <cellStyle name="Notas 5 4 12 2" xfId="29046" xr:uid="{F0243AB9-FE1E-4BEE-942E-81CC9B8560E0}"/>
    <cellStyle name="Notas 5 4 13" xfId="17339" xr:uid="{E3AC79DD-94AC-4489-AA2F-908356B7BCBA}"/>
    <cellStyle name="Notas 5 4 2" xfId="2604" xr:uid="{BA19D77E-150B-4B53-B590-722D2031FB38}"/>
    <cellStyle name="Notas 5 4 2 2" xfId="5241" xr:uid="{A7C0C1BF-F199-4B4F-BA4E-7BA0902F515D}"/>
    <cellStyle name="Notas 5 4 2 2 2" xfId="11605" xr:uid="{07F02A1F-A81C-4FA5-B57D-1A8A0A697B62}"/>
    <cellStyle name="Notas 5 4 2 2 2 2" xfId="26713" xr:uid="{8ECC1225-2DAF-42CB-944D-3E4DB861AC40}"/>
    <cellStyle name="Notas 5 4 2 2 3" xfId="14248" xr:uid="{1234CA09-C6CD-4041-829B-1B3D69D94B76}"/>
    <cellStyle name="Notas 5 4 2 2 3 2" xfId="29356" xr:uid="{D38CE6AB-AAC2-48A8-A730-625D138EAFFB}"/>
    <cellStyle name="Notas 5 4 2 2 4" xfId="20349" xr:uid="{39B3A18A-7910-4F89-AE5F-82B79EB8FAB6}"/>
    <cellStyle name="Notas 5 4 2 3" xfId="9071" xr:uid="{B8BC06D5-77C0-411D-9C9B-9612AD0DFDB5}"/>
    <cellStyle name="Notas 5 4 2 3 2" xfId="24179" xr:uid="{C0578D06-8DD6-4C28-BEBB-4A7AF2E8D63D}"/>
    <cellStyle name="Notas 5 4 2 4" xfId="8095" xr:uid="{06BAC822-1239-47B2-84C1-04C3AFF53A96}"/>
    <cellStyle name="Notas 5 4 2 4 2" xfId="23203" xr:uid="{BBA773AE-3DDF-43E6-980C-B48BF6493B8C}"/>
    <cellStyle name="Notas 5 4 2 5" xfId="14137" xr:uid="{00D29175-8C19-4E59-B02B-9180A299D5D4}"/>
    <cellStyle name="Notas 5 4 2 5 2" xfId="29245" xr:uid="{7CAC0784-991A-482A-A54D-CCB5CC9FEB43}"/>
    <cellStyle name="Notas 5 4 2 6" xfId="17712" xr:uid="{CFA0D3C5-7377-4B4A-9693-9F3383831A96}"/>
    <cellStyle name="Notas 5 4 3" xfId="2869" xr:uid="{C9ACDCE2-3FF0-47C0-AF28-6424DF5E41BB}"/>
    <cellStyle name="Notas 5 4 3 2" xfId="5506" xr:uid="{2F3819F1-917F-43C1-B7A0-6346E3A52064}"/>
    <cellStyle name="Notas 5 4 3 2 2" xfId="7043" xr:uid="{CFFBAEBA-F53A-4324-AD02-AD479BC37834}"/>
    <cellStyle name="Notas 5 4 3 2 2 2" xfId="22151" xr:uid="{D9142EF3-0802-487D-B107-82F818DF328F}"/>
    <cellStyle name="Notas 5 4 3 2 3" xfId="20614" xr:uid="{089579E3-0341-4771-9A29-95EA5326700D}"/>
    <cellStyle name="Notas 5 4 3 3" xfId="7191" xr:uid="{FF619C4D-BDC4-43AD-8B2C-23876941350C}"/>
    <cellStyle name="Notas 5 4 3 3 2" xfId="22299" xr:uid="{CA41E2D6-2843-4563-B36A-881DD3A5CA73}"/>
    <cellStyle name="Notas 5 4 3 4" xfId="17977" xr:uid="{A261C3E5-D38E-47A3-A68B-5A86D1B36D57}"/>
    <cellStyle name="Notas 5 4 4" xfId="3172" xr:uid="{3F8CCBFF-E6EA-449A-BB53-29BC1F103A68}"/>
    <cellStyle name="Notas 5 4 4 2" xfId="5809" xr:uid="{60B6B48E-E5B4-4A2D-B3F1-5ED1990A4D9D}"/>
    <cellStyle name="Notas 5 4 4 2 2" xfId="12120" xr:uid="{BAC16FFF-D94D-45F9-8602-409B8F8627EF}"/>
    <cellStyle name="Notas 5 4 4 2 2 2" xfId="27228" xr:uid="{8492D035-4AA5-42A3-A9EB-5548246FE954}"/>
    <cellStyle name="Notas 5 4 4 2 3" xfId="15624" xr:uid="{447A4515-FC9B-48C9-8F73-19EEFE192AFF}"/>
    <cellStyle name="Notas 5 4 4 2 3 2" xfId="30732" xr:uid="{636ECAEF-CBDD-482C-BFAC-274E8738F0EA}"/>
    <cellStyle name="Notas 5 4 4 2 4" xfId="20917" xr:uid="{4AAF620C-2BEE-453B-9C32-09C52BF332CA}"/>
    <cellStyle name="Notas 5 4 4 3" xfId="9554" xr:uid="{00924D9E-05C8-4835-B1F1-FB178C050A2A}"/>
    <cellStyle name="Notas 5 4 4 3 2" xfId="24662" xr:uid="{6C34936A-66A8-4702-8FCB-B7A305867E15}"/>
    <cellStyle name="Notas 5 4 4 4" xfId="16133" xr:uid="{5B8D2771-EF83-4943-97F3-3D510E4F1BE0}"/>
    <cellStyle name="Notas 5 4 4 4 2" xfId="31241" xr:uid="{918613F0-8956-48C3-9D26-16E8A4936732}"/>
    <cellStyle name="Notas 5 4 4 5" xfId="18280" xr:uid="{2A9F4E9B-8333-4837-A884-91D6E680F270}"/>
    <cellStyle name="Notas 5 4 5" xfId="3498" xr:uid="{F1794C60-7866-413A-B4B2-092B48D46C2E}"/>
    <cellStyle name="Notas 5 4 5 2" xfId="6135" xr:uid="{08A9A3E2-A4CD-4D40-A698-AE96126E16F2}"/>
    <cellStyle name="Notas 5 4 5 2 2" xfId="12446" xr:uid="{EF9652EA-C122-49C5-BA76-145F19330D72}"/>
    <cellStyle name="Notas 5 4 5 2 2 2" xfId="27554" xr:uid="{06ACAC1A-8979-4B1C-B902-73B96ADFA2B6}"/>
    <cellStyle name="Notas 5 4 5 2 3" xfId="16522" xr:uid="{F759EA71-9DFD-4831-A8AA-1602AB94420D}"/>
    <cellStyle name="Notas 5 4 5 2 3 2" xfId="31630" xr:uid="{CA2019A5-72ED-4B5F-BB2C-4626706026C4}"/>
    <cellStyle name="Notas 5 4 5 2 4" xfId="21243" xr:uid="{63A40B1E-2DC4-47CD-A827-F3204D9652D2}"/>
    <cellStyle name="Notas 5 4 5 3" xfId="9880" xr:uid="{1C1954B7-FE20-4218-92EC-5E72F8C4B821}"/>
    <cellStyle name="Notas 5 4 5 3 2" xfId="24988" xr:uid="{D21A550C-8B09-4D79-9499-285FA38B09CC}"/>
    <cellStyle name="Notas 5 4 5 4" xfId="15912" xr:uid="{D9BA8A9A-376C-43E5-AA2C-4F48FCB499BD}"/>
    <cellStyle name="Notas 5 4 5 4 2" xfId="31020" xr:uid="{15FD5E11-39AF-4D40-A1C0-19A17464E450}"/>
    <cellStyle name="Notas 5 4 5 5" xfId="18606" xr:uid="{7001DACA-30B8-4517-8F16-DBE7F297F273}"/>
    <cellStyle name="Notas 5 4 6" xfId="3804" xr:uid="{A0BB1CE4-ED5B-4133-879E-1039F3DC1427}"/>
    <cellStyle name="Notas 5 4 6 2" xfId="6441" xr:uid="{49367DB3-FBD6-445F-AD59-463A0B242C9E}"/>
    <cellStyle name="Notas 5 4 6 2 2" xfId="12752" xr:uid="{0E752F7A-F32A-4411-9003-FFCD945A136E}"/>
    <cellStyle name="Notas 5 4 6 2 2 2" xfId="27860" xr:uid="{BFFEF7BB-6938-4424-BA01-931C9D59A352}"/>
    <cellStyle name="Notas 5 4 6 2 3" xfId="8198" xr:uid="{6A398D4C-8F9F-40C1-A2A3-030E5ACDF57F}"/>
    <cellStyle name="Notas 5 4 6 2 3 2" xfId="23306" xr:uid="{7796A603-1ED8-41B0-87F2-59580BA94B72}"/>
    <cellStyle name="Notas 5 4 6 2 4" xfId="21549" xr:uid="{DB7FFD37-F9D4-4B59-AE7D-4D2C89BADED2}"/>
    <cellStyle name="Notas 5 4 6 3" xfId="10186" xr:uid="{F129B3BE-7F3D-48DB-88D1-342873E553EA}"/>
    <cellStyle name="Notas 5 4 6 3 2" xfId="25294" xr:uid="{2C4C5632-EAC7-4209-9CD9-BE7CF7CA4981}"/>
    <cellStyle name="Notas 5 4 6 4" xfId="14352" xr:uid="{C7A1D401-D69B-4E52-AA03-E98E91A8B7B5}"/>
    <cellStyle name="Notas 5 4 6 4 2" xfId="29460" xr:uid="{8C2A4492-2858-4582-A1B1-603BAFA5C04F}"/>
    <cellStyle name="Notas 5 4 6 5" xfId="18912" xr:uid="{F0B2B17A-98F9-4FF2-881F-9006EC0F4D24}"/>
    <cellStyle name="Notas 5 4 7" xfId="4186" xr:uid="{BAA84B57-5274-4E87-9687-BF8790393DA7}"/>
    <cellStyle name="Notas 5 4 7 2" xfId="6823" xr:uid="{FB78E95B-4401-41CB-B28C-17C6EFCF850F}"/>
    <cellStyle name="Notas 5 4 7 2 2" xfId="13134" xr:uid="{C735CC3F-61DC-4545-8830-7F881C067556}"/>
    <cellStyle name="Notas 5 4 7 2 2 2" xfId="28242" xr:uid="{6470DE0A-FA8D-4CA5-8F2C-2F2BE29BE399}"/>
    <cellStyle name="Notas 5 4 7 2 3" xfId="16803" xr:uid="{CA75C0F2-8C27-4E81-830D-658B1ECF94BB}"/>
    <cellStyle name="Notas 5 4 7 2 3 2" xfId="31911" xr:uid="{62E54D4F-842F-4069-BA28-D7033FBAE822}"/>
    <cellStyle name="Notas 5 4 7 2 4" xfId="21931" xr:uid="{631788AB-206B-4A31-9766-0785B5AA3ABF}"/>
    <cellStyle name="Notas 5 4 7 3" xfId="10568" xr:uid="{66CA2F1F-DDE4-4728-9F5D-DBE4516A7D0F}"/>
    <cellStyle name="Notas 5 4 7 3 2" xfId="25676" xr:uid="{3383CD02-878F-423D-A717-7D20AF84326B}"/>
    <cellStyle name="Notas 5 4 7 4" xfId="8019" xr:uid="{BB622D6B-4637-4540-94B3-0C750D510389}"/>
    <cellStyle name="Notas 5 4 7 4 2" xfId="23127" xr:uid="{994AEA0F-6368-4E5C-B5B4-CACD6278797A}"/>
    <cellStyle name="Notas 5 4 7 5" xfId="19294" xr:uid="{171E6EB4-15AE-4B6F-9695-8A5D427680C4}"/>
    <cellStyle name="Notas 5 4 8" xfId="4393" xr:uid="{86AE6307-5AF7-4554-B8FC-8882F68F4FF0}"/>
    <cellStyle name="Notas 5 4 8 2" xfId="7030" xr:uid="{7EC18C42-E144-4E91-BD96-444467C7FFA3}"/>
    <cellStyle name="Notas 5 4 8 2 2" xfId="13341" xr:uid="{EC182A0C-9570-4CB8-A5D0-22D85774C61F}"/>
    <cellStyle name="Notas 5 4 8 2 2 2" xfId="28449" xr:uid="{16250186-3851-43DF-942D-5B7740CFC29D}"/>
    <cellStyle name="Notas 5 4 8 2 3" xfId="17005" xr:uid="{6CDE7756-3C76-44E6-9FF5-21F7A3AA3E8A}"/>
    <cellStyle name="Notas 5 4 8 2 3 2" xfId="32113" xr:uid="{3D3C14F3-A649-48C0-B1CB-C38246BD736C}"/>
    <cellStyle name="Notas 5 4 8 2 4" xfId="22138" xr:uid="{AAEE6FAF-9674-46AE-AA8C-5E89B8E31E8A}"/>
    <cellStyle name="Notas 5 4 8 3" xfId="10775" xr:uid="{10058316-D4AE-4195-8353-B090F21B5758}"/>
    <cellStyle name="Notas 5 4 8 3 2" xfId="25883" xr:uid="{958B081B-6869-492D-886D-A4AF089DDFC1}"/>
    <cellStyle name="Notas 5 4 8 4" xfId="7314" xr:uid="{FBB00320-04CE-4594-945D-C1F23D1C0CEC}"/>
    <cellStyle name="Notas 5 4 8 4 2" xfId="22422" xr:uid="{CCC399A6-D127-4607-9320-B8538298B911}"/>
    <cellStyle name="Notas 5 4 8 5" xfId="19501" xr:uid="{89E738F2-3F8E-4E92-B62E-7CCD6263E8C9}"/>
    <cellStyle name="Notas 5 4 9" xfId="4751" xr:uid="{EE160948-5D69-4E69-BC2C-950E249E90E4}"/>
    <cellStyle name="Notas 5 4 9 2" xfId="11133" xr:uid="{012015FE-803F-49B6-B634-E6DCD2222298}"/>
    <cellStyle name="Notas 5 4 9 2 2" xfId="26241" xr:uid="{C677A469-A732-419B-9AF0-2B7B0B8C52A0}"/>
    <cellStyle name="Notas 5 4 9 3" xfId="7567" xr:uid="{7EF38382-792C-4D05-9D40-45FD3EF54FB6}"/>
    <cellStyle name="Notas 5 4 9 3 2" xfId="22675" xr:uid="{CFD041FB-7585-4CFC-8AFA-5DDA08E11710}"/>
    <cellStyle name="Notas 5 4 9 4" xfId="19859" xr:uid="{F0BD77B8-5987-40CA-A2E1-3A1038D17876}"/>
    <cellStyle name="Notas 5 5" xfId="2010" xr:uid="{3B9BDA0A-CD6E-4C0B-93D3-B90C33807674}"/>
    <cellStyle name="Notas 5 5 10" xfId="9249" xr:uid="{08672760-4592-445F-85FB-1BD4E52B09E8}"/>
    <cellStyle name="Notas 5 5 10 2" xfId="24357" xr:uid="{B60550D0-4D8F-4C26-A870-97A26403F53A}"/>
    <cellStyle name="Notas 5 5 11" xfId="7338" xr:uid="{6D0223BD-02EB-40E2-8669-3DBE00737F65}"/>
    <cellStyle name="Notas 5 5 11 2" xfId="22446" xr:uid="{706BC769-B94D-4AA1-8064-E082EEE97043}"/>
    <cellStyle name="Notas 5 5 12" xfId="17235" xr:uid="{1558A386-1E10-4DFB-9AEA-90BBAB130B37}"/>
    <cellStyle name="Notas 5 5 2" xfId="2772" xr:uid="{5BF00040-6D54-43C2-BC40-FABFCB543F8A}"/>
    <cellStyle name="Notas 5 5 2 2" xfId="5409" xr:uid="{EBF50832-CB7E-48CB-8DEB-740BE254317D}"/>
    <cellStyle name="Notas 5 5 2 2 2" xfId="14318" xr:uid="{4ADADDF8-0561-42FE-9E35-5921106E430E}"/>
    <cellStyle name="Notas 5 5 2 2 2 2" xfId="29426" xr:uid="{CA194516-CDFF-40C2-A1A2-9D347BD96322}"/>
    <cellStyle name="Notas 5 5 2 2 3" xfId="20517" xr:uid="{C2D2B15C-EC4E-4711-A4C1-057F1F267830}"/>
    <cellStyle name="Notas 5 5 2 3" xfId="16481" xr:uid="{312D92D2-9293-412D-B079-EADC9AD19348}"/>
    <cellStyle name="Notas 5 5 2 3 2" xfId="31589" xr:uid="{7FC674E6-8714-4628-81DA-68F7DC4792C7}"/>
    <cellStyle name="Notas 5 5 2 4" xfId="17880" xr:uid="{B90C0EFE-1288-47B6-ADDD-7386719EDC12}"/>
    <cellStyle name="Notas 5 5 3" xfId="3075" xr:uid="{01C03D25-A0EA-4BD9-AC78-9CC318271FCD}"/>
    <cellStyle name="Notas 5 5 3 2" xfId="5712" xr:uid="{E6E91F0E-1B56-45A6-8A24-F999A92EE846}"/>
    <cellStyle name="Notas 5 5 3 2 2" xfId="12023" xr:uid="{D1BF7F0B-F76C-42D4-BFD9-360380A0C4CF}"/>
    <cellStyle name="Notas 5 5 3 2 2 2" xfId="27131" xr:uid="{3A1A2523-83A8-4649-80FB-93AF12FA37CD}"/>
    <cellStyle name="Notas 5 5 3 2 3" xfId="13698" xr:uid="{0AEB3CA4-C97B-4C64-B5D1-14FDB46B8118}"/>
    <cellStyle name="Notas 5 5 3 2 3 2" xfId="28806" xr:uid="{BEA10272-40F4-487D-AFBD-9ECFFD165B61}"/>
    <cellStyle name="Notas 5 5 3 2 4" xfId="20820" xr:uid="{C6E6E2E6-58BE-4202-932B-6E5833378802}"/>
    <cellStyle name="Notas 5 5 3 3" xfId="9457" xr:uid="{61E6B152-EBE1-4A5F-B513-02D5FA19D137}"/>
    <cellStyle name="Notas 5 5 3 3 2" xfId="24565" xr:uid="{F3C36FD8-1D92-42CD-8888-70CD15DC7283}"/>
    <cellStyle name="Notas 5 5 3 4" xfId="13958" xr:uid="{DA3CAF81-BC68-477D-B257-1CA20EF61159}"/>
    <cellStyle name="Notas 5 5 3 4 2" xfId="29066" xr:uid="{BA794056-F07A-45AB-B60C-8CABDC0951DC}"/>
    <cellStyle name="Notas 5 5 3 5" xfId="18183" xr:uid="{50DD1458-5980-4866-A354-B507F8B22070}"/>
    <cellStyle name="Notas 5 5 4" xfId="3401" xr:uid="{D859519A-2BD0-4C64-AD9A-A5F1421FC528}"/>
    <cellStyle name="Notas 5 5 4 2" xfId="6038" xr:uid="{8A98E53C-7B32-4BF2-B98C-511013000AEF}"/>
    <cellStyle name="Notas 5 5 4 2 2" xfId="12349" xr:uid="{BA7D6864-A246-480A-81A3-71BD9A7FD8AB}"/>
    <cellStyle name="Notas 5 5 4 2 2 2" xfId="27457" xr:uid="{A939BF14-F2FE-42D7-B18D-3DA69A0BDBB8}"/>
    <cellStyle name="Notas 5 5 4 2 3" xfId="15966" xr:uid="{5ABCDCFC-D1EF-479C-A322-3395E4971105}"/>
    <cellStyle name="Notas 5 5 4 2 3 2" xfId="31074" xr:uid="{4B55A245-BE92-4AB2-B05A-C015D3BA120C}"/>
    <cellStyle name="Notas 5 5 4 2 4" xfId="21146" xr:uid="{9C9788BA-F58C-428A-94D5-F2B1CF488005}"/>
    <cellStyle name="Notas 5 5 4 3" xfId="9783" xr:uid="{287A3A80-65EC-47C7-BD83-AB53DD586C92}"/>
    <cellStyle name="Notas 5 5 4 3 2" xfId="24891" xr:uid="{B15E0F67-C611-4FD4-99FA-534A3B448C7C}"/>
    <cellStyle name="Notas 5 5 4 4" xfId="13365" xr:uid="{2A767081-8565-490A-B9B1-26D603614900}"/>
    <cellStyle name="Notas 5 5 4 4 2" xfId="28473" xr:uid="{394CD1B5-0601-4EB9-A31D-940EFAD52C2D}"/>
    <cellStyle name="Notas 5 5 4 5" xfId="18509" xr:uid="{21CFAF44-F0F1-4514-8B6B-73D1A0A94F21}"/>
    <cellStyle name="Notas 5 5 5" xfId="3707" xr:uid="{646D2902-896C-4C53-B4C8-CEDC9334733C}"/>
    <cellStyle name="Notas 5 5 5 2" xfId="6344" xr:uid="{D7FBCC3D-FD0F-462A-9778-ED86E71C204E}"/>
    <cellStyle name="Notas 5 5 5 2 2" xfId="12655" xr:uid="{B4D8278A-1F98-444D-9513-689F006247C7}"/>
    <cellStyle name="Notas 5 5 5 2 2 2" xfId="27763" xr:uid="{85B03E1E-6A75-4F4B-8C66-4B6911889EA0}"/>
    <cellStyle name="Notas 5 5 5 2 3" xfId="13375" xr:uid="{DD07252B-66E9-4CE5-9785-7A065973B351}"/>
    <cellStyle name="Notas 5 5 5 2 3 2" xfId="28483" xr:uid="{6B567D54-8E9C-4ED9-B61E-1ABEB26420A3}"/>
    <cellStyle name="Notas 5 5 5 2 4" xfId="21452" xr:uid="{79D63A95-DB26-415C-BB36-934821FFC005}"/>
    <cellStyle name="Notas 5 5 5 3" xfId="10089" xr:uid="{E818BD9E-D915-4136-AAF5-1D4D9B00D213}"/>
    <cellStyle name="Notas 5 5 5 3 2" xfId="25197" xr:uid="{92AA53EC-1349-43D1-8F7A-CFCA07337276}"/>
    <cellStyle name="Notas 5 5 5 4" xfId="11677" xr:uid="{09CCFCB2-EA86-4CE8-AF99-3655233777E9}"/>
    <cellStyle name="Notas 5 5 5 4 2" xfId="26785" xr:uid="{726D250C-127F-4A9B-B928-BA5D0027D8C2}"/>
    <cellStyle name="Notas 5 5 5 5" xfId="18815" xr:uid="{CA219DE3-BB68-41AC-8D23-82E9B189EC24}"/>
    <cellStyle name="Notas 5 5 6" xfId="4082" xr:uid="{3ECAAAC2-A850-4C27-8E55-8F79F20B4AA2}"/>
    <cellStyle name="Notas 5 5 6 2" xfId="6719" xr:uid="{72B3C98A-4DAE-4AB7-BCAF-BADC04422106}"/>
    <cellStyle name="Notas 5 5 6 2 2" xfId="13030" xr:uid="{6A77BBAF-4D8E-44E5-AD4E-6212E4DD49C0}"/>
    <cellStyle name="Notas 5 5 6 2 2 2" xfId="28138" xr:uid="{4F106294-B694-471B-9511-5270CEAD5780}"/>
    <cellStyle name="Notas 5 5 6 2 3" xfId="16706" xr:uid="{E9C65D1E-29EC-46DF-A742-F5344C949276}"/>
    <cellStyle name="Notas 5 5 6 2 3 2" xfId="31814" xr:uid="{DE697B61-BF23-4F1F-9C03-17E7ACD686FB}"/>
    <cellStyle name="Notas 5 5 6 2 4" xfId="21827" xr:uid="{766770DE-EAFE-4FDB-A531-F36C6C33C314}"/>
    <cellStyle name="Notas 5 5 6 3" xfId="10464" xr:uid="{1A7AD64F-AA05-4C36-B4F1-1BDE5C6C85D4}"/>
    <cellStyle name="Notas 5 5 6 3 2" xfId="25572" xr:uid="{0AB6A990-CF19-44D5-888F-075FC3852E49}"/>
    <cellStyle name="Notas 5 5 6 4" xfId="14375" xr:uid="{0BCB78E3-ABEF-4B30-B9FF-74025E8E5F56}"/>
    <cellStyle name="Notas 5 5 6 4 2" xfId="29483" xr:uid="{52910489-7613-442A-8556-E1F70106CBB0}"/>
    <cellStyle name="Notas 5 5 6 5" xfId="19190" xr:uid="{39230667-8FEC-40A4-9558-C58DE354F21D}"/>
    <cellStyle name="Notas 5 5 7" xfId="4364" xr:uid="{D91DA11A-9CE2-414E-B1C6-481CEF263BBF}"/>
    <cellStyle name="Notas 5 5 7 2" xfId="7001" xr:uid="{82DD50DD-0AD1-41A4-A30F-14E0491768AC}"/>
    <cellStyle name="Notas 5 5 7 2 2" xfId="13312" xr:uid="{2C74B668-7A65-4BF3-A6C9-2162B01E6CBF}"/>
    <cellStyle name="Notas 5 5 7 2 2 2" xfId="28420" xr:uid="{F76EAA27-298F-41E3-8D5C-9372A472CF6E}"/>
    <cellStyle name="Notas 5 5 7 2 3" xfId="16976" xr:uid="{1AEFB89E-3BD0-4709-AE18-17D9BE9790AB}"/>
    <cellStyle name="Notas 5 5 7 2 3 2" xfId="32084" xr:uid="{A880597C-C4DA-4EEC-9FC9-EE165EFC47AB}"/>
    <cellStyle name="Notas 5 5 7 2 4" xfId="22109" xr:uid="{B37383D7-3627-4FDE-B7CB-07593627A700}"/>
    <cellStyle name="Notas 5 5 7 3" xfId="10746" xr:uid="{12D8098A-BCE9-414F-83CC-C2DE2F85D794}"/>
    <cellStyle name="Notas 5 5 7 3 2" xfId="25854" xr:uid="{D6F54922-000D-40F4-9004-AFBE6E6D00C8}"/>
    <cellStyle name="Notas 5 5 7 4" xfId="8717" xr:uid="{988217D6-C7CB-490E-B80A-B807088E1743}"/>
    <cellStyle name="Notas 5 5 7 4 2" xfId="23825" xr:uid="{4F06A4FE-EC2F-44E8-8B78-809478464023}"/>
    <cellStyle name="Notas 5 5 7 5" xfId="19472" xr:uid="{CE11073E-C75D-4CEA-80F5-FE8DF9BD306D}"/>
    <cellStyle name="Notas 5 5 8" xfId="4647" xr:uid="{D4DC93EB-8AAD-4928-9446-AB544292C92D}"/>
    <cellStyle name="Notas 5 5 8 2" xfId="11029" xr:uid="{0B90D3C2-D9D2-4F5D-81D8-9AD64C42BBEA}"/>
    <cellStyle name="Notas 5 5 8 2 2" xfId="26137" xr:uid="{D4F2094C-D5E2-4D46-857C-5C1611962D5C}"/>
    <cellStyle name="Notas 5 5 8 3" xfId="7819" xr:uid="{CEA07F85-0A06-447C-8081-3F6DDA7E0B39}"/>
    <cellStyle name="Notas 5 5 8 3 2" xfId="22927" xr:uid="{F2B6E1A2-566D-4C34-B363-EDCA53DC59F8}"/>
    <cellStyle name="Notas 5 5 8 4" xfId="19755" xr:uid="{77979126-9AF7-4046-9C3F-CE12A0F3C0F5}"/>
    <cellStyle name="Notas 5 5 9" xfId="8508" xr:uid="{4436F434-5CDF-4E1C-BFDA-79B439CBA2C2}"/>
    <cellStyle name="Notas 5 5 9 2" xfId="23616" xr:uid="{A5C2B2FB-96BA-431E-8C47-910FC096763C}"/>
    <cellStyle name="Notas 6" xfId="1468" xr:uid="{00000000-0005-0000-0000-0000C0050000}"/>
    <cellStyle name="Notas 6 2" xfId="1923" xr:uid="{4015D4C8-1B38-4E19-8264-C6611FC65042}"/>
    <cellStyle name="Notas 6 2 10" xfId="14480" xr:uid="{57508B02-A9BE-4E04-9B21-D9574F87AFB8}"/>
    <cellStyle name="Notas 6 2 10 2" xfId="29588" xr:uid="{74223559-4758-4970-B20F-B74607FC2B77}"/>
    <cellStyle name="Notas 6 2 11" xfId="16152" xr:uid="{12B0A7B1-D649-480E-82C7-C846B4FD6AD2}"/>
    <cellStyle name="Notas 6 2 11 2" xfId="31260" xr:uid="{50966128-DE95-4ED0-BCC4-1CC1965D667B}"/>
    <cellStyle name="Notas 6 2 12" xfId="17148" xr:uid="{6D3C7809-A5FB-4939-B2E5-3A7A19604377}"/>
    <cellStyle name="Notas 6 2 2" xfId="2483" xr:uid="{4732FF22-4159-403E-AA5A-D1ED8E9B018A}"/>
    <cellStyle name="Notas 6 2 2 2" xfId="5120" xr:uid="{C43601EF-8FE6-4D17-ADBD-6473F0EE5EDF}"/>
    <cellStyle name="Notas 6 2 2 2 2" xfId="11484" xr:uid="{A02F7119-1B3F-4DB6-9466-CBBD1AD65378}"/>
    <cellStyle name="Notas 6 2 2 2 2 2" xfId="26592" xr:uid="{6039F7C0-1C0C-4964-BB20-EE6811F9ED99}"/>
    <cellStyle name="Notas 6 2 2 2 3" xfId="8099" xr:uid="{61735469-C769-4CB4-B493-5FF6052801E0}"/>
    <cellStyle name="Notas 6 2 2 2 3 2" xfId="23207" xr:uid="{DD7E52EE-FE5E-4C4E-BA18-B7383345F32B}"/>
    <cellStyle name="Notas 6 2 2 2 4" xfId="20228" xr:uid="{662548F3-82B0-4452-8990-9AE131641676}"/>
    <cellStyle name="Notas 6 2 2 3" xfId="8950" xr:uid="{AF1E3BD0-B4E7-4CA8-A12E-AE4F87E060A4}"/>
    <cellStyle name="Notas 6 2 2 3 2" xfId="24058" xr:uid="{D9ACC8B1-221F-433D-B4C5-06F06ADCA827}"/>
    <cellStyle name="Notas 6 2 3" xfId="2699" xr:uid="{AD39B354-F986-44BE-847A-0EA2FA9D997D}"/>
    <cellStyle name="Notas 6 2 3 2" xfId="5336" xr:uid="{EBF8CFBE-25DC-4347-AE56-A392C1DF48F4}"/>
    <cellStyle name="Notas 6 2 3 2 2" xfId="14164" xr:uid="{2D103957-7E98-4BA0-BDE3-497BE0F2FD50}"/>
    <cellStyle name="Notas 6 2 3 2 2 2" xfId="29272" xr:uid="{11054F4F-5567-4D0F-BC40-6FC397E0443D}"/>
    <cellStyle name="Notas 6 2 3 2 3" xfId="20444" xr:uid="{8CF8BB3A-E151-4991-9C3E-B8FF82B6699B}"/>
    <cellStyle name="Notas 6 2 3 3" xfId="7677" xr:uid="{4E9B0E41-9B67-412D-BE29-254760F92BF0}"/>
    <cellStyle name="Notas 6 2 3 3 2" xfId="22785" xr:uid="{8F0A5D6F-9879-47E3-AEC6-459FA27E2AA8}"/>
    <cellStyle name="Notas 6 2 3 4" xfId="17807" xr:uid="{3116A12A-FAD6-4411-A818-C07FAB3F38A8}"/>
    <cellStyle name="Notas 6 2 4" xfId="3002" xr:uid="{2F8CBBA5-6692-4B08-9042-52FE0AAD5315}"/>
    <cellStyle name="Notas 6 2 4 2" xfId="5639" xr:uid="{7312D632-ECEB-4B75-8DAD-DDAFC3F7F2A8}"/>
    <cellStyle name="Notas 6 2 4 2 2" xfId="11950" xr:uid="{66CDCEEF-8CC6-4504-AE21-A8357424FE04}"/>
    <cellStyle name="Notas 6 2 4 2 2 2" xfId="27058" xr:uid="{48C11CF9-A6AB-4103-A97D-63B631507C4A}"/>
    <cellStyle name="Notas 6 2 4 2 3" xfId="7851" xr:uid="{3B7A4DC7-D732-4048-A8A2-2DA8DEA903B1}"/>
    <cellStyle name="Notas 6 2 4 2 3 2" xfId="22959" xr:uid="{34DD88A0-A966-425C-8678-4B8F4F0A14BD}"/>
    <cellStyle name="Notas 6 2 4 2 4" xfId="20747" xr:uid="{B3B07E9D-9B28-44BE-8C2B-114ECF46F9F4}"/>
    <cellStyle name="Notas 6 2 4 3" xfId="9384" xr:uid="{4A300AFA-DD5D-42E7-AC14-8D90438D509F}"/>
    <cellStyle name="Notas 6 2 4 3 2" xfId="24492" xr:uid="{B9C6F0EF-05C8-4856-8BB6-2323CDD239D4}"/>
    <cellStyle name="Notas 6 2 4 4" xfId="7289" xr:uid="{0B8B292B-4F04-432F-ABE1-5A0BDB86E980}"/>
    <cellStyle name="Notas 6 2 4 4 2" xfId="22397" xr:uid="{862049D5-C398-43F6-B75A-BFD5906DE10F}"/>
    <cellStyle name="Notas 6 2 4 5" xfId="18110" xr:uid="{0DF18CFF-E7BC-481F-82E9-38297B3D8061}"/>
    <cellStyle name="Notas 6 2 5" xfId="3328" xr:uid="{DAB5DB53-BF1B-44A2-9EE0-F6B9E9C5C174}"/>
    <cellStyle name="Notas 6 2 5 2" xfId="5965" xr:uid="{B19B2761-9246-4F29-B94E-FC79AFD8584A}"/>
    <cellStyle name="Notas 6 2 5 2 2" xfId="12276" xr:uid="{6F1CBFF7-FEE5-40B0-B05C-4276C8C004FC}"/>
    <cellStyle name="Notas 6 2 5 2 2 2" xfId="27384" xr:uid="{E51B2DBD-112C-4845-A79C-17300073AF9A}"/>
    <cellStyle name="Notas 6 2 5 2 3" xfId="14975" xr:uid="{DB5209B3-850D-43DD-8CD8-CA5C66555A38}"/>
    <cellStyle name="Notas 6 2 5 2 3 2" xfId="30083" xr:uid="{B1C88A85-594B-431C-92BF-57E9C9177D60}"/>
    <cellStyle name="Notas 6 2 5 2 4" xfId="21073" xr:uid="{BC560297-7C99-4829-8877-264699C6978D}"/>
    <cellStyle name="Notas 6 2 5 3" xfId="9710" xr:uid="{2735DE77-049F-4E3C-B7B1-B1BAF55A6E42}"/>
    <cellStyle name="Notas 6 2 5 3 2" xfId="24818" xr:uid="{B3A22925-19EB-42FC-8603-F68A6307220B}"/>
    <cellStyle name="Notas 6 2 5 4" xfId="14704" xr:uid="{A1DD2F77-FA3E-47B1-8CE9-A194C2F0977D}"/>
    <cellStyle name="Notas 6 2 5 4 2" xfId="29812" xr:uid="{366EA192-A794-4CF6-A761-6EE0AD49881A}"/>
    <cellStyle name="Notas 6 2 5 5" xfId="18436" xr:uid="{9D7FAF39-41F4-4278-8F49-FB104DED2744}"/>
    <cellStyle name="Notas 6 2 6" xfId="3634" xr:uid="{8CB3205F-92AF-4CDB-BBB1-A96E7BC0D040}"/>
    <cellStyle name="Notas 6 2 6 2" xfId="6271" xr:uid="{32CE294D-0DC2-49F6-969F-C54BFC3ECAA0}"/>
    <cellStyle name="Notas 6 2 6 2 2" xfId="12582" xr:uid="{D348DF4B-9EBE-460C-AD00-56B2E91156B8}"/>
    <cellStyle name="Notas 6 2 6 2 2 2" xfId="27690" xr:uid="{889C4258-A148-492F-B5F9-CF024EE2890A}"/>
    <cellStyle name="Notas 6 2 6 2 3" xfId="15067" xr:uid="{0FA759BD-A6D5-4691-B83D-0449360D2D09}"/>
    <cellStyle name="Notas 6 2 6 2 3 2" xfId="30175" xr:uid="{91E09C5B-B092-4826-A892-3E0F80630B50}"/>
    <cellStyle name="Notas 6 2 6 2 4" xfId="21379" xr:uid="{82D8C3DA-6EB2-40E6-BDE4-691CBFAB5AB8}"/>
    <cellStyle name="Notas 6 2 6 3" xfId="10016" xr:uid="{4263E6AB-29CB-489B-B706-638685201D2D}"/>
    <cellStyle name="Notas 6 2 6 3 2" xfId="25124" xr:uid="{C03C6A49-C008-4ABF-BDEA-4E6B1AF7002C}"/>
    <cellStyle name="Notas 6 2 6 4" xfId="14086" xr:uid="{C3373D62-1364-4AF0-9D5E-172A78092985}"/>
    <cellStyle name="Notas 6 2 6 4 2" xfId="29194" xr:uid="{F955B693-CA33-4B7A-B6FC-41E98437D276}"/>
    <cellStyle name="Notas 6 2 6 5" xfId="18742" xr:uid="{2650D468-2550-496A-8766-BA861C25B8F0}"/>
    <cellStyle name="Notas 6 2 7" xfId="3995" xr:uid="{BFEEE78D-01AC-4445-A589-E9E37C4A34FF}"/>
    <cellStyle name="Notas 6 2 7 2" xfId="6632" xr:uid="{5D9D3F9C-AC01-4114-A6B0-B1F58390FFC6}"/>
    <cellStyle name="Notas 6 2 7 2 2" xfId="12943" xr:uid="{73FC9166-48C3-4D75-87E5-FD0C9C4B8C31}"/>
    <cellStyle name="Notas 6 2 7 2 2 2" xfId="28051" xr:uid="{DB03973E-A8BC-4E2D-80A5-571E5A429741}"/>
    <cellStyle name="Notas 6 2 7 2 3" xfId="16633" xr:uid="{7C19A0C4-0017-43E1-8EC0-9BA36A1B272B}"/>
    <cellStyle name="Notas 6 2 7 2 3 2" xfId="31741" xr:uid="{5D99BA9A-0AC5-4FFF-B3F7-4F1358C168A0}"/>
    <cellStyle name="Notas 6 2 7 2 4" xfId="21740" xr:uid="{6CC5D8F8-AAB7-42AD-B962-12F7555097D8}"/>
    <cellStyle name="Notas 6 2 7 3" xfId="10377" xr:uid="{F5B11D5C-AD10-4E15-9D96-52BF36BE6B86}"/>
    <cellStyle name="Notas 6 2 7 3 2" xfId="25485" xr:uid="{4087BF8E-BD2D-4DA7-83F8-C97F07CF38D5}"/>
    <cellStyle name="Notas 6 2 7 4" xfId="16533" xr:uid="{6536CC1A-D41E-46A3-B741-25440926BE48}"/>
    <cellStyle name="Notas 6 2 7 4 2" xfId="31641" xr:uid="{3904554A-856C-4207-8C28-55E0ED66E70A}"/>
    <cellStyle name="Notas 6 2 7 5" xfId="19103" xr:uid="{E4FD0C1F-4C82-4FBE-8AD9-97A3D1BAF465}"/>
    <cellStyle name="Notas 6 2 8" xfId="4560" xr:uid="{C5B54146-9FE5-4DA5-BBA4-2835B2612BA7}"/>
    <cellStyle name="Notas 6 2 8 2" xfId="10942" xr:uid="{13C059A6-D251-414F-87D2-8C993C0FD7AD}"/>
    <cellStyle name="Notas 6 2 8 2 2" xfId="26050" xr:uid="{BA945AEB-D526-4CEE-A804-E6183489C450}"/>
    <cellStyle name="Notas 6 2 8 3" xfId="15000" xr:uid="{B0C787B4-8A8A-4C56-9B13-800C5189367D}"/>
    <cellStyle name="Notas 6 2 8 3 2" xfId="30108" xr:uid="{F8915FFE-C499-4820-85DB-DE609D217C6C}"/>
    <cellStyle name="Notas 6 2 8 4" xfId="19668" xr:uid="{1E5961CF-0405-4C85-BAA3-14F775427BC4}"/>
    <cellStyle name="Notas 6 2 9" xfId="8424" xr:uid="{9948996B-983E-4155-AAA5-5BE9F38A9796}"/>
    <cellStyle name="Notas 6 2 9 2" xfId="23532" xr:uid="{C6112445-C8C2-4A5A-AF10-D0B1A13E0E43}"/>
    <cellStyle name="Notas 6 3" xfId="1917" xr:uid="{7EF4B82D-E6B9-459E-9C68-58A923AFA962}"/>
    <cellStyle name="Notas 6 3 10" xfId="8418" xr:uid="{D7FC5285-34AF-4FEE-8C25-48B112263014}"/>
    <cellStyle name="Notas 6 3 10 2" xfId="23526" xr:uid="{C7B644A9-8E75-497C-AACC-BF90634EB67B}"/>
    <cellStyle name="Notas 6 3 11" xfId="8217" xr:uid="{68783C9C-A423-490F-B72F-24CA0145055C}"/>
    <cellStyle name="Notas 6 3 11 2" xfId="23325" xr:uid="{7A11FC1D-3D4D-4B82-B694-55058362D7B8}"/>
    <cellStyle name="Notas 6 3 12" xfId="16196" xr:uid="{DFA15DAD-71F1-4E03-AACF-E17F0C20630D}"/>
    <cellStyle name="Notas 6 3 12 2" xfId="31304" xr:uid="{32FEE0E0-C19F-4886-A8E5-A8CBC78FCCA5}"/>
    <cellStyle name="Notas 6 3 13" xfId="17142" xr:uid="{EBFAC2B9-4095-4AB0-B6D9-20B7C6FCC6E5}"/>
    <cellStyle name="Notas 6 3 2" xfId="2477" xr:uid="{66323E5E-F456-4BCC-AD1E-C17654359B70}"/>
    <cellStyle name="Notas 6 3 2 2" xfId="5114" xr:uid="{7E6DC646-18BA-49B7-81AF-FD915CC71F7A}"/>
    <cellStyle name="Notas 6 3 2 2 2" xfId="11478" xr:uid="{00B68CCA-9C3E-43B9-A01D-021BE71ABF26}"/>
    <cellStyle name="Notas 6 3 2 2 2 2" xfId="26586" xr:uid="{D0E20D51-5EC9-42BD-917C-945E0155EB64}"/>
    <cellStyle name="Notas 6 3 2 2 3" xfId="15647" xr:uid="{23AA9ACE-274A-4770-9B7D-4361EC1BCF89}"/>
    <cellStyle name="Notas 6 3 2 2 3 2" xfId="30755" xr:uid="{9583D18B-A27A-4747-9E3D-05EFB1EE38CE}"/>
    <cellStyle name="Notas 6 3 2 2 4" xfId="20222" xr:uid="{03AE4587-E174-4BC9-8516-47F87A4730D2}"/>
    <cellStyle name="Notas 6 3 2 3" xfId="8944" xr:uid="{7FA73867-4447-4DEE-87EC-B5284231AB90}"/>
    <cellStyle name="Notas 6 3 2 3 2" xfId="24052" xr:uid="{7A9772C9-993A-4E99-8094-44CFE2FA7B11}"/>
    <cellStyle name="Notas 6 3 2 4" xfId="15404" xr:uid="{0784764B-E7E6-4632-A4E5-FBE3BA5F663F}"/>
    <cellStyle name="Notas 6 3 2 4 2" xfId="30512" xr:uid="{6C634F4A-5EC3-4C8A-B7C2-A3757B9B171A}"/>
    <cellStyle name="Notas 6 3 2 5" xfId="15105" xr:uid="{F7E4AC65-0F83-4D22-AC19-A2CCC54E8CFA}"/>
    <cellStyle name="Notas 6 3 2 5 2" xfId="30213" xr:uid="{CF5C173D-241C-45D5-B8DF-9E0773B08127}"/>
    <cellStyle name="Notas 6 3 2 6" xfId="17639" xr:uid="{D6E093A2-D154-4266-AD08-5D4EB6B61A4E}"/>
    <cellStyle name="Notas 6 3 3" xfId="2693" xr:uid="{6A8B81B0-1655-413E-A85F-647DAFC7792D}"/>
    <cellStyle name="Notas 6 3 3 2" xfId="5330" xr:uid="{F9BAC1DD-C5B0-482A-8CE8-B4F3F61B3224}"/>
    <cellStyle name="Notas 6 3 3 2 2" xfId="7827" xr:uid="{34EFA633-656B-4211-9811-86334A43574B}"/>
    <cellStyle name="Notas 6 3 3 2 2 2" xfId="22935" xr:uid="{DE733B8C-232F-4FF5-807F-A1324AAED424}"/>
    <cellStyle name="Notas 6 3 3 2 3" xfId="20438" xr:uid="{68F4CE07-02CE-4CC3-94E5-3B728514B476}"/>
    <cellStyle name="Notas 6 3 3 3" xfId="14001" xr:uid="{999C0467-B75A-4F63-A626-3893099A425E}"/>
    <cellStyle name="Notas 6 3 3 3 2" xfId="29109" xr:uid="{0B053B80-F35A-4DF2-97E7-E0863847C058}"/>
    <cellStyle name="Notas 6 3 3 4" xfId="17801" xr:uid="{9070C39B-DB09-4D05-967D-97882A6E5CB9}"/>
    <cellStyle name="Notas 6 3 4" xfId="2996" xr:uid="{4B3AA95F-44C5-4F14-B030-4E0AE5784C6B}"/>
    <cellStyle name="Notas 6 3 4 2" xfId="5633" xr:uid="{201ABC33-0AE2-47D5-AF00-627284D4E8EC}"/>
    <cellStyle name="Notas 6 3 4 2 2" xfId="11944" xr:uid="{3091EC18-EA7C-42ED-832C-CDA42A7ED6D5}"/>
    <cellStyle name="Notas 6 3 4 2 2 2" xfId="27052" xr:uid="{A0BD1E35-0C9D-4C4F-82CF-A1C613C78A0A}"/>
    <cellStyle name="Notas 6 3 4 2 3" xfId="7208" xr:uid="{4E48ED5C-DC8A-44A7-8346-02B320EB631B}"/>
    <cellStyle name="Notas 6 3 4 2 3 2" xfId="22316" xr:uid="{ACE43183-2D05-4B49-87B1-CBF939BD37BD}"/>
    <cellStyle name="Notas 6 3 4 2 4" xfId="20741" xr:uid="{8AE31935-AAB2-4C54-845E-52BB57E9DBDD}"/>
    <cellStyle name="Notas 6 3 4 3" xfId="9378" xr:uid="{35B1EE62-1883-413A-B339-AE00D7C18F87}"/>
    <cellStyle name="Notas 6 3 4 3 2" xfId="24486" xr:uid="{04A11F8E-A5DF-4753-88E9-7205BEB4EE2D}"/>
    <cellStyle name="Notas 6 3 4 4" xfId="14094" xr:uid="{5A374C52-9453-452A-B8C2-19D774ED3677}"/>
    <cellStyle name="Notas 6 3 4 4 2" xfId="29202" xr:uid="{5D89FBED-5302-4CEF-8D0B-C05A16E190FF}"/>
    <cellStyle name="Notas 6 3 4 5" xfId="18104" xr:uid="{F2B4FCB7-A81B-4C36-8B95-E7623704B385}"/>
    <cellStyle name="Notas 6 3 5" xfId="3322" xr:uid="{72B6375B-C346-4797-A8BD-854650EF4BD3}"/>
    <cellStyle name="Notas 6 3 5 2" xfId="5959" xr:uid="{33BD6591-4FF3-483F-9B32-B769CA3C319B}"/>
    <cellStyle name="Notas 6 3 5 2 2" xfId="12270" xr:uid="{22F278A4-7FC1-4397-BA92-92603484BC1B}"/>
    <cellStyle name="Notas 6 3 5 2 2 2" xfId="27378" xr:uid="{6F672D0D-1210-4F07-ACA8-201C54521564}"/>
    <cellStyle name="Notas 6 3 5 2 3" xfId="15512" xr:uid="{72F897CD-F8C3-4DCD-8743-FC72D74189B1}"/>
    <cellStyle name="Notas 6 3 5 2 3 2" xfId="30620" xr:uid="{3A826087-7238-4643-BD00-3E14B47BC6EE}"/>
    <cellStyle name="Notas 6 3 5 2 4" xfId="21067" xr:uid="{A9EC8129-DBF7-4946-840A-67509CFBF51C}"/>
    <cellStyle name="Notas 6 3 5 3" xfId="9704" xr:uid="{70CEBE80-1095-44C1-8F37-E4B7F993D376}"/>
    <cellStyle name="Notas 6 3 5 3 2" xfId="24812" xr:uid="{E0890393-DF4A-4585-8B7B-C8CFC4CE323F}"/>
    <cellStyle name="Notas 6 3 5 4" xfId="16261" xr:uid="{AEBC457A-7B55-4FB5-B2F6-C65B5C1EC14E}"/>
    <cellStyle name="Notas 6 3 5 4 2" xfId="31369" xr:uid="{006A4358-74A2-4C1A-8992-03B531583F8B}"/>
    <cellStyle name="Notas 6 3 5 5" xfId="18430" xr:uid="{A090ECE3-52CB-48C1-9F84-8BA13B05A114}"/>
    <cellStyle name="Notas 6 3 6" xfId="3628" xr:uid="{1CF7A6CC-3362-419E-8686-EACA54782481}"/>
    <cellStyle name="Notas 6 3 6 2" xfId="6265" xr:uid="{442DF6BA-86FF-4053-ACF6-F9FE7061DF1D}"/>
    <cellStyle name="Notas 6 3 6 2 2" xfId="12576" xr:uid="{5215EFA2-E224-48BB-9BAA-6B28FF3BDB1C}"/>
    <cellStyle name="Notas 6 3 6 2 2 2" xfId="27684" xr:uid="{D6058865-044C-4B50-9942-D8A7C96B25B9}"/>
    <cellStyle name="Notas 6 3 6 2 3" xfId="14900" xr:uid="{D2F6AA44-1A49-4DA9-8085-F042ED89B11E}"/>
    <cellStyle name="Notas 6 3 6 2 3 2" xfId="30008" xr:uid="{4BD907C5-8E36-4A1C-A9E3-B84569546D5C}"/>
    <cellStyle name="Notas 6 3 6 2 4" xfId="21373" xr:uid="{B36C4272-4745-42D5-926B-D477EE143BC1}"/>
    <cellStyle name="Notas 6 3 6 3" xfId="10010" xr:uid="{D6C815B1-B701-48E3-91F4-C1948933BE49}"/>
    <cellStyle name="Notas 6 3 6 3 2" xfId="25118" xr:uid="{AEE8BD40-EFC2-4543-B4C3-AA8F3C811D8A}"/>
    <cellStyle name="Notas 6 3 6 4" xfId="7068" xr:uid="{5E460F20-ADD7-4C1A-9313-915EAA7C8724}"/>
    <cellStyle name="Notas 6 3 6 4 2" xfId="22176" xr:uid="{8ED0B5B5-4725-44CA-A43C-59C45A26A31A}"/>
    <cellStyle name="Notas 6 3 6 5" xfId="18736" xr:uid="{31E6EDB0-C747-4FF0-8EFA-3AC6AAAED69F}"/>
    <cellStyle name="Notas 6 3 7" xfId="3989" xr:uid="{83815BE2-6B5D-4417-B17B-FDC16C4B0B88}"/>
    <cellStyle name="Notas 6 3 7 2" xfId="6626" xr:uid="{368703B0-9E73-4E28-B0C5-D83DE3781756}"/>
    <cellStyle name="Notas 6 3 7 2 2" xfId="12937" xr:uid="{1050EC67-BD25-48D6-B335-392C79008C06}"/>
    <cellStyle name="Notas 6 3 7 2 2 2" xfId="28045" xr:uid="{8E1D49C6-260A-47FE-B9EE-6D2F78D0D03E}"/>
    <cellStyle name="Notas 6 3 7 2 3" xfId="16627" xr:uid="{F85A28C5-B347-4671-A382-F81DFDF9534A}"/>
    <cellStyle name="Notas 6 3 7 2 3 2" xfId="31735" xr:uid="{B6D1D951-D64C-42E6-A669-DE03C4B6C970}"/>
    <cellStyle name="Notas 6 3 7 2 4" xfId="21734" xr:uid="{C8C4EE20-5685-46E1-9DF6-08797AD1C6F1}"/>
    <cellStyle name="Notas 6 3 7 3" xfId="10371" xr:uid="{841B589F-65E6-4E86-B54D-3A2E57649BCC}"/>
    <cellStyle name="Notas 6 3 7 3 2" xfId="25479" xr:uid="{BEAEC148-2595-4A35-9655-2061975CE464}"/>
    <cellStyle name="Notas 6 3 7 4" xfId="13447" xr:uid="{EC9647E1-3F84-4767-9008-F72C4FF10CE4}"/>
    <cellStyle name="Notas 6 3 7 4 2" xfId="28555" xr:uid="{1755064F-8995-4CF2-8FEB-600B2B5240E6}"/>
    <cellStyle name="Notas 6 3 7 5" xfId="19097" xr:uid="{9803A082-B02E-4362-BC60-74B994AD4FBE}"/>
    <cellStyle name="Notas 6 3 8" xfId="4309" xr:uid="{A4DBA619-FBBB-4987-B320-28D83032AD9E}"/>
    <cellStyle name="Notas 6 3 8 2" xfId="6946" xr:uid="{2184BC01-8000-4C44-AA51-7C85E001DE82}"/>
    <cellStyle name="Notas 6 3 8 2 2" xfId="13257" xr:uid="{5A8A77D5-A3EC-487C-83E3-AF9012BE1B47}"/>
    <cellStyle name="Notas 6 3 8 2 2 2" xfId="28365" xr:uid="{A2052C47-8893-4A43-AC44-ED74161EA76C}"/>
    <cellStyle name="Notas 6 3 8 2 3" xfId="16921" xr:uid="{5BA7B45F-7C58-4F18-BA4D-B11CB909DEB4}"/>
    <cellStyle name="Notas 6 3 8 2 3 2" xfId="32029" xr:uid="{885532F3-883F-4D74-8D00-032815911900}"/>
    <cellStyle name="Notas 6 3 8 2 4" xfId="22054" xr:uid="{94FB1456-4CF9-4407-8C2E-31411EA330AF}"/>
    <cellStyle name="Notas 6 3 8 3" xfId="10691" xr:uid="{3F84C0CE-4FB4-400F-9868-0EEDB61A878D}"/>
    <cellStyle name="Notas 6 3 8 3 2" xfId="25799" xr:uid="{9DDD38F1-1CCB-424F-928D-79AEBA18B414}"/>
    <cellStyle name="Notas 6 3 8 4" xfId="7147" xr:uid="{9C005A15-7741-43AA-A796-120E2E4D4780}"/>
    <cellStyle name="Notas 6 3 8 4 2" xfId="22255" xr:uid="{4DA31E07-EC66-4C78-AB20-787409E285ED}"/>
    <cellStyle name="Notas 6 3 8 5" xfId="19417" xr:uid="{F11D6BB8-7FC0-417B-B496-85E6DD52304E}"/>
    <cellStyle name="Notas 6 3 9" xfId="4554" xr:uid="{CC5A9A3E-2CBC-4B81-BA89-1AB446DBE587}"/>
    <cellStyle name="Notas 6 3 9 2" xfId="10936" xr:uid="{BA0D30E8-1F49-47E7-B334-345C7DC91FD9}"/>
    <cellStyle name="Notas 6 3 9 2 2" xfId="26044" xr:uid="{27F56B09-F9CC-448E-9B3D-CD078CCF5912}"/>
    <cellStyle name="Notas 6 3 9 3" xfId="13779" xr:uid="{46641026-781D-441A-8F2A-E42619B0EC7C}"/>
    <cellStyle name="Notas 6 3 9 3 2" xfId="28887" xr:uid="{EB3E7FF8-203A-4A91-B3C7-CCBCC1751A5A}"/>
    <cellStyle name="Notas 6 3 9 4" xfId="19662" xr:uid="{D705B54B-23C5-4776-A12B-027C9A1E53B9}"/>
    <cellStyle name="Notas 6 4" xfId="2115" xr:uid="{2722899D-9D10-4732-BC57-A6C5BC193A4E}"/>
    <cellStyle name="Notas 6 4 10" xfId="8613" xr:uid="{229A33DB-33BF-462C-A70B-3A2A7E2ECA67}"/>
    <cellStyle name="Notas 6 4 10 2" xfId="23721" xr:uid="{C62BE061-8FBB-47D5-80F9-825E54B99AE5}"/>
    <cellStyle name="Notas 6 4 11" xfId="7898" xr:uid="{419AD2FE-A17C-4EA2-B629-E1504A5D52D7}"/>
    <cellStyle name="Notas 6 4 11 2" xfId="23006" xr:uid="{D734E8E8-1750-42A7-9A32-037E363247AD}"/>
    <cellStyle name="Notas 6 4 12" xfId="14583" xr:uid="{6C863179-D44C-46B5-91FD-EC962787B923}"/>
    <cellStyle name="Notas 6 4 12 2" xfId="29691" xr:uid="{FC123015-ADD7-4FE7-B351-BC8F34DDB5F0}"/>
    <cellStyle name="Notas 6 4 13" xfId="17340" xr:uid="{140F00EB-93A8-4095-9B07-F6DC1745B1A0}"/>
    <cellStyle name="Notas 6 4 2" xfId="2605" xr:uid="{DC72F35C-AD06-4B33-B4EA-5915A0A8EF9F}"/>
    <cellStyle name="Notas 6 4 2 2" xfId="5242" xr:uid="{764B4955-821D-4A4A-B961-81E7AFD93865}"/>
    <cellStyle name="Notas 6 4 2 2 2" xfId="11606" xr:uid="{20E41B34-57A0-49BC-87D2-F50ACFE12BB0}"/>
    <cellStyle name="Notas 6 4 2 2 2 2" xfId="26714" xr:uid="{21B60F7B-C33E-4C2A-93AB-2A73E7065E01}"/>
    <cellStyle name="Notas 6 4 2 2 3" xfId="15785" xr:uid="{1260321C-7921-441D-8586-1D835A1396F7}"/>
    <cellStyle name="Notas 6 4 2 2 3 2" xfId="30893" xr:uid="{77C16F9C-2D75-4E93-996F-2F8673E850F1}"/>
    <cellStyle name="Notas 6 4 2 2 4" xfId="20350" xr:uid="{9ADEAA4F-F09D-4C51-B264-3EBEE8520B45}"/>
    <cellStyle name="Notas 6 4 2 3" xfId="9072" xr:uid="{9FAEBF49-3B5F-49F1-AD4D-20766B840969}"/>
    <cellStyle name="Notas 6 4 2 3 2" xfId="24180" xr:uid="{CC5D927B-61AC-4D39-85EB-43BBB1F0626A}"/>
    <cellStyle name="Notas 6 4 2 4" xfId="15044" xr:uid="{6C3960EA-5988-4AD1-B44D-8E9A3DA75E31}"/>
    <cellStyle name="Notas 6 4 2 4 2" xfId="30152" xr:uid="{058DE624-1E9D-4F8B-AB8A-7CD6E590E531}"/>
    <cellStyle name="Notas 6 4 2 5" xfId="16403" xr:uid="{07C4AE27-32B9-45FF-BDFE-7166691CEA19}"/>
    <cellStyle name="Notas 6 4 2 5 2" xfId="31511" xr:uid="{670ED44E-D196-4AD4-9932-4DD6EC5C63F3}"/>
    <cellStyle name="Notas 6 4 2 6" xfId="17713" xr:uid="{B5D47F04-0AC0-4114-97A1-63AB609BF5E3}"/>
    <cellStyle name="Notas 6 4 3" xfId="2870" xr:uid="{5C34EA70-9C7C-4B86-BFBD-9BCCAFF08810}"/>
    <cellStyle name="Notas 6 4 3 2" xfId="5507" xr:uid="{B9DC0DCE-A17A-4CD6-B6B0-E02697184B54}"/>
    <cellStyle name="Notas 6 4 3 2 2" xfId="8131" xr:uid="{7BE8CA8D-15CE-4D6F-BBCA-EA9C39F81D17}"/>
    <cellStyle name="Notas 6 4 3 2 2 2" xfId="23239" xr:uid="{01659209-F1EB-4D2D-9B3B-45F4ED558CF2}"/>
    <cellStyle name="Notas 6 4 3 2 3" xfId="20615" xr:uid="{DF57498F-5A09-401A-B8C1-70C4389F7214}"/>
    <cellStyle name="Notas 6 4 3 3" xfId="15640" xr:uid="{976E3CFD-7494-4303-8409-5EDEC6C67BBA}"/>
    <cellStyle name="Notas 6 4 3 3 2" xfId="30748" xr:uid="{A04D8B25-8A05-4A8F-BE0E-C7FF77DBBDD1}"/>
    <cellStyle name="Notas 6 4 3 4" xfId="17978" xr:uid="{97E19D0F-F0A7-41B2-A3BF-42B505C2DDE4}"/>
    <cellStyle name="Notas 6 4 4" xfId="3173" xr:uid="{9A2572EE-9272-4DF2-9D31-E83EE287450A}"/>
    <cellStyle name="Notas 6 4 4 2" xfId="5810" xr:uid="{E5056961-E6F8-4E71-AEF2-E29C40774575}"/>
    <cellStyle name="Notas 6 4 4 2 2" xfId="12121" xr:uid="{B503B060-FBFE-4646-828E-2DC04D2B561E}"/>
    <cellStyle name="Notas 6 4 4 2 2 2" xfId="27229" xr:uid="{DFAB40B8-46BC-4636-8AB5-0ED5ACBEF39F}"/>
    <cellStyle name="Notas 6 4 4 2 3" xfId="14063" xr:uid="{01514D37-4189-4FA4-A489-0379B5A0DFBC}"/>
    <cellStyle name="Notas 6 4 4 2 3 2" xfId="29171" xr:uid="{E4817F97-A949-45CC-8733-17AB463BFA5A}"/>
    <cellStyle name="Notas 6 4 4 2 4" xfId="20918" xr:uid="{665C3394-D106-445B-AEBC-3EED496DF4B3}"/>
    <cellStyle name="Notas 6 4 4 3" xfId="9555" xr:uid="{BEA64D44-841E-4539-AE1B-EFFA6D71E4DA}"/>
    <cellStyle name="Notas 6 4 4 3 2" xfId="24663" xr:uid="{7071207D-F588-4A90-B15D-CF70D72C04E2}"/>
    <cellStyle name="Notas 6 4 4 4" xfId="15752" xr:uid="{D640B2AD-BE8E-4144-BFF4-60D563FD1ABD}"/>
    <cellStyle name="Notas 6 4 4 4 2" xfId="30860" xr:uid="{55356ABA-5CEB-43B0-8EFB-EA2C2270FC4E}"/>
    <cellStyle name="Notas 6 4 4 5" xfId="18281" xr:uid="{810772A2-F34D-4369-8907-2EC958C18D8A}"/>
    <cellStyle name="Notas 6 4 5" xfId="3499" xr:uid="{5837AC08-1538-4F06-BBF8-6D4B9D8B085E}"/>
    <cellStyle name="Notas 6 4 5 2" xfId="6136" xr:uid="{A3D14576-9C73-4420-BC89-0F2AC0299A8B}"/>
    <cellStyle name="Notas 6 4 5 2 2" xfId="12447" xr:uid="{115216A1-DB14-47B5-B17E-6E6F634235B0}"/>
    <cellStyle name="Notas 6 4 5 2 2 2" xfId="27555" xr:uid="{71DEF4CF-C738-4A1D-8930-E313767D9EF8}"/>
    <cellStyle name="Notas 6 4 5 2 3" xfId="14404" xr:uid="{7D3E017D-D74A-44ED-B46D-053573D8B08A}"/>
    <cellStyle name="Notas 6 4 5 2 3 2" xfId="29512" xr:uid="{F7705CA8-1ACD-4387-932E-513A82680D1E}"/>
    <cellStyle name="Notas 6 4 5 2 4" xfId="21244" xr:uid="{3275FF5F-7F89-4662-808B-9D7BDCD9502B}"/>
    <cellStyle name="Notas 6 4 5 3" xfId="9881" xr:uid="{FD1106E8-329F-4591-865D-20304FD015FA}"/>
    <cellStyle name="Notas 6 4 5 3 2" xfId="24989" xr:uid="{8DF1F5E7-7886-4939-8C24-318F98CDCEC7}"/>
    <cellStyle name="Notas 6 4 5 4" xfId="9289" xr:uid="{F3AC04C0-824F-4B27-8B9D-60C4F9027231}"/>
    <cellStyle name="Notas 6 4 5 4 2" xfId="24397" xr:uid="{B6C77334-071B-416B-B405-95ADD2A15755}"/>
    <cellStyle name="Notas 6 4 5 5" xfId="18607" xr:uid="{760D6FDD-F14E-48B9-8880-4A8ED441C460}"/>
    <cellStyle name="Notas 6 4 6" xfId="3805" xr:uid="{584514AA-C48D-43AA-B740-D2E0AD42A71A}"/>
    <cellStyle name="Notas 6 4 6 2" xfId="6442" xr:uid="{7511DDFB-7BCF-4DD1-B10A-2CC32D177B5D}"/>
    <cellStyle name="Notas 6 4 6 2 2" xfId="12753" xr:uid="{1BB84E6C-4082-4696-AB94-E0CDC9477CA7}"/>
    <cellStyle name="Notas 6 4 6 2 2 2" xfId="27861" xr:uid="{8562B79F-7DB5-4766-AE96-9DA303768720}"/>
    <cellStyle name="Notas 6 4 6 2 3" xfId="15344" xr:uid="{3E408C0B-88AA-44B1-9B6D-6840DF0C2F96}"/>
    <cellStyle name="Notas 6 4 6 2 3 2" xfId="30452" xr:uid="{AFC86A67-8897-446E-8482-B1F98967F81D}"/>
    <cellStyle name="Notas 6 4 6 2 4" xfId="21550" xr:uid="{4144177E-ACAD-4148-BEBA-697A76FDE24C}"/>
    <cellStyle name="Notas 6 4 6 3" xfId="10187" xr:uid="{CE7E8AB2-5ACA-4471-811D-567196D99589}"/>
    <cellStyle name="Notas 6 4 6 3 2" xfId="25295" xr:uid="{75546095-70EC-4F58-894B-3B8B935CB23C}"/>
    <cellStyle name="Notas 6 4 6 4" xfId="16077" xr:uid="{5F6D2F5A-0C6D-4E6D-B15B-D25405240044}"/>
    <cellStyle name="Notas 6 4 6 4 2" xfId="31185" xr:uid="{6CD5C580-C022-43CA-9D0F-54B3CBFC2881}"/>
    <cellStyle name="Notas 6 4 6 5" xfId="18913" xr:uid="{C629A911-515B-4045-BD57-EC95DD7648FD}"/>
    <cellStyle name="Notas 6 4 7" xfId="4187" xr:uid="{A748A3F0-F394-4D1F-98A3-CC2E060FCCAA}"/>
    <cellStyle name="Notas 6 4 7 2" xfId="6824" xr:uid="{6E3F0565-E4BE-4409-BBAC-19989C07FC06}"/>
    <cellStyle name="Notas 6 4 7 2 2" xfId="13135" xr:uid="{58614615-6A7A-4752-BBB9-F08A24EBA1EA}"/>
    <cellStyle name="Notas 6 4 7 2 2 2" xfId="28243" xr:uid="{3CDA14A2-A1CD-4F59-B4E5-176731A4C6E4}"/>
    <cellStyle name="Notas 6 4 7 2 3" xfId="16804" xr:uid="{B601E913-BD20-4F4B-9D97-9DF61D6E91A2}"/>
    <cellStyle name="Notas 6 4 7 2 3 2" xfId="31912" xr:uid="{411AABA3-D973-4869-99AF-4D2F9358DEEE}"/>
    <cellStyle name="Notas 6 4 7 2 4" xfId="21932" xr:uid="{1A837286-9CFD-42C0-8A81-C64BF730208D}"/>
    <cellStyle name="Notas 6 4 7 3" xfId="10569" xr:uid="{FD1D9AEB-0B61-4ED9-A607-4B3B7653DF36}"/>
    <cellStyle name="Notas 6 4 7 3 2" xfId="25677" xr:uid="{6494FFD3-3F62-4509-8F2A-5A42E9BE4620}"/>
    <cellStyle name="Notas 6 4 7 4" xfId="15075" xr:uid="{F1610293-FC51-4C43-872C-7E8FF3A91D9F}"/>
    <cellStyle name="Notas 6 4 7 4 2" xfId="30183" xr:uid="{F289FDDA-9413-4224-851B-4E1562A6A8F4}"/>
    <cellStyle name="Notas 6 4 7 5" xfId="19295" xr:uid="{A67C4860-C64B-44C6-94A7-DC6B0775578E}"/>
    <cellStyle name="Notas 6 4 8" xfId="4394" xr:uid="{260BFFEB-D75E-4471-AAF0-8B312BFDA8D1}"/>
    <cellStyle name="Notas 6 4 8 2" xfId="7031" xr:uid="{539FA4E5-A15F-4831-B3B4-508D9C4C8EB6}"/>
    <cellStyle name="Notas 6 4 8 2 2" xfId="13342" xr:uid="{2928A453-A690-4747-8C31-3281003A4005}"/>
    <cellStyle name="Notas 6 4 8 2 2 2" xfId="28450" xr:uid="{DDDF33DC-E885-4E31-87A0-CD335558306E}"/>
    <cellStyle name="Notas 6 4 8 2 3" xfId="17006" xr:uid="{4F313489-4CA3-499A-800A-FBC4789051C5}"/>
    <cellStyle name="Notas 6 4 8 2 3 2" xfId="32114" xr:uid="{6B52B5B3-E341-4276-B8CC-9EFCC3F01650}"/>
    <cellStyle name="Notas 6 4 8 2 4" xfId="22139" xr:uid="{849B713F-1BBD-4BB3-8FB4-0020E2833AE9}"/>
    <cellStyle name="Notas 6 4 8 3" xfId="10776" xr:uid="{5DD5D9D3-13E5-4A1E-B88F-002EF4B22C59}"/>
    <cellStyle name="Notas 6 4 8 3 2" xfId="25884" xr:uid="{E4800421-49D1-47CE-A903-20B141E7893D}"/>
    <cellStyle name="Notas 6 4 8 4" xfId="8137" xr:uid="{8BE5FBCB-67A3-44BB-B308-A101F201E159}"/>
    <cellStyle name="Notas 6 4 8 4 2" xfId="23245" xr:uid="{A2D59D6D-3884-4372-987C-063C26E1A26B}"/>
    <cellStyle name="Notas 6 4 8 5" xfId="19502" xr:uid="{E8F5C3DD-21DE-4B24-B4F5-9F30B6532602}"/>
    <cellStyle name="Notas 6 4 9" xfId="4752" xr:uid="{CC25A6AC-7724-4777-9396-C656AB069B6C}"/>
    <cellStyle name="Notas 6 4 9 2" xfId="11134" xr:uid="{E281575C-32E1-459F-A4FC-A80B934F25B9}"/>
    <cellStyle name="Notas 6 4 9 2 2" xfId="26242" xr:uid="{41B29EDA-6E46-4C07-809F-EB5DDF8A9B4A}"/>
    <cellStyle name="Notas 6 4 9 3" xfId="13662" xr:uid="{8B7415A4-9835-40ED-95A4-2690A0403826}"/>
    <cellStyle name="Notas 6 4 9 3 2" xfId="28770" xr:uid="{7C68440F-F56E-457E-8E4B-5351F37C7B55}"/>
    <cellStyle name="Notas 6 4 9 4" xfId="19860" xr:uid="{D7A7581E-CF6C-4232-90CE-0CA1D010A762}"/>
    <cellStyle name="Notas 6 5" xfId="2009" xr:uid="{497C6D12-57FB-47B0-8773-54EE6D5D59D7}"/>
    <cellStyle name="Notas 6 5 10" xfId="13434" xr:uid="{8CE06AE4-5DEB-48D5-9E86-EEEB613BFFD2}"/>
    <cellStyle name="Notas 6 5 10 2" xfId="28542" xr:uid="{1E4B45CA-036A-4E9D-9BBF-9E56E11F0190}"/>
    <cellStyle name="Notas 6 5 11" xfId="9286" xr:uid="{88A73234-F245-4162-832C-1F2139E1C8A4}"/>
    <cellStyle name="Notas 6 5 11 2" xfId="24394" xr:uid="{9CF3792A-1A71-46E9-B98A-BC7DA978E410}"/>
    <cellStyle name="Notas 6 5 12" xfId="17234" xr:uid="{825842D8-7F24-423B-A913-F28FC40A84F2}"/>
    <cellStyle name="Notas 6 5 2" xfId="2771" xr:uid="{05D73A58-7533-49D4-8CD0-CC8041979846}"/>
    <cellStyle name="Notas 6 5 2 2" xfId="5408" xr:uid="{191CDA39-5FE7-4348-9671-DBEB077560F4}"/>
    <cellStyle name="Notas 6 5 2 2 2" xfId="7668" xr:uid="{36B6FDD4-E07E-400F-95B3-65B0EB5A0850}"/>
    <cellStyle name="Notas 6 5 2 2 2 2" xfId="22776" xr:uid="{FE01B337-129F-42FD-86C0-CF1636BD54DF}"/>
    <cellStyle name="Notas 6 5 2 2 3" xfId="20516" xr:uid="{713948F2-ED1B-4D2F-BF18-FD94BA9ED6BA}"/>
    <cellStyle name="Notas 6 5 2 3" xfId="15742" xr:uid="{AC5D6328-AB93-4675-9D3F-C353FA439A5B}"/>
    <cellStyle name="Notas 6 5 2 3 2" xfId="30850" xr:uid="{1E3AE2D4-7CA7-418B-BD46-18F993BA9C78}"/>
    <cellStyle name="Notas 6 5 2 4" xfId="17879" xr:uid="{D15EDFFC-E072-46D9-A4B9-FEB9369D4248}"/>
    <cellStyle name="Notas 6 5 3" xfId="3074" xr:uid="{A2F02796-0450-4B75-AB47-2312480DA4C8}"/>
    <cellStyle name="Notas 6 5 3 2" xfId="5711" xr:uid="{B0FC83FE-CCEB-4E60-9307-6752C4BD9932}"/>
    <cellStyle name="Notas 6 5 3 2 2" xfId="12022" xr:uid="{41D2825C-709B-490A-A1F3-3C4EAEAFDB9A}"/>
    <cellStyle name="Notas 6 5 3 2 2 2" xfId="27130" xr:uid="{D8E3B89F-F8DF-4FEF-9962-197B8456C74D}"/>
    <cellStyle name="Notas 6 5 3 2 3" xfId="8124" xr:uid="{A5A814E3-5FE8-41FF-96BD-B4FA90C9B152}"/>
    <cellStyle name="Notas 6 5 3 2 3 2" xfId="23232" xr:uid="{030B4210-7299-4B70-A71D-2D1DA3F431B4}"/>
    <cellStyle name="Notas 6 5 3 2 4" xfId="20819" xr:uid="{70B58416-B74F-46B7-9A13-9C576378A24B}"/>
    <cellStyle name="Notas 6 5 3 3" xfId="9456" xr:uid="{91A59D35-1DE6-420F-A784-2D44EA681E83}"/>
    <cellStyle name="Notas 6 5 3 3 2" xfId="24564" xr:uid="{2C9BEA69-98DE-4ECD-B486-97A840676F30}"/>
    <cellStyle name="Notas 6 5 3 4" xfId="13399" xr:uid="{31ABF149-73F1-467F-BEE9-FB61E666FBE6}"/>
    <cellStyle name="Notas 6 5 3 4 2" xfId="28507" xr:uid="{AAB2F06D-B08F-4616-80AA-2A5B47116057}"/>
    <cellStyle name="Notas 6 5 3 5" xfId="18182" xr:uid="{7543AD85-2611-47D3-8389-25CC2BEDD3B4}"/>
    <cellStyle name="Notas 6 5 4" xfId="3400" xr:uid="{80933FA9-2C9C-4D3B-8677-53141CE7693F}"/>
    <cellStyle name="Notas 6 5 4 2" xfId="6037" xr:uid="{6F51645A-DB60-4496-8C96-1B29C816F092}"/>
    <cellStyle name="Notas 6 5 4 2 2" xfId="12348" xr:uid="{76042AE7-4976-4F63-B342-F7977E021592}"/>
    <cellStyle name="Notas 6 5 4 2 2 2" xfId="27456" xr:uid="{0A8A2206-4DCC-4FBB-B0BB-30823BD13480}"/>
    <cellStyle name="Notas 6 5 4 2 3" xfId="13501" xr:uid="{5A17A379-D8FD-4D18-BD76-966F4D683043}"/>
    <cellStyle name="Notas 6 5 4 2 3 2" xfId="28609" xr:uid="{DF29054B-6730-4661-974E-47F4827D43FA}"/>
    <cellStyle name="Notas 6 5 4 2 4" xfId="21145" xr:uid="{CCB25408-CDDB-486A-8280-591728B55074}"/>
    <cellStyle name="Notas 6 5 4 3" xfId="9782" xr:uid="{3D55A8AC-6A24-4A16-BEED-67889896EDE4}"/>
    <cellStyle name="Notas 6 5 4 3 2" xfId="24890" xr:uid="{F4E913D4-1B3B-4729-877A-74E672261888}"/>
    <cellStyle name="Notas 6 5 4 4" xfId="13781" xr:uid="{8BBED72E-FD01-4DC0-9769-C63F6E92B7BA}"/>
    <cellStyle name="Notas 6 5 4 4 2" xfId="28889" xr:uid="{5C9901EF-8D63-4893-B699-A537D461464B}"/>
    <cellStyle name="Notas 6 5 4 5" xfId="18508" xr:uid="{67509A5E-56EC-448C-87A3-D9F528F3B11F}"/>
    <cellStyle name="Notas 6 5 5" xfId="3706" xr:uid="{5F8C2419-9FE2-4378-A4BC-D6D330330554}"/>
    <cellStyle name="Notas 6 5 5 2" xfId="6343" xr:uid="{145D5EE7-12CF-4C59-9D5A-2E04EC01E5EF}"/>
    <cellStyle name="Notas 6 5 5 2 2" xfId="12654" xr:uid="{21AC503D-7ACA-4DBF-91E5-F799332874F2}"/>
    <cellStyle name="Notas 6 5 5 2 2 2" xfId="27762" xr:uid="{07AEA2CC-3D30-4A93-AEF0-4E936DF75ECA}"/>
    <cellStyle name="Notas 6 5 5 2 3" xfId="15762" xr:uid="{D4FC5F0D-4E90-435C-9F71-5659711F74D3}"/>
    <cellStyle name="Notas 6 5 5 2 3 2" xfId="30870" xr:uid="{8E43F8DA-1387-4D0E-9CF4-B7AF25B8C9A1}"/>
    <cellStyle name="Notas 6 5 5 2 4" xfId="21451" xr:uid="{D007C44F-9A1C-4F09-B588-8E48EEC7E627}"/>
    <cellStyle name="Notas 6 5 5 3" xfId="10088" xr:uid="{566391B2-8F87-43FE-A418-0107CEE9DF5B}"/>
    <cellStyle name="Notas 6 5 5 3 2" xfId="25196" xr:uid="{9C9637DB-2AF4-402E-9E38-11E1F1E7FDD1}"/>
    <cellStyle name="Notas 6 5 5 4" xfId="13897" xr:uid="{04486157-4B6C-42C1-884D-8EEDCEFBA701}"/>
    <cellStyle name="Notas 6 5 5 4 2" xfId="29005" xr:uid="{1F1C34F2-5E49-4B25-8C2D-81E37838CEA9}"/>
    <cellStyle name="Notas 6 5 5 5" xfId="18814" xr:uid="{B1C7B5B3-D2BE-4A5F-B3CF-D71F0C190AA1}"/>
    <cellStyle name="Notas 6 5 6" xfId="4081" xr:uid="{213F63D1-5DD9-4557-8389-015F94429417}"/>
    <cellStyle name="Notas 6 5 6 2" xfId="6718" xr:uid="{7EC680FD-5DEF-421E-80FB-5128E4C6371D}"/>
    <cellStyle name="Notas 6 5 6 2 2" xfId="13029" xr:uid="{5CDE3140-0338-444D-AB39-334D4E39F9A1}"/>
    <cellStyle name="Notas 6 5 6 2 2 2" xfId="28137" xr:uid="{36A3BE11-A2BE-43C9-801F-898DD6948FE5}"/>
    <cellStyle name="Notas 6 5 6 2 3" xfId="16705" xr:uid="{8204A975-E4D3-44A3-B1A1-249E62BE98E2}"/>
    <cellStyle name="Notas 6 5 6 2 3 2" xfId="31813" xr:uid="{15A989BC-A0B7-4324-B946-EB5324DE45EF}"/>
    <cellStyle name="Notas 6 5 6 2 4" xfId="21826" xr:uid="{7EAC994C-911F-4556-85FF-7B17B64C2B74}"/>
    <cellStyle name="Notas 6 5 6 3" xfId="10463" xr:uid="{9340B82F-4841-4D80-8648-0E978ADC2786}"/>
    <cellStyle name="Notas 6 5 6 3 2" xfId="25571" xr:uid="{AC61366F-759D-46A8-86D9-719D17AB7095}"/>
    <cellStyle name="Notas 6 5 6 4" xfId="15330" xr:uid="{78E638FB-8800-4A60-AB56-183BFCD0D6DB}"/>
    <cellStyle name="Notas 6 5 6 4 2" xfId="30438" xr:uid="{6412F014-5F0F-4094-A0B1-0F95FD3DFBF0}"/>
    <cellStyle name="Notas 6 5 6 5" xfId="19189" xr:uid="{C86BB4AB-8B05-427D-A17E-7E6D36558818}"/>
    <cellStyle name="Notas 6 5 7" xfId="4363" xr:uid="{78009EB6-F1A3-429E-8A02-58FA854445E8}"/>
    <cellStyle name="Notas 6 5 7 2" xfId="7000" xr:uid="{0FA02385-4B00-42A2-9A10-7EC945FA3159}"/>
    <cellStyle name="Notas 6 5 7 2 2" xfId="13311" xr:uid="{A5CDC837-E138-4CA0-97D1-BC66FA56B87A}"/>
    <cellStyle name="Notas 6 5 7 2 2 2" xfId="28419" xr:uid="{B1C88F33-847D-488F-BC28-28E6EF3D0772}"/>
    <cellStyle name="Notas 6 5 7 2 3" xfId="16975" xr:uid="{F976C614-5499-43A2-AB2C-67FF7F2589CE}"/>
    <cellStyle name="Notas 6 5 7 2 3 2" xfId="32083" xr:uid="{BD01148C-5729-48CB-9F36-B96B5C7E7A64}"/>
    <cellStyle name="Notas 6 5 7 2 4" xfId="22108" xr:uid="{48CC8333-C5CB-4F45-8EB6-CFE68CD8E65B}"/>
    <cellStyle name="Notas 6 5 7 3" xfId="10745" xr:uid="{926408A1-AC15-498E-AA26-EB7C14DB6823}"/>
    <cellStyle name="Notas 6 5 7 3 2" xfId="25853" xr:uid="{8A7AC0B9-98A7-4BAA-A5F2-DD2C8218CA2D}"/>
    <cellStyle name="Notas 6 5 7 4" xfId="8100" xr:uid="{142CB310-C1EF-4FEB-8458-8CBB7A82F5AC}"/>
    <cellStyle name="Notas 6 5 7 4 2" xfId="23208" xr:uid="{E8A6C8B0-9A35-470E-8C0D-C885ACFD12F6}"/>
    <cellStyle name="Notas 6 5 7 5" xfId="19471" xr:uid="{BB9947CA-4ED0-4044-AA85-B8AAAD9F5F41}"/>
    <cellStyle name="Notas 6 5 8" xfId="4646" xr:uid="{D576097D-AE21-440E-A07C-DBD359FD1671}"/>
    <cellStyle name="Notas 6 5 8 2" xfId="11028" xr:uid="{BDF658B7-27E5-4D28-9725-45AB804209BA}"/>
    <cellStyle name="Notas 6 5 8 2 2" xfId="26136" xr:uid="{43D34A8B-DEAF-4D24-B740-D4E22B29D1D2}"/>
    <cellStyle name="Notas 6 5 8 3" xfId="15611" xr:uid="{6B812DAE-3764-41E8-A81D-511AE0A059C9}"/>
    <cellStyle name="Notas 6 5 8 3 2" xfId="30719" xr:uid="{F9C5E9A4-F180-40F4-99FE-FE2A799A8D27}"/>
    <cellStyle name="Notas 6 5 8 4" xfId="19754" xr:uid="{38A4E358-098B-4869-9014-E4933BA1B2A5}"/>
    <cellStyle name="Notas 6 5 9" xfId="8507" xr:uid="{DE34986F-1DCA-4666-A2F5-C717EE1471D5}"/>
    <cellStyle name="Notas 6 5 9 2" xfId="23615" xr:uid="{A7C0C201-92FD-411C-91F2-664E27AC95E5}"/>
    <cellStyle name="Notas 7" xfId="1469" xr:uid="{00000000-0005-0000-0000-0000C1050000}"/>
    <cellStyle name="Notas 7 2" xfId="1924" xr:uid="{E733352E-89E0-407B-ADF8-88317D6E9680}"/>
    <cellStyle name="Notas 7 2 10" xfId="15298" xr:uid="{5B993BBD-195F-4BCA-B7E3-38C2587BE28D}"/>
    <cellStyle name="Notas 7 2 10 2" xfId="30406" xr:uid="{1BE110BA-74FA-431B-98B9-62E382F3E8DC}"/>
    <cellStyle name="Notas 7 2 11" xfId="13433" xr:uid="{FCC432AC-AD6D-473D-9838-84B0B26BAD4A}"/>
    <cellStyle name="Notas 7 2 11 2" xfId="28541" xr:uid="{D1EAF4F5-C347-4575-A3D2-E9E25E6533DC}"/>
    <cellStyle name="Notas 7 2 12" xfId="17149" xr:uid="{CB4F9AC9-7304-467A-9CC5-DEF5D5A38511}"/>
    <cellStyle name="Notas 7 2 2" xfId="2484" xr:uid="{449E9B57-2DB9-4377-995D-8618C0926432}"/>
    <cellStyle name="Notas 7 2 2 2" xfId="5121" xr:uid="{5C315BC2-A0A4-4FD6-A60A-40F13C702146}"/>
    <cellStyle name="Notas 7 2 2 2 2" xfId="11485" xr:uid="{300F05A1-882B-4C59-91BD-5DB241DB59FE}"/>
    <cellStyle name="Notas 7 2 2 2 2 2" xfId="26593" xr:uid="{554AEB95-F946-4FF9-8061-3F13EA3C09A6}"/>
    <cellStyle name="Notas 7 2 2 2 3" xfId="7313" xr:uid="{734BE537-B04E-4537-87C9-DC570F25A56E}"/>
    <cellStyle name="Notas 7 2 2 2 3 2" xfId="22421" xr:uid="{157B662D-3852-4B5E-B979-70DD0880B4FE}"/>
    <cellStyle name="Notas 7 2 2 2 4" xfId="20229" xr:uid="{707CCEBF-8F77-4626-97E9-9BE84AA885F8}"/>
    <cellStyle name="Notas 7 2 2 3" xfId="8951" xr:uid="{C9FA6FA4-B6BB-439B-A6AD-8D239F61BB78}"/>
    <cellStyle name="Notas 7 2 2 3 2" xfId="24059" xr:uid="{8ADB64B8-FCD7-4AE6-B5A6-D6D5CB71F1ED}"/>
    <cellStyle name="Notas 7 2 3" xfId="2700" xr:uid="{37359C20-EF3C-455C-8AB2-AE9D313B6F9B}"/>
    <cellStyle name="Notas 7 2 3 2" xfId="5337" xr:uid="{F36E7479-1A27-4930-A830-9C60E6E410B5}"/>
    <cellStyle name="Notas 7 2 3 2 2" xfId="14224" xr:uid="{756F8250-BE01-4C6F-B597-1406E47EF6EE}"/>
    <cellStyle name="Notas 7 2 3 2 2 2" xfId="29332" xr:uid="{81B82C5B-5F8F-4778-84CD-FC9D022BF5A1}"/>
    <cellStyle name="Notas 7 2 3 2 3" xfId="20445" xr:uid="{68C9649D-498E-4E5D-A4C0-D87ECC83E0A1}"/>
    <cellStyle name="Notas 7 2 3 3" xfId="15686" xr:uid="{E66E70B1-0413-42D2-AFF8-6AD64DD29521}"/>
    <cellStyle name="Notas 7 2 3 3 2" xfId="30794" xr:uid="{D56164B6-68B5-4FA0-8C97-476BF4CD9312}"/>
    <cellStyle name="Notas 7 2 3 4" xfId="17808" xr:uid="{D99E5826-AA1B-4CB8-A01C-D98B928E3C05}"/>
    <cellStyle name="Notas 7 2 4" xfId="3003" xr:uid="{2EA14D35-245B-4D46-BC70-86099A5E8FDF}"/>
    <cellStyle name="Notas 7 2 4 2" xfId="5640" xr:uid="{EAA26E34-8F2C-4E77-AB4E-2068AFB1520C}"/>
    <cellStyle name="Notas 7 2 4 2 2" xfId="11951" xr:uid="{E517986E-644A-493B-9FF4-6A119C728A70}"/>
    <cellStyle name="Notas 7 2 4 2 2 2" xfId="27059" xr:uid="{46ED2B8D-C7C0-4EF8-B04F-20FD4CCA46B9}"/>
    <cellStyle name="Notas 7 2 4 2 3" xfId="8731" xr:uid="{266F22DE-2510-4FFF-B31E-9FD476FB433C}"/>
    <cellStyle name="Notas 7 2 4 2 3 2" xfId="23839" xr:uid="{B698385C-7BB1-4E97-A5B7-1EC190B4533C}"/>
    <cellStyle name="Notas 7 2 4 2 4" xfId="20748" xr:uid="{AE8AE899-538C-4D6E-894D-7689054A7134}"/>
    <cellStyle name="Notas 7 2 4 3" xfId="9385" xr:uid="{773F7B7F-8B09-419E-A921-7546C1B28E1A}"/>
    <cellStyle name="Notas 7 2 4 3 2" xfId="24493" xr:uid="{92E3EAFD-DA57-4126-AEB8-47F1F4772BD8}"/>
    <cellStyle name="Notas 7 2 4 4" xfId="16562" xr:uid="{177FD95E-DF37-4D06-8836-B3ED161DB496}"/>
    <cellStyle name="Notas 7 2 4 4 2" xfId="31670" xr:uid="{366ADB83-5B6B-4365-B5FF-B6E8F092720F}"/>
    <cellStyle name="Notas 7 2 4 5" xfId="18111" xr:uid="{A97D593C-4B43-4783-88A9-E3197FCB1A00}"/>
    <cellStyle name="Notas 7 2 5" xfId="3329" xr:uid="{FB1F1242-E301-457A-A3E6-486E4DAEC353}"/>
    <cellStyle name="Notas 7 2 5 2" xfId="5966" xr:uid="{9C3AD655-E716-459A-B27E-A0AC0938DC32}"/>
    <cellStyle name="Notas 7 2 5 2 2" xfId="12277" xr:uid="{59341009-D9A6-42BF-A9ED-4F5A9EF6ADD7}"/>
    <cellStyle name="Notas 7 2 5 2 2 2" xfId="27385" xr:uid="{712460AA-52D7-4006-A2AA-F280B3BBC3D5}"/>
    <cellStyle name="Notas 7 2 5 2 3" xfId="15294" xr:uid="{9665C706-9292-417F-A1F2-91392286F288}"/>
    <cellStyle name="Notas 7 2 5 2 3 2" xfId="30402" xr:uid="{BF9A6C0F-4771-4981-B651-808A2B45F3FB}"/>
    <cellStyle name="Notas 7 2 5 2 4" xfId="21074" xr:uid="{E28BF77F-0272-4AA5-961D-2D3674F14492}"/>
    <cellStyle name="Notas 7 2 5 3" xfId="9711" xr:uid="{D908B482-46C5-48BC-A764-163B858AC039}"/>
    <cellStyle name="Notas 7 2 5 3 2" xfId="24819" xr:uid="{DFBD5D0F-6743-4832-A57A-5775F7863B1D}"/>
    <cellStyle name="Notas 7 2 5 4" xfId="7409" xr:uid="{72E9E6D0-71EA-44F4-B570-1CBC22F343C9}"/>
    <cellStyle name="Notas 7 2 5 4 2" xfId="22517" xr:uid="{5D933D51-5D3D-4B7A-9796-4AD3A371CC6D}"/>
    <cellStyle name="Notas 7 2 5 5" xfId="18437" xr:uid="{E85BC2E7-B858-4820-A190-3DE9C412FC29}"/>
    <cellStyle name="Notas 7 2 6" xfId="3635" xr:uid="{CA5B714E-25B3-4953-803B-16A6E100F28A}"/>
    <cellStyle name="Notas 7 2 6 2" xfId="6272" xr:uid="{12CEF783-0F31-40C9-A785-A97BDAC01701}"/>
    <cellStyle name="Notas 7 2 6 2 2" xfId="12583" xr:uid="{ADC00649-010F-4AD1-BCD5-EF37C7698AE0}"/>
    <cellStyle name="Notas 7 2 6 2 2 2" xfId="27691" xr:uid="{8F80834D-8BC6-453A-B5BD-231645107DE2}"/>
    <cellStyle name="Notas 7 2 6 2 3" xfId="7481" xr:uid="{3C8D5651-1D88-44C2-B322-D87B3F843636}"/>
    <cellStyle name="Notas 7 2 6 2 3 2" xfId="22589" xr:uid="{B561DEFE-259C-4C14-BF27-47C02B2103D7}"/>
    <cellStyle name="Notas 7 2 6 2 4" xfId="21380" xr:uid="{D12C6D59-8D91-4F80-AC9F-D0AC4C899FE6}"/>
    <cellStyle name="Notas 7 2 6 3" xfId="10017" xr:uid="{D8B43B24-D173-48B7-946E-1B0B366F13E7}"/>
    <cellStyle name="Notas 7 2 6 3 2" xfId="25125" xr:uid="{6A4F5F71-7F3C-4270-80AB-2A97E1543CAB}"/>
    <cellStyle name="Notas 7 2 6 4" xfId="14632" xr:uid="{35ACDFD8-C51C-4EF8-88D3-88A518DE9A03}"/>
    <cellStyle name="Notas 7 2 6 4 2" xfId="29740" xr:uid="{DC2265DB-9E4F-4820-8E1B-C476AD8D118D}"/>
    <cellStyle name="Notas 7 2 6 5" xfId="18743" xr:uid="{C74906F4-8F1E-49D6-BAF6-090C0E9B6494}"/>
    <cellStyle name="Notas 7 2 7" xfId="3996" xr:uid="{30AD9BAF-93FD-4BF7-B7A8-CDC5BFA69C69}"/>
    <cellStyle name="Notas 7 2 7 2" xfId="6633" xr:uid="{79C03C25-C5C8-4BF4-B0AA-4803C7490330}"/>
    <cellStyle name="Notas 7 2 7 2 2" xfId="12944" xr:uid="{BBABA8AB-4B47-4F2C-9BDA-078E21127119}"/>
    <cellStyle name="Notas 7 2 7 2 2 2" xfId="28052" xr:uid="{F97F8562-F114-439B-BDC9-CEA318EEAAB2}"/>
    <cellStyle name="Notas 7 2 7 2 3" xfId="16634" xr:uid="{7D3DC511-2B7B-4F00-9D30-29AD92307738}"/>
    <cellStyle name="Notas 7 2 7 2 3 2" xfId="31742" xr:uid="{ACFBB7F6-DC96-471B-A5EC-3850804FED44}"/>
    <cellStyle name="Notas 7 2 7 2 4" xfId="21741" xr:uid="{5518EF56-D624-4364-A39C-BD0207E58DB7}"/>
    <cellStyle name="Notas 7 2 7 3" xfId="10378" xr:uid="{D273645B-D788-41B9-BEF8-639C827E5836}"/>
    <cellStyle name="Notas 7 2 7 3 2" xfId="25486" xr:uid="{40F48D7F-B7EF-4695-96A3-3E1E23B806B9}"/>
    <cellStyle name="Notas 7 2 7 4" xfId="14069" xr:uid="{6EF1EE93-4438-467C-B56C-5EE9EB34BE08}"/>
    <cellStyle name="Notas 7 2 7 4 2" xfId="29177" xr:uid="{1C1F9FBF-F502-452B-B377-3C4C8454D179}"/>
    <cellStyle name="Notas 7 2 7 5" xfId="19104" xr:uid="{3D5C9EDC-5EB6-4E7F-8123-3D4ACEBFD06D}"/>
    <cellStyle name="Notas 7 2 8" xfId="4561" xr:uid="{A698C8B7-7F6E-4545-A63F-8A3CA8D63B86}"/>
    <cellStyle name="Notas 7 2 8 2" xfId="10943" xr:uid="{74EF9FDD-C538-4C2E-906C-BF8D51452E10}"/>
    <cellStyle name="Notas 7 2 8 2 2" xfId="26051" xr:uid="{17D56402-140D-4FF4-AC01-D403B7C2E539}"/>
    <cellStyle name="Notas 7 2 8 3" xfId="15907" xr:uid="{87486094-E103-4D79-A6EF-3CCADDF3C090}"/>
    <cellStyle name="Notas 7 2 8 3 2" xfId="31015" xr:uid="{9C769A6B-2C50-4208-9E31-47EEC524896F}"/>
    <cellStyle name="Notas 7 2 8 4" xfId="19669" xr:uid="{AD25F88C-D2DA-4A1E-94C3-5688594C9134}"/>
    <cellStyle name="Notas 7 2 9" xfId="8425" xr:uid="{88FAD035-FD73-4AC2-8595-3FE82C495593}"/>
    <cellStyle name="Notas 7 2 9 2" xfId="23533" xr:uid="{3BAFA1B0-2F23-4847-ACE8-C23F829C7C35}"/>
    <cellStyle name="Notas 7 3" xfId="1918" xr:uid="{472170EA-2E9E-4EFB-90D9-2168C7A67AE5}"/>
    <cellStyle name="Notas 7 3 10" xfId="8419" xr:uid="{7632BFC7-10A5-47EF-A62E-BB82B2D16CE7}"/>
    <cellStyle name="Notas 7 3 10 2" xfId="23527" xr:uid="{B788EC26-77A1-4628-B8DE-5FB31DBF2AA6}"/>
    <cellStyle name="Notas 7 3 11" xfId="7323" xr:uid="{650BEA92-B76E-41B9-8DDF-32634A9A8184}"/>
    <cellStyle name="Notas 7 3 11 2" xfId="22431" xr:uid="{020BBA5B-71FA-4025-8AEE-6F9B59C365C8}"/>
    <cellStyle name="Notas 7 3 12" xfId="13495" xr:uid="{71E7270D-6673-4B28-87D1-749F5BD9587D}"/>
    <cellStyle name="Notas 7 3 12 2" xfId="28603" xr:uid="{B55F97E4-488B-4A15-8B46-17403D98737E}"/>
    <cellStyle name="Notas 7 3 13" xfId="17143" xr:uid="{854DE1E1-DD74-4A45-93E0-1BBDB30A414D}"/>
    <cellStyle name="Notas 7 3 2" xfId="2478" xr:uid="{426BD253-E24D-4A41-99FF-95BA57081750}"/>
    <cellStyle name="Notas 7 3 2 2" xfId="5115" xr:uid="{F2FDC031-77AB-4A53-9CE7-4A7AB6209EA5}"/>
    <cellStyle name="Notas 7 3 2 2 2" xfId="11479" xr:uid="{7131E65F-A8A0-410D-AE01-9003749C63BC}"/>
    <cellStyle name="Notas 7 3 2 2 2 2" xfId="26587" xr:uid="{3219178C-B9A1-44C7-A0D1-82DA599C5773}"/>
    <cellStyle name="Notas 7 3 2 2 3" xfId="7767" xr:uid="{3B86619C-98E4-4449-81C2-4C378D2E2EAD}"/>
    <cellStyle name="Notas 7 3 2 2 3 2" xfId="22875" xr:uid="{3EEE8209-E495-4985-B8E5-3AA3B90B57CB}"/>
    <cellStyle name="Notas 7 3 2 2 4" xfId="20223" xr:uid="{555E18E8-8286-4F43-BB7A-512D3D6E74A7}"/>
    <cellStyle name="Notas 7 3 2 3" xfId="8945" xr:uid="{C1771503-BC0D-4BEE-8E32-C55E7FAE02F7}"/>
    <cellStyle name="Notas 7 3 2 3 2" xfId="24053" xr:uid="{D24668D3-2163-4018-9E6F-A1BBC24311FF}"/>
    <cellStyle name="Notas 7 3 2 4" xfId="7382" xr:uid="{77714D14-71BF-449E-9BFA-7E6E480DE491}"/>
    <cellStyle name="Notas 7 3 2 4 2" xfId="22490" xr:uid="{C57BA9CB-3FCD-4D39-8D9A-ABCF6AF262AD}"/>
    <cellStyle name="Notas 7 3 2 5" xfId="7960" xr:uid="{76B89019-A09A-484B-890E-C30BEED0F0F1}"/>
    <cellStyle name="Notas 7 3 2 5 2" xfId="23068" xr:uid="{83B002E5-5726-46FC-A8C0-44429F0D9283}"/>
    <cellStyle name="Notas 7 3 2 6" xfId="17640" xr:uid="{A913A25B-93A9-46B5-A65F-AC9C4D42918E}"/>
    <cellStyle name="Notas 7 3 3" xfId="2694" xr:uid="{A2E57CE5-4C17-4B03-BE75-F58BF8250827}"/>
    <cellStyle name="Notas 7 3 3 2" xfId="5331" xr:uid="{10DD8ECC-6BD0-441C-862C-81A743667288}"/>
    <cellStyle name="Notas 7 3 3 2 2" xfId="7919" xr:uid="{159BBC81-CD51-408F-86AB-F69067CBA118}"/>
    <cellStyle name="Notas 7 3 3 2 2 2" xfId="23027" xr:uid="{804FB509-A411-4322-A326-E197540D0858}"/>
    <cellStyle name="Notas 7 3 3 2 3" xfId="20439" xr:uid="{0A5F44A2-CBC5-491B-AFF0-C939ADA29916}"/>
    <cellStyle name="Notas 7 3 3 3" xfId="15439" xr:uid="{7487CCF0-002C-40AE-BD9E-2E4E46544568}"/>
    <cellStyle name="Notas 7 3 3 3 2" xfId="30547" xr:uid="{53070485-C688-42CE-B89C-5AFE19EA5CA5}"/>
    <cellStyle name="Notas 7 3 3 4" xfId="17802" xr:uid="{8CC7ADC3-9BC3-44A3-B65C-81B20BBCFC2D}"/>
    <cellStyle name="Notas 7 3 4" xfId="2997" xr:uid="{427FA474-8BA0-4EEC-B0E0-75F7F4C819A1}"/>
    <cellStyle name="Notas 7 3 4 2" xfId="5634" xr:uid="{E689A986-C904-40B5-A6C4-EA15C6524CBC}"/>
    <cellStyle name="Notas 7 3 4 2 2" xfId="11945" xr:uid="{2F340927-A67F-4A8F-817A-472D1698114B}"/>
    <cellStyle name="Notas 7 3 4 2 2 2" xfId="27053" xr:uid="{D4D2E021-251A-4125-BB0E-B6869F6B85FA}"/>
    <cellStyle name="Notas 7 3 4 2 3" xfId="7661" xr:uid="{2699E119-A222-497A-BD7C-6CB50BCEBFE4}"/>
    <cellStyle name="Notas 7 3 4 2 3 2" xfId="22769" xr:uid="{4C4F2F42-3DF4-4F2E-80D2-DA0E64971EB6}"/>
    <cellStyle name="Notas 7 3 4 2 4" xfId="20742" xr:uid="{DCE270B6-FB8E-44C1-8DD0-9F11D2417941}"/>
    <cellStyle name="Notas 7 3 4 3" xfId="9379" xr:uid="{BF7979EE-9B66-4505-BD1E-3A3193B58524}"/>
    <cellStyle name="Notas 7 3 4 3 2" xfId="24487" xr:uid="{AA0F118B-DC48-4C32-904B-5D3CF0D64FFA}"/>
    <cellStyle name="Notas 7 3 4 4" xfId="8048" xr:uid="{F7946592-9A8E-4CCB-A00F-05C460F29A8B}"/>
    <cellStyle name="Notas 7 3 4 4 2" xfId="23156" xr:uid="{286B70B6-3008-46D4-9B26-DDA7F96CA936}"/>
    <cellStyle name="Notas 7 3 4 5" xfId="18105" xr:uid="{B5B59F5B-C889-41C1-B399-D792F40C3417}"/>
    <cellStyle name="Notas 7 3 5" xfId="3323" xr:uid="{49C3CB07-74A1-4D52-88B8-5DAA7CC8F2F8}"/>
    <cellStyle name="Notas 7 3 5 2" xfId="5960" xr:uid="{005FC73D-D24F-4330-AD33-64EE1536FBBA}"/>
    <cellStyle name="Notas 7 3 5 2 2" xfId="12271" xr:uid="{30A9A24C-4969-42FA-994A-39839062BF86}"/>
    <cellStyle name="Notas 7 3 5 2 2 2" xfId="27379" xr:uid="{FCEF4F0B-35C8-40D2-83E8-FB4C9C503D18}"/>
    <cellStyle name="Notas 7 3 5 2 3" xfId="14176" xr:uid="{1982844B-A7B1-418C-8100-CD523839928C}"/>
    <cellStyle name="Notas 7 3 5 2 3 2" xfId="29284" xr:uid="{7BBC0F50-2B4E-4654-A11A-D238D9F6607F}"/>
    <cellStyle name="Notas 7 3 5 2 4" xfId="21068" xr:uid="{DB86A16E-0E91-4C72-B45E-7939E765F932}"/>
    <cellStyle name="Notas 7 3 5 3" xfId="9705" xr:uid="{7E3BF012-6B63-4EE1-9F7F-5DAFDA5C572C}"/>
    <cellStyle name="Notas 7 3 5 3 2" xfId="24813" xr:uid="{E76FF0A7-51EA-4012-BDC5-149EFF945129}"/>
    <cellStyle name="Notas 7 3 5 4" xfId="13750" xr:uid="{3F56A9A7-A09F-474F-81A8-5419225AD8C5}"/>
    <cellStyle name="Notas 7 3 5 4 2" xfId="28858" xr:uid="{D0B3B698-F389-4060-8E44-22C491E94BEF}"/>
    <cellStyle name="Notas 7 3 5 5" xfId="18431" xr:uid="{E2B7AC89-A185-4CBA-BE4F-F93D4D05E3F4}"/>
    <cellStyle name="Notas 7 3 6" xfId="3629" xr:uid="{F7AEFEE7-1DDA-4105-968F-63A083A918C5}"/>
    <cellStyle name="Notas 7 3 6 2" xfId="6266" xr:uid="{032E5F78-EE28-458F-A74E-4A8CD6A305B2}"/>
    <cellStyle name="Notas 7 3 6 2 2" xfId="12577" xr:uid="{FF53F100-3917-4D77-AD98-3D737348F9D5}"/>
    <cellStyle name="Notas 7 3 6 2 2 2" xfId="27685" xr:uid="{5F519E04-5990-40D8-870F-54AAA0DE9D39}"/>
    <cellStyle name="Notas 7 3 6 2 3" xfId="7734" xr:uid="{8119065D-EA1B-4143-8F0A-5400FDC0EBCB}"/>
    <cellStyle name="Notas 7 3 6 2 3 2" xfId="22842" xr:uid="{94F79A20-AF12-4C3C-91D0-C3B8E41A3D07}"/>
    <cellStyle name="Notas 7 3 6 2 4" xfId="21374" xr:uid="{52B8EEAE-9B34-4087-BABD-99E9E9857AF0}"/>
    <cellStyle name="Notas 7 3 6 3" xfId="10011" xr:uid="{1CF267A9-3AAE-47A0-8FEB-E5FE5D6A9FAC}"/>
    <cellStyle name="Notas 7 3 6 3 2" xfId="25119" xr:uid="{9D533806-0561-4B75-B38E-93AA502DFD93}"/>
    <cellStyle name="Notas 7 3 6 4" xfId="14530" xr:uid="{1B6047BE-9DF2-4B7E-A8D6-A918E62B3996}"/>
    <cellStyle name="Notas 7 3 6 4 2" xfId="29638" xr:uid="{D70FB9D2-E96F-4CAA-985F-AE5385D58855}"/>
    <cellStyle name="Notas 7 3 6 5" xfId="18737" xr:uid="{4AB0344A-9340-44C2-8B9E-04062C76698D}"/>
    <cellStyle name="Notas 7 3 7" xfId="3990" xr:uid="{F65A2870-3ED9-4274-A24E-8F05D9A79E40}"/>
    <cellStyle name="Notas 7 3 7 2" xfId="6627" xr:uid="{721826A7-C886-479C-BB4E-E288963042FA}"/>
    <cellStyle name="Notas 7 3 7 2 2" xfId="12938" xr:uid="{9B13B713-0CFD-4699-9CB5-82D2E1F8E960}"/>
    <cellStyle name="Notas 7 3 7 2 2 2" xfId="28046" xr:uid="{7F09950B-95AE-42DB-B8C7-D9C39F98CC20}"/>
    <cellStyle name="Notas 7 3 7 2 3" xfId="16628" xr:uid="{CAEC2906-F50D-42A5-82BD-5A8ADCEE0BE1}"/>
    <cellStyle name="Notas 7 3 7 2 3 2" xfId="31736" xr:uid="{D19B29B4-805B-47D8-8741-FA0F206206E3}"/>
    <cellStyle name="Notas 7 3 7 2 4" xfId="21735" xr:uid="{0105687D-0128-4073-8C6B-5873F0970B96}"/>
    <cellStyle name="Notas 7 3 7 3" xfId="10372" xr:uid="{14EB32DF-019C-43E3-991C-770A06A5195F}"/>
    <cellStyle name="Notas 7 3 7 3 2" xfId="25480" xr:uid="{7FE37BA4-F352-40F5-9F8D-B11DE3FF95AB}"/>
    <cellStyle name="Notas 7 3 7 4" xfId="7970" xr:uid="{53033B5F-22EE-4589-8E2D-E3913E4BB13A}"/>
    <cellStyle name="Notas 7 3 7 4 2" xfId="23078" xr:uid="{80BF4007-D3B9-4F10-990F-E96E622C8C12}"/>
    <cellStyle name="Notas 7 3 7 5" xfId="19098" xr:uid="{B8AB0C50-1437-47AA-BC4B-FDE68E614251}"/>
    <cellStyle name="Notas 7 3 8" xfId="4310" xr:uid="{77BD787C-BA32-404B-9702-1211F87B8276}"/>
    <cellStyle name="Notas 7 3 8 2" xfId="6947" xr:uid="{4CE17824-FC2A-477A-841A-1BE697346CDD}"/>
    <cellStyle name="Notas 7 3 8 2 2" xfId="13258" xr:uid="{D6A80D24-40D4-40F9-AC47-5025B35AC53B}"/>
    <cellStyle name="Notas 7 3 8 2 2 2" xfId="28366" xr:uid="{AE1034E7-90D7-44FC-9576-65F0DAA35040}"/>
    <cellStyle name="Notas 7 3 8 2 3" xfId="16922" xr:uid="{FE9D7F18-1CCC-43BD-8599-361FED528FF8}"/>
    <cellStyle name="Notas 7 3 8 2 3 2" xfId="32030" xr:uid="{EB6B4B87-4D00-461C-8869-2D61C88AE785}"/>
    <cellStyle name="Notas 7 3 8 2 4" xfId="22055" xr:uid="{2BBF18B7-6652-4911-A166-A452D39301F5}"/>
    <cellStyle name="Notas 7 3 8 3" xfId="10692" xr:uid="{67C04CE2-CB26-4244-B650-1C4676D8E4B9}"/>
    <cellStyle name="Notas 7 3 8 3 2" xfId="25800" xr:uid="{A1C8FF4C-DC6F-4503-BEFE-96C3F0475878}"/>
    <cellStyle name="Notas 7 3 8 4" xfId="13887" xr:uid="{DF75C589-6467-4917-B061-3837E3FF5F92}"/>
    <cellStyle name="Notas 7 3 8 4 2" xfId="28995" xr:uid="{47AAC812-1E90-45D0-BDA4-36DC02915F04}"/>
    <cellStyle name="Notas 7 3 8 5" xfId="19418" xr:uid="{1719F2B0-25C6-446C-9838-0BC02049FF31}"/>
    <cellStyle name="Notas 7 3 9" xfId="4555" xr:uid="{13811435-CEFD-49C3-8C5C-A0458BE064C7}"/>
    <cellStyle name="Notas 7 3 9 2" xfId="10937" xr:uid="{BA9A9345-4754-4D39-9F7E-C75C990F5071}"/>
    <cellStyle name="Notas 7 3 9 2 2" xfId="26045" xr:uid="{F64BA969-8A86-4EF1-9A16-817E34E37402}"/>
    <cellStyle name="Notas 7 3 9 3" xfId="16316" xr:uid="{EB6CE942-24A9-46C5-AF4A-407A71C494BE}"/>
    <cellStyle name="Notas 7 3 9 3 2" xfId="31424" xr:uid="{CAB4F3E9-A7F5-4E06-8C9F-3C88CDD121E5}"/>
    <cellStyle name="Notas 7 3 9 4" xfId="19663" xr:uid="{B9A4DAD2-DB2F-4CF5-80CD-9B0298BF475F}"/>
    <cellStyle name="Notas 7 4" xfId="2116" xr:uid="{2F4AF979-97ED-4216-BE85-7588C37A1FCC}"/>
    <cellStyle name="Notas 7 4 10" xfId="8614" xr:uid="{33B10413-6151-4226-BD5E-F11849F6F495}"/>
    <cellStyle name="Notas 7 4 10 2" xfId="23722" xr:uid="{47892A8B-3810-4B64-B0EE-4ECBEB6BEABA}"/>
    <cellStyle name="Notas 7 4 11" xfId="14733" xr:uid="{BBCBBC96-D09B-4991-AC3C-8D8E7E29FE44}"/>
    <cellStyle name="Notas 7 4 11 2" xfId="29841" xr:uid="{F51C3A4F-F7AB-48D8-B508-3FC564A78358}"/>
    <cellStyle name="Notas 7 4 12" xfId="7640" xr:uid="{FDFAE1B9-8063-4C82-9701-95EE6B376998}"/>
    <cellStyle name="Notas 7 4 12 2" xfId="22748" xr:uid="{A353F7EC-AAB0-4C1A-8566-1D47996B773C}"/>
    <cellStyle name="Notas 7 4 13" xfId="17341" xr:uid="{B70ED7B9-BE8F-41C4-8002-1438BA35D906}"/>
    <cellStyle name="Notas 7 4 2" xfId="2606" xr:uid="{F26DB324-F0BA-4E5B-9BFF-9DFECB1BC769}"/>
    <cellStyle name="Notas 7 4 2 2" xfId="5243" xr:uid="{62FF47F9-7F2F-411C-A626-EF53124068E4}"/>
    <cellStyle name="Notas 7 4 2 2 2" xfId="11607" xr:uid="{060F79C2-3FF1-48CE-A50C-657200B50943}"/>
    <cellStyle name="Notas 7 4 2 2 2 2" xfId="26715" xr:uid="{FE953923-8D32-4D2B-A7BD-F4C62D3D09E8}"/>
    <cellStyle name="Notas 7 4 2 2 3" xfId="14061" xr:uid="{D0C0880B-7386-459A-A4EB-837A388FC779}"/>
    <cellStyle name="Notas 7 4 2 2 3 2" xfId="29169" xr:uid="{8786AB69-ED18-4437-940C-B9B45545F48B}"/>
    <cellStyle name="Notas 7 4 2 2 4" xfId="20351" xr:uid="{800E970C-E412-4C21-8510-C49F9C654882}"/>
    <cellStyle name="Notas 7 4 2 3" xfId="9073" xr:uid="{EAF2B601-B25C-44B8-A2FC-B775E79F5663}"/>
    <cellStyle name="Notas 7 4 2 3 2" xfId="24181" xr:uid="{09E2D4B4-4E48-4468-AFDF-960466554B7A}"/>
    <cellStyle name="Notas 7 4 2 4" xfId="7988" xr:uid="{6F6FFA57-6484-427C-9DF0-181B00F2A7E2}"/>
    <cellStyle name="Notas 7 4 2 4 2" xfId="23096" xr:uid="{257F1413-8F5C-4813-B484-CC9C3EA4663D}"/>
    <cellStyle name="Notas 7 4 2 5" xfId="13727" xr:uid="{590A2781-659B-41F4-B1CD-EB4FD6ECE565}"/>
    <cellStyle name="Notas 7 4 2 5 2" xfId="28835" xr:uid="{7AC73486-42B3-4C86-B190-C745733BDB17}"/>
    <cellStyle name="Notas 7 4 2 6" xfId="17714" xr:uid="{D8639568-06D8-4BEB-B2A5-4523308EE4BB}"/>
    <cellStyle name="Notas 7 4 3" xfId="2871" xr:uid="{83150CFB-9139-4652-A4F5-03C8F73B9F39}"/>
    <cellStyle name="Notas 7 4 3 2" xfId="5508" xr:uid="{895398AE-749D-465B-8A2C-4DE093B8B33E}"/>
    <cellStyle name="Notas 7 4 3 2 2" xfId="14308" xr:uid="{1466174A-88BF-4EAC-BC6C-2F34D199E0C6}"/>
    <cellStyle name="Notas 7 4 3 2 2 2" xfId="29416" xr:uid="{DF2330D6-871C-4AC9-91F7-699642A2624F}"/>
    <cellStyle name="Notas 7 4 3 2 3" xfId="20616" xr:uid="{9995A95D-2CF5-4B99-A34B-C3C49DC05D10}"/>
    <cellStyle name="Notas 7 4 3 3" xfId="8245" xr:uid="{FF93E3B6-A618-42F2-8DEF-5F0734805EA7}"/>
    <cellStyle name="Notas 7 4 3 3 2" xfId="23353" xr:uid="{E604D199-8E04-4A55-9B7B-E5FF2CAC9A7B}"/>
    <cellStyle name="Notas 7 4 3 4" xfId="17979" xr:uid="{FED226CB-FDFD-4C56-87FF-41B39899DC8B}"/>
    <cellStyle name="Notas 7 4 4" xfId="3174" xr:uid="{74737FB7-DA8E-496A-A8B9-1775136C7151}"/>
    <cellStyle name="Notas 7 4 4 2" xfId="5811" xr:uid="{251F70A3-D4DC-4BC9-A259-90CA0F3C8095}"/>
    <cellStyle name="Notas 7 4 4 2 2" xfId="12122" xr:uid="{B0DF916F-5AE5-4001-AEF7-8E3723057CFB}"/>
    <cellStyle name="Notas 7 4 4 2 2 2" xfId="27230" xr:uid="{6FEB45ED-555C-443F-A74E-72AD3C782F5E}"/>
    <cellStyle name="Notas 7 4 4 2 3" xfId="13918" xr:uid="{01A935EE-8445-48A4-9F2C-3EE6FC276874}"/>
    <cellStyle name="Notas 7 4 4 2 3 2" xfId="29026" xr:uid="{30E910B7-693B-4155-9B59-14C836D5D76F}"/>
    <cellStyle name="Notas 7 4 4 2 4" xfId="20919" xr:uid="{C894F979-C791-434B-810D-F12706353ACE}"/>
    <cellStyle name="Notas 7 4 4 3" xfId="9556" xr:uid="{47ACA589-9746-4024-BF7B-87CA8E468CB5}"/>
    <cellStyle name="Notas 7 4 4 3 2" xfId="24664" xr:uid="{D60BAF7D-E8F0-4938-B03D-99115FC94ABA}"/>
    <cellStyle name="Notas 7 4 4 4" xfId="14857" xr:uid="{893ED010-5DFA-443E-9D03-19DAE82DFCA7}"/>
    <cellStyle name="Notas 7 4 4 4 2" xfId="29965" xr:uid="{152FF134-E861-43C2-971F-D169B05E746A}"/>
    <cellStyle name="Notas 7 4 4 5" xfId="18282" xr:uid="{718CC1FF-8C4A-469E-89D8-27035D113A64}"/>
    <cellStyle name="Notas 7 4 5" xfId="3500" xr:uid="{E1AD573B-E699-4171-B42D-AE4D4F5EB479}"/>
    <cellStyle name="Notas 7 4 5 2" xfId="6137" xr:uid="{FDCB6FCD-1AED-4021-A413-7C85B53DACFD}"/>
    <cellStyle name="Notas 7 4 5 2 2" xfId="12448" xr:uid="{DD3FDDA6-4BC6-42C7-8E57-9B98389F5CBF}"/>
    <cellStyle name="Notas 7 4 5 2 2 2" xfId="27556" xr:uid="{0C21C983-898B-41C8-BC0D-8A4648674809}"/>
    <cellStyle name="Notas 7 4 5 2 3" xfId="16182" xr:uid="{AB1EF3A9-482E-418E-9278-54C46F8065FB}"/>
    <cellStyle name="Notas 7 4 5 2 3 2" xfId="31290" xr:uid="{3409B84B-880F-416F-AB9F-1A6670A9EAD1}"/>
    <cellStyle name="Notas 7 4 5 2 4" xfId="21245" xr:uid="{013CEB0A-F28B-4E25-AC5D-9F5C1FF69383}"/>
    <cellStyle name="Notas 7 4 5 3" xfId="9882" xr:uid="{1EE1D449-AE33-4566-9281-EAAF94EE0EC6}"/>
    <cellStyle name="Notas 7 4 5 3 2" xfId="24990" xr:uid="{BE765B8B-8EF2-4848-9C29-09891AEA5266}"/>
    <cellStyle name="Notas 7 4 5 4" xfId="14313" xr:uid="{10AB2D5D-C977-4EC4-BC81-02771EE4DA1B}"/>
    <cellStyle name="Notas 7 4 5 4 2" xfId="29421" xr:uid="{E4BF3D3F-E512-48A8-ADAD-82A4D709E760}"/>
    <cellStyle name="Notas 7 4 5 5" xfId="18608" xr:uid="{3F339C10-5E40-4548-9EA3-4ED04E2C4748}"/>
    <cellStyle name="Notas 7 4 6" xfId="3806" xr:uid="{755E310B-6839-46E2-A83D-71BB82439F1B}"/>
    <cellStyle name="Notas 7 4 6 2" xfId="6443" xr:uid="{0CE30F07-5A2D-458D-9452-4CB1483214D3}"/>
    <cellStyle name="Notas 7 4 6 2 2" xfId="12754" xr:uid="{8245B76B-6D07-4CA0-B194-0F48CE3B6613}"/>
    <cellStyle name="Notas 7 4 6 2 2 2" xfId="27862" xr:uid="{FDFA6BF3-A0C6-4996-918F-D13DEA7CB521}"/>
    <cellStyle name="Notas 7 4 6 2 3" xfId="16210" xr:uid="{16E1351E-F74A-4FD5-9CD3-1E3C121B93F2}"/>
    <cellStyle name="Notas 7 4 6 2 3 2" xfId="31318" xr:uid="{16CEB566-71F9-4819-9A59-BD86FEFE6DD1}"/>
    <cellStyle name="Notas 7 4 6 2 4" xfId="21551" xr:uid="{A6B01825-04A8-4DF8-AC64-24FAE7549008}"/>
    <cellStyle name="Notas 7 4 6 3" xfId="10188" xr:uid="{3ABCE2E3-C736-4368-BEF0-675367CCDF82}"/>
    <cellStyle name="Notas 7 4 6 3 2" xfId="25296" xr:uid="{9C674F80-CE6A-4881-BF34-03CE0D535344}"/>
    <cellStyle name="Notas 7 4 6 4" xfId="16517" xr:uid="{951DA35E-3377-48F4-BC0B-0CDA9C2EBBEC}"/>
    <cellStyle name="Notas 7 4 6 4 2" xfId="31625" xr:uid="{CA4FAC38-312E-43F3-9FB0-6B6140AAF170}"/>
    <cellStyle name="Notas 7 4 6 5" xfId="18914" xr:uid="{5AD50A91-6491-444A-B564-5357DE723479}"/>
    <cellStyle name="Notas 7 4 7" xfId="4188" xr:uid="{F5587C31-3248-4F9E-8E55-2EEBAA078862}"/>
    <cellStyle name="Notas 7 4 7 2" xfId="6825" xr:uid="{711CC0A0-2902-42E3-A5D0-CB438EE3F790}"/>
    <cellStyle name="Notas 7 4 7 2 2" xfId="13136" xr:uid="{AF61102A-A8AD-423E-B110-E04B2D787F78}"/>
    <cellStyle name="Notas 7 4 7 2 2 2" xfId="28244" xr:uid="{43686CA0-AD33-4992-9941-1C4C30A1B5D4}"/>
    <cellStyle name="Notas 7 4 7 2 3" xfId="16805" xr:uid="{EC9BE42B-1003-47F9-808B-17AF169A7A61}"/>
    <cellStyle name="Notas 7 4 7 2 3 2" xfId="31913" xr:uid="{E2DDD30D-8E4C-4DAC-8D80-D6D799F2912F}"/>
    <cellStyle name="Notas 7 4 7 2 4" xfId="21933" xr:uid="{92E19F28-D750-4EFD-8019-BEFB8FA9B49A}"/>
    <cellStyle name="Notas 7 4 7 3" xfId="10570" xr:uid="{4D8A7F23-B706-4F5A-BCC0-77BBD9E508A3}"/>
    <cellStyle name="Notas 7 4 7 3 2" xfId="25678" xr:uid="{4C3F018C-944C-449A-90DE-E39CE0928B77}"/>
    <cellStyle name="Notas 7 4 7 4" xfId="7142" xr:uid="{38F0C30A-C3FE-48CF-8D7C-33DD1DC5AE83}"/>
    <cellStyle name="Notas 7 4 7 4 2" xfId="22250" xr:uid="{57BF2DD0-71CD-4814-92FD-9FDE1F408225}"/>
    <cellStyle name="Notas 7 4 7 5" xfId="19296" xr:uid="{7906501A-D613-435D-A57D-38AABF3480DE}"/>
    <cellStyle name="Notas 7 4 8" xfId="4395" xr:uid="{25C249DF-C10A-418C-907C-DCAE2442FFCC}"/>
    <cellStyle name="Notas 7 4 8 2" xfId="7032" xr:uid="{E52BDE46-83BF-415A-9676-A9A8542303E5}"/>
    <cellStyle name="Notas 7 4 8 2 2" xfId="13343" xr:uid="{38662719-C464-486B-B676-5CBE13588E6D}"/>
    <cellStyle name="Notas 7 4 8 2 2 2" xfId="28451" xr:uid="{163BE8C9-1022-4025-B0CC-41BF47365625}"/>
    <cellStyle name="Notas 7 4 8 2 3" xfId="17007" xr:uid="{EACF8FA1-AAA3-4C3F-935A-71285079BFA5}"/>
    <cellStyle name="Notas 7 4 8 2 3 2" xfId="32115" xr:uid="{AEE852CC-EB1B-4180-BCA9-449FF8CCD0C8}"/>
    <cellStyle name="Notas 7 4 8 2 4" xfId="22140" xr:uid="{26F6C507-10DA-41F3-9F54-4EA566F05FDE}"/>
    <cellStyle name="Notas 7 4 8 3" xfId="10777" xr:uid="{352092F9-0C24-4DC1-97DB-9DC5A8494125}"/>
    <cellStyle name="Notas 7 4 8 3 2" xfId="25885" xr:uid="{9E5C0355-D7CF-4A75-ABA5-E3A40F156D6F}"/>
    <cellStyle name="Notas 7 4 8 4" xfId="14128" xr:uid="{EEF4691D-EA32-48E7-961B-971E82E48CEA}"/>
    <cellStyle name="Notas 7 4 8 4 2" xfId="29236" xr:uid="{31F411BB-3156-4441-91F4-24AF74C3AF4D}"/>
    <cellStyle name="Notas 7 4 8 5" xfId="19503" xr:uid="{2791D364-FC0C-46E7-A455-C0C6E744D4F9}"/>
    <cellStyle name="Notas 7 4 9" xfId="4753" xr:uid="{80E1C5C9-213C-40AE-BC04-9863F393F475}"/>
    <cellStyle name="Notas 7 4 9 2" xfId="11135" xr:uid="{840F332E-78AF-49CF-B96E-3B82233EC641}"/>
    <cellStyle name="Notas 7 4 9 2 2" xfId="26243" xr:uid="{75796D44-1D69-40BD-8BB5-AD445393E213}"/>
    <cellStyle name="Notas 7 4 9 3" xfId="8208" xr:uid="{2B0138F0-B838-472E-BD89-1D157A080EB6}"/>
    <cellStyle name="Notas 7 4 9 3 2" xfId="23316" xr:uid="{4B43D233-8C1A-416F-9065-A2F894736449}"/>
    <cellStyle name="Notas 7 4 9 4" xfId="19861" xr:uid="{37001EFC-2BD8-478A-A734-E407611B8D15}"/>
    <cellStyle name="Notas 7 5" xfId="2008" xr:uid="{B30079D2-5847-420E-B599-D9E7F325FC20}"/>
    <cellStyle name="Notas 7 5 10" xfId="8220" xr:uid="{85378E4A-FA17-483B-AF16-EF03F94FDC2D}"/>
    <cellStyle name="Notas 7 5 10 2" xfId="23328" xr:uid="{24778F6D-166B-409A-A42B-B08664F905B5}"/>
    <cellStyle name="Notas 7 5 11" xfId="15012" xr:uid="{CA5178F6-440B-4CE3-AD11-FE415903498B}"/>
    <cellStyle name="Notas 7 5 11 2" xfId="30120" xr:uid="{0EECCB7A-60E3-485B-8FFD-914D70DE8DD3}"/>
    <cellStyle name="Notas 7 5 12" xfId="17233" xr:uid="{284253E3-C048-4483-9A4D-139BC9793F6A}"/>
    <cellStyle name="Notas 7 5 2" xfId="2770" xr:uid="{E3C0B0CF-5912-44BA-A8D0-FED7EA0276A2}"/>
    <cellStyle name="Notas 7 5 2 2" xfId="5407" xr:uid="{E209FC6B-E6C9-4036-BD5D-AFF2D9857059}"/>
    <cellStyle name="Notas 7 5 2 2 2" xfId="7671" xr:uid="{9D620E65-383E-40ED-9D34-8E5F01009348}"/>
    <cellStyle name="Notas 7 5 2 2 2 2" xfId="22779" xr:uid="{571F4061-90EB-4EF7-825A-72344B159E62}"/>
    <cellStyle name="Notas 7 5 2 2 3" xfId="20515" xr:uid="{94CDEBAB-ED12-4E3A-BC50-BBF6EE2863A2}"/>
    <cellStyle name="Notas 7 5 2 3" xfId="16377" xr:uid="{8AC37FE8-7EB1-46D2-B844-E84FD837BE01}"/>
    <cellStyle name="Notas 7 5 2 3 2" xfId="31485" xr:uid="{E3FC0CE3-77A6-4F32-9A4E-04D8C8684A0F}"/>
    <cellStyle name="Notas 7 5 2 4" xfId="17878" xr:uid="{222AD15D-262E-468E-BC66-182AEBFFA44D}"/>
    <cellStyle name="Notas 7 5 3" xfId="3073" xr:uid="{207F0C87-C211-4487-A36E-03B3B40DC10E}"/>
    <cellStyle name="Notas 7 5 3 2" xfId="5710" xr:uid="{B48F8018-DD6E-4B47-BACE-358A0D531104}"/>
    <cellStyle name="Notas 7 5 3 2 2" xfId="12021" xr:uid="{16B32F47-5812-4628-BD86-93E92BE28ED6}"/>
    <cellStyle name="Notas 7 5 3 2 2 2" xfId="27129" xr:uid="{74F8C3AE-8846-48D6-8267-417D8EE23E02}"/>
    <cellStyle name="Notas 7 5 3 2 3" xfId="13795" xr:uid="{713D6ED9-5CC6-461C-B66F-9E71AE6EC637}"/>
    <cellStyle name="Notas 7 5 3 2 3 2" xfId="28903" xr:uid="{9A586862-8683-4FCD-A2D4-40F9F095B8BA}"/>
    <cellStyle name="Notas 7 5 3 2 4" xfId="20818" xr:uid="{40BCB40E-8EDC-48F9-923B-F55FE425BD02}"/>
    <cellStyle name="Notas 7 5 3 3" xfId="9455" xr:uid="{0A7021A0-3334-4AA4-B541-62FA3860351F}"/>
    <cellStyle name="Notas 7 5 3 3 2" xfId="24563" xr:uid="{206CE230-F7B7-47B4-8963-256813AD0441}"/>
    <cellStyle name="Notas 7 5 3 4" xfId="7654" xr:uid="{1EEDB429-950B-4CE8-A224-E16B9ED19932}"/>
    <cellStyle name="Notas 7 5 3 4 2" xfId="22762" xr:uid="{DB4A0AF0-601E-4B77-A50B-1DA9E9EA937E}"/>
    <cellStyle name="Notas 7 5 3 5" xfId="18181" xr:uid="{4778388B-006F-4F1E-9CEA-25E8436F5EA9}"/>
    <cellStyle name="Notas 7 5 4" xfId="3399" xr:uid="{0FF00903-BD03-4700-86C7-64B9928F4FB4}"/>
    <cellStyle name="Notas 7 5 4 2" xfId="6036" xr:uid="{A8E7FDB8-3363-465E-8661-311C0282215A}"/>
    <cellStyle name="Notas 7 5 4 2 2" xfId="12347" xr:uid="{CD91B603-5D2F-44D8-8138-ED9FF1AF2114}"/>
    <cellStyle name="Notas 7 5 4 2 2 2" xfId="27455" xr:uid="{493D47DD-693D-46F4-83DF-3DBE7F08CD4A}"/>
    <cellStyle name="Notas 7 5 4 2 3" xfId="7485" xr:uid="{80C0C13F-FE60-4664-8DFC-87D2ADDC8E2C}"/>
    <cellStyle name="Notas 7 5 4 2 3 2" xfId="22593" xr:uid="{452BF30F-C6D4-48C7-BAA4-37A315A374F2}"/>
    <cellStyle name="Notas 7 5 4 2 4" xfId="21144" xr:uid="{133601F8-4260-40AA-ACEE-6541F27BE45A}"/>
    <cellStyle name="Notas 7 5 4 3" xfId="9781" xr:uid="{0FB677CA-BC55-4067-9E83-A36A296EDC54}"/>
    <cellStyle name="Notas 7 5 4 3 2" xfId="24889" xr:uid="{57BB212A-FC87-4ED1-8490-CE6CF5C10FA1}"/>
    <cellStyle name="Notas 7 5 4 4" xfId="13767" xr:uid="{0D066652-5C3A-4B90-B5F3-0BF01ECEC852}"/>
    <cellStyle name="Notas 7 5 4 4 2" xfId="28875" xr:uid="{FE600704-CC59-4DA3-82E1-77B0FDE45632}"/>
    <cellStyle name="Notas 7 5 4 5" xfId="18507" xr:uid="{A642DF11-C547-45BC-9A9A-8DAF3B3B30D2}"/>
    <cellStyle name="Notas 7 5 5" xfId="3705" xr:uid="{2321AAD6-FA9E-4D23-8C4E-995C04864009}"/>
    <cellStyle name="Notas 7 5 5 2" xfId="6342" xr:uid="{D6C3A5D1-2403-4963-92F8-AD44BC740633}"/>
    <cellStyle name="Notas 7 5 5 2 2" xfId="12653" xr:uid="{22A8EBAA-1BE4-4E3D-AA4B-FB528DE65567}"/>
    <cellStyle name="Notas 7 5 5 2 2 2" xfId="27761" xr:uid="{31598645-C62C-480E-9CF9-29FA332FD240}"/>
    <cellStyle name="Notas 7 5 5 2 3" xfId="7876" xr:uid="{1B8FA90F-ADD8-4105-B6FE-352B12932112}"/>
    <cellStyle name="Notas 7 5 5 2 3 2" xfId="22984" xr:uid="{0BB3B9A0-16E1-4199-9E4F-3972DC4CA90B}"/>
    <cellStyle name="Notas 7 5 5 2 4" xfId="21450" xr:uid="{470955C5-81F2-4001-ABD7-AFA3B637EC52}"/>
    <cellStyle name="Notas 7 5 5 3" xfId="10087" xr:uid="{9319D64E-80A9-4BA9-A7E4-A1BF7045658E}"/>
    <cellStyle name="Notas 7 5 5 3 2" xfId="25195" xr:uid="{A701F7A8-879C-429A-BFA5-8924F01E15B5}"/>
    <cellStyle name="Notas 7 5 5 4" xfId="7542" xr:uid="{22C82C8E-3E96-43F9-9F79-9F8F26CE2B1B}"/>
    <cellStyle name="Notas 7 5 5 4 2" xfId="22650" xr:uid="{55B1A016-0451-424C-9154-E55A6E59000E}"/>
    <cellStyle name="Notas 7 5 5 5" xfId="18813" xr:uid="{788A80C7-2296-4588-8724-78D2C531E5AD}"/>
    <cellStyle name="Notas 7 5 6" xfId="4080" xr:uid="{28EAFA3E-4C57-4912-A76C-F5DFB7C65BEC}"/>
    <cellStyle name="Notas 7 5 6 2" xfId="6717" xr:uid="{70CA0799-E547-476E-BABD-167352B95582}"/>
    <cellStyle name="Notas 7 5 6 2 2" xfId="13028" xr:uid="{21EFC04C-AFAF-484C-9B61-72E3C18BBAF2}"/>
    <cellStyle name="Notas 7 5 6 2 2 2" xfId="28136" xr:uid="{D54F965C-1FFF-43E0-ABBD-2D235BD34FAB}"/>
    <cellStyle name="Notas 7 5 6 2 3" xfId="16704" xr:uid="{A00DE7EB-9480-4480-AAEC-C5344641B4A5}"/>
    <cellStyle name="Notas 7 5 6 2 3 2" xfId="31812" xr:uid="{0876982F-AAF6-44C4-9CF0-64929DCC87A2}"/>
    <cellStyle name="Notas 7 5 6 2 4" xfId="21825" xr:uid="{FD039336-D3BC-4D6F-ABD4-992DB7D9E9F4}"/>
    <cellStyle name="Notas 7 5 6 3" xfId="10462" xr:uid="{C4A998B1-0C71-4332-84EE-0C0A490EF369}"/>
    <cellStyle name="Notas 7 5 6 3 2" xfId="25570" xr:uid="{D00A9EE1-4F0A-4125-ACD1-E12E50D345DD}"/>
    <cellStyle name="Notas 7 5 6 4" xfId="11805" xr:uid="{F5BC3528-C0BB-4F42-AA48-3C202385EF02}"/>
    <cellStyle name="Notas 7 5 6 4 2" xfId="26913" xr:uid="{7E044E85-A762-4567-B372-447CA1DF9B84}"/>
    <cellStyle name="Notas 7 5 6 5" xfId="19188" xr:uid="{AC20F6CA-7D1F-4214-A96D-916DF367AEC4}"/>
    <cellStyle name="Notas 7 5 7" xfId="4362" xr:uid="{C82F315E-037E-4F78-8B8B-D705844332AA}"/>
    <cellStyle name="Notas 7 5 7 2" xfId="6999" xr:uid="{B52678A1-B8F9-4D92-8475-357774B91830}"/>
    <cellStyle name="Notas 7 5 7 2 2" xfId="13310" xr:uid="{F5475EEB-C463-4382-8649-AB2314893B34}"/>
    <cellStyle name="Notas 7 5 7 2 2 2" xfId="28418" xr:uid="{5F7A778D-D374-479D-8762-77DE650C4C04}"/>
    <cellStyle name="Notas 7 5 7 2 3" xfId="16974" xr:uid="{4413BBCD-D66B-4409-8BAB-8ACF274FDBA3}"/>
    <cellStyle name="Notas 7 5 7 2 3 2" xfId="32082" xr:uid="{05F784B1-2704-4F69-9820-6AA1940F3A54}"/>
    <cellStyle name="Notas 7 5 7 2 4" xfId="22107" xr:uid="{71C3832D-0414-4896-A0A1-6B87611EDEEC}"/>
    <cellStyle name="Notas 7 5 7 3" xfId="10744" xr:uid="{D4CAACC7-1057-4514-9631-7AA05F81AC91}"/>
    <cellStyle name="Notas 7 5 7 3 2" xfId="25852" xr:uid="{000A9D93-C461-44C2-A897-D4FA62EF1024}"/>
    <cellStyle name="Notas 7 5 7 4" xfId="14131" xr:uid="{F9D9BB02-924D-4587-8294-762F9147BB54}"/>
    <cellStyle name="Notas 7 5 7 4 2" xfId="29239" xr:uid="{B80A7EBA-93EA-421B-A329-2B8C19C9710A}"/>
    <cellStyle name="Notas 7 5 7 5" xfId="19470" xr:uid="{A955218F-5620-49FE-BB5E-81CA71F59B75}"/>
    <cellStyle name="Notas 7 5 8" xfId="4645" xr:uid="{C9B2EC50-CB40-4AAB-B879-D28AC3F38CD3}"/>
    <cellStyle name="Notas 7 5 8 2" xfId="11027" xr:uid="{6981CBB1-64CC-41FF-B1A2-B6349CEC0375}"/>
    <cellStyle name="Notas 7 5 8 2 2" xfId="26135" xr:uid="{01866325-46B5-4647-B414-E67C64F4C8A1}"/>
    <cellStyle name="Notas 7 5 8 3" xfId="15705" xr:uid="{89F0439A-CA3A-4148-92A7-1F1E1C16E5F0}"/>
    <cellStyle name="Notas 7 5 8 3 2" xfId="30813" xr:uid="{C88A6587-707F-49A6-874E-1147C75042F1}"/>
    <cellStyle name="Notas 7 5 8 4" xfId="19753" xr:uid="{E3AE114B-64F3-47F8-BDB3-5E372E9F7861}"/>
    <cellStyle name="Notas 7 5 9" xfId="8506" xr:uid="{D4256266-8682-4623-A656-7CA8125792C1}"/>
    <cellStyle name="Notas 7 5 9 2" xfId="23614" xr:uid="{DABF96BC-9584-4D9A-ABA4-DEBE282AF170}"/>
    <cellStyle name="Notas 8" xfId="1470" xr:uid="{00000000-0005-0000-0000-0000C2050000}"/>
    <cellStyle name="Notas 8 2" xfId="1925" xr:uid="{723D4C1C-9F8B-4F45-9857-CB945B9BE991}"/>
    <cellStyle name="Notas 8 2 10" xfId="15875" xr:uid="{888B809C-8BF2-4005-B45D-1115D081939E}"/>
    <cellStyle name="Notas 8 2 10 2" xfId="30983" xr:uid="{FAB8677F-9343-4F97-8F2C-BCCB02B93941}"/>
    <cellStyle name="Notas 8 2 11" xfId="14010" xr:uid="{35565B95-28F8-4474-A395-FE4D8044C945}"/>
    <cellStyle name="Notas 8 2 11 2" xfId="29118" xr:uid="{E1A1383F-9238-4D37-A921-DB149F2D7016}"/>
    <cellStyle name="Notas 8 2 12" xfId="17150" xr:uid="{7ACC4323-D841-4B6A-A2DF-1A3D03CB2362}"/>
    <cellStyle name="Notas 8 2 2" xfId="2485" xr:uid="{837E8B73-30F2-48F7-B5C3-FBAD5CDFFB84}"/>
    <cellStyle name="Notas 8 2 2 2" xfId="5122" xr:uid="{D558FE7A-349D-4960-83FA-AE159B0ECD17}"/>
    <cellStyle name="Notas 8 2 2 2 2" xfId="11486" xr:uid="{5102EDAC-5F33-497F-9B9C-B2D3E92EF259}"/>
    <cellStyle name="Notas 8 2 2 2 2 2" xfId="26594" xr:uid="{9FB45708-5636-497E-907B-2F09ADBA25A9}"/>
    <cellStyle name="Notas 8 2 2 2 3" xfId="7806" xr:uid="{917306A6-EBB0-4E26-9EE1-EA9B4388A1E5}"/>
    <cellStyle name="Notas 8 2 2 2 3 2" xfId="22914" xr:uid="{80F550AB-42BA-491D-9E5B-34002299FF6E}"/>
    <cellStyle name="Notas 8 2 2 2 4" xfId="20230" xr:uid="{35AFFB25-36A6-4D48-A5DE-607C4BA0E6A1}"/>
    <cellStyle name="Notas 8 2 2 3" xfId="8952" xr:uid="{2C422909-EBEC-4629-A0E4-35E7F37E41C0}"/>
    <cellStyle name="Notas 8 2 2 3 2" xfId="24060" xr:uid="{18178991-E62D-485C-B155-C39757148E80}"/>
    <cellStyle name="Notas 8 2 3" xfId="2701" xr:uid="{D1F9B02A-C6DA-49B1-B1CF-4118F4C33515}"/>
    <cellStyle name="Notas 8 2 3 2" xfId="5338" xr:uid="{4C1F6C9F-B583-4F46-8338-46DE4DF5493B}"/>
    <cellStyle name="Notas 8 2 3 2 2" xfId="14172" xr:uid="{E90CE3CD-E3B3-4A2E-9A18-6B80C86CC912}"/>
    <cellStyle name="Notas 8 2 3 2 2 2" xfId="29280" xr:uid="{ED90E296-5B64-428E-8405-BC6A098DB680}"/>
    <cellStyle name="Notas 8 2 3 2 3" xfId="20446" xr:uid="{41C23AAE-14AF-4021-ABFC-1DE7F95E55C7}"/>
    <cellStyle name="Notas 8 2 3 3" xfId="16490" xr:uid="{C0893994-C1E3-4899-883D-508906C4FEB3}"/>
    <cellStyle name="Notas 8 2 3 3 2" xfId="31598" xr:uid="{1391707C-0227-4E75-9052-09DE2C825F58}"/>
    <cellStyle name="Notas 8 2 3 4" xfId="17809" xr:uid="{08F90DBB-3003-4127-AE86-3B887088E326}"/>
    <cellStyle name="Notas 8 2 4" xfId="3004" xr:uid="{35436F88-B0F0-4397-AAB5-56B483845239}"/>
    <cellStyle name="Notas 8 2 4 2" xfId="5641" xr:uid="{35801BED-E33B-43C7-91AB-C6D621CF4669}"/>
    <cellStyle name="Notas 8 2 4 2 2" xfId="11952" xr:uid="{AFC8C7B8-BEE3-42CF-905F-01E1C1710A97}"/>
    <cellStyle name="Notas 8 2 4 2 2 2" xfId="27060" xr:uid="{F850FAEF-F060-439C-A378-579E4839CB62}"/>
    <cellStyle name="Notas 8 2 4 2 3" xfId="14040" xr:uid="{22E0624B-1212-44F6-B366-BD7B2BDEDE99}"/>
    <cellStyle name="Notas 8 2 4 2 3 2" xfId="29148" xr:uid="{C15E55AB-F0BB-4787-B58D-22A04232C163}"/>
    <cellStyle name="Notas 8 2 4 2 4" xfId="20749" xr:uid="{9D3C8B2A-7A36-4699-A7C7-2F3EBC7C2896}"/>
    <cellStyle name="Notas 8 2 4 3" xfId="9386" xr:uid="{E3CCCC11-11E6-4B45-88C9-305C763004C7}"/>
    <cellStyle name="Notas 8 2 4 3 2" xfId="24494" xr:uid="{7A696D77-7225-440F-BFA6-00FEC2F80A18}"/>
    <cellStyle name="Notas 8 2 4 4" xfId="13560" xr:uid="{D44347EC-04FA-48F1-86DF-C7354D6F5DC5}"/>
    <cellStyle name="Notas 8 2 4 4 2" xfId="28668" xr:uid="{ADB71C89-ECB1-452C-9DB4-43014501A745}"/>
    <cellStyle name="Notas 8 2 4 5" xfId="18112" xr:uid="{60F22E82-F660-4E5F-A1EB-8AE2009C1EEF}"/>
    <cellStyle name="Notas 8 2 5" xfId="3330" xr:uid="{57D21898-6C09-46E9-93F6-245CA8F77C04}"/>
    <cellStyle name="Notas 8 2 5 2" xfId="5967" xr:uid="{9B3D3BB6-C742-4B12-8468-1CD16405B7EC}"/>
    <cellStyle name="Notas 8 2 5 2 2" xfId="12278" xr:uid="{9750B3E7-C8F5-4EA5-91EF-3B4AE843723D}"/>
    <cellStyle name="Notas 8 2 5 2 2 2" xfId="27386" xr:uid="{E3D5982E-56F1-49CB-8B42-601AF9D0B7E7}"/>
    <cellStyle name="Notas 8 2 5 2 3" xfId="14594" xr:uid="{ABB6E31C-5059-40DF-AF33-40B046578717}"/>
    <cellStyle name="Notas 8 2 5 2 3 2" xfId="29702" xr:uid="{9DFA831B-AFEA-4160-BE47-32C0D1F72C94}"/>
    <cellStyle name="Notas 8 2 5 2 4" xfId="21075" xr:uid="{73CFC3C9-6EAB-4578-B94A-5119120E892B}"/>
    <cellStyle name="Notas 8 2 5 3" xfId="9712" xr:uid="{EE965DED-50D7-4054-9362-0CFEA1456304}"/>
    <cellStyle name="Notas 8 2 5 3 2" xfId="24820" xr:uid="{CCD1B3C0-B450-4A7A-9573-45BB555A0FD4}"/>
    <cellStyle name="Notas 8 2 5 4" xfId="16285" xr:uid="{517ED0AE-740B-4B97-A818-6C3B0E176C6B}"/>
    <cellStyle name="Notas 8 2 5 4 2" xfId="31393" xr:uid="{D09AAC48-5ECC-4518-B2AE-DC59AE28E94E}"/>
    <cellStyle name="Notas 8 2 5 5" xfId="18438" xr:uid="{A27AACAB-9FEE-48AD-887E-57ED1588E901}"/>
    <cellStyle name="Notas 8 2 6" xfId="3636" xr:uid="{054DFC05-3159-40E3-A440-8990C012C86B}"/>
    <cellStyle name="Notas 8 2 6 2" xfId="6273" xr:uid="{DD8CD87A-7E3C-4F71-9907-950E8ADB7290}"/>
    <cellStyle name="Notas 8 2 6 2 2" xfId="12584" xr:uid="{4155E0F6-C6C5-488F-98E0-EB2C751A6AA5}"/>
    <cellStyle name="Notas 8 2 6 2 2 2" xfId="27692" xr:uid="{BFC3B9E9-33B2-4344-8C1B-2487A40D773F}"/>
    <cellStyle name="Notas 8 2 6 2 3" xfId="15817" xr:uid="{01B865F9-E505-499A-BD7F-5BFAC97A1452}"/>
    <cellStyle name="Notas 8 2 6 2 3 2" xfId="30925" xr:uid="{90C59C4A-4B15-4BA0-A60B-E10717A3B457}"/>
    <cellStyle name="Notas 8 2 6 2 4" xfId="21381" xr:uid="{6526720E-D09F-4B5D-8770-CB7AB679FE18}"/>
    <cellStyle name="Notas 8 2 6 3" xfId="10018" xr:uid="{49A87E31-8FC7-4446-A085-9DE73E14B6AA}"/>
    <cellStyle name="Notas 8 2 6 3 2" xfId="25126" xr:uid="{31D65345-3F92-4DC3-9693-2E5FAC22C9D4}"/>
    <cellStyle name="Notas 8 2 6 4" xfId="7209" xr:uid="{5F30CDD1-9C2E-4472-AFBC-DB0533DE4652}"/>
    <cellStyle name="Notas 8 2 6 4 2" xfId="22317" xr:uid="{4A38C1E7-9231-485D-A0F5-DDB5D0CB28E1}"/>
    <cellStyle name="Notas 8 2 6 5" xfId="18744" xr:uid="{52487824-8760-4A96-9539-1DD22A857665}"/>
    <cellStyle name="Notas 8 2 7" xfId="3997" xr:uid="{C0EFB58E-C37B-4D4C-8188-10F728C043D0}"/>
    <cellStyle name="Notas 8 2 7 2" xfId="6634" xr:uid="{FE155BF6-68A3-4685-814E-69D2764F0F4F}"/>
    <cellStyle name="Notas 8 2 7 2 2" xfId="12945" xr:uid="{B4EE990E-3113-4172-9E54-88A763196FB3}"/>
    <cellStyle name="Notas 8 2 7 2 2 2" xfId="28053" xr:uid="{367E3112-28AB-4A08-A873-79FA388389D8}"/>
    <cellStyle name="Notas 8 2 7 2 3" xfId="16635" xr:uid="{DF9E36CB-1C04-45FF-A009-A1C843FDF973}"/>
    <cellStyle name="Notas 8 2 7 2 3 2" xfId="31743" xr:uid="{7677047C-041C-4382-90F1-A818D188DBBE}"/>
    <cellStyle name="Notas 8 2 7 2 4" xfId="21742" xr:uid="{7C8C74B8-2218-4107-AB18-85A82C9183F3}"/>
    <cellStyle name="Notas 8 2 7 3" xfId="10379" xr:uid="{C734C753-1211-4F12-B556-D6BF5FD0A068}"/>
    <cellStyle name="Notas 8 2 7 3 2" xfId="25487" xr:uid="{8DEA052D-FD24-4AA5-9028-F087D73D3C7E}"/>
    <cellStyle name="Notas 8 2 7 4" xfId="13798" xr:uid="{C22D46CA-FFC5-4F3A-9AE4-D1B066638A33}"/>
    <cellStyle name="Notas 8 2 7 4 2" xfId="28906" xr:uid="{DDC8D720-E00C-48AC-BF0E-86424125C972}"/>
    <cellStyle name="Notas 8 2 7 5" xfId="19105" xr:uid="{33F135A9-090C-4A7D-B43B-4542D7901E23}"/>
    <cellStyle name="Notas 8 2 8" xfId="4562" xr:uid="{511D140B-83DD-4CEF-9E25-D43D284800E1}"/>
    <cellStyle name="Notas 8 2 8 2" xfId="10944" xr:uid="{3B2868C2-401D-4A09-B724-CE00BBC07528}"/>
    <cellStyle name="Notas 8 2 8 2 2" xfId="26052" xr:uid="{150927B2-F02B-4844-8ABA-0416AD09C4B4}"/>
    <cellStyle name="Notas 8 2 8 3" xfId="16086" xr:uid="{BDBE7A4B-F806-4601-B369-47D1E997C4D6}"/>
    <cellStyle name="Notas 8 2 8 3 2" xfId="31194" xr:uid="{946DF4AD-35DD-4F8A-B036-BA45D4D305AB}"/>
    <cellStyle name="Notas 8 2 8 4" xfId="19670" xr:uid="{E6AD4AE4-0A78-4561-89BC-F340ADF99A58}"/>
    <cellStyle name="Notas 8 2 9" xfId="8426" xr:uid="{6A284102-5D37-4E2C-ACEA-77D83B490848}"/>
    <cellStyle name="Notas 8 2 9 2" xfId="23534" xr:uid="{49FAFB27-331D-43CF-9C6E-4AC40E68C5F6}"/>
    <cellStyle name="Notas 8 3" xfId="1919" xr:uid="{08A18AD1-2D1A-4B04-8F9F-F642A8C89771}"/>
    <cellStyle name="Notas 8 3 10" xfId="8420" xr:uid="{20DD8D87-D06E-4623-A16B-23FF417C1D0E}"/>
    <cellStyle name="Notas 8 3 10 2" xfId="23528" xr:uid="{6784E726-5999-4D68-B5B5-E2E589C25725}"/>
    <cellStyle name="Notas 8 3 11" xfId="7865" xr:uid="{49E687D0-06A6-4825-B0A6-B10502C28D8C}"/>
    <cellStyle name="Notas 8 3 11 2" xfId="22973" xr:uid="{0CC894CF-C198-4F23-A4F4-F7FB3766A09C}"/>
    <cellStyle name="Notas 8 3 12" xfId="15338" xr:uid="{3BE946A3-D30F-4305-B9C0-1D55F0587D2A}"/>
    <cellStyle name="Notas 8 3 12 2" xfId="30446" xr:uid="{25C1962D-C4ED-49AA-B86C-5553A28A6810}"/>
    <cellStyle name="Notas 8 3 13" xfId="17144" xr:uid="{4B42CA30-DD4E-4361-B6DC-C5425F1FDB0A}"/>
    <cellStyle name="Notas 8 3 2" xfId="2479" xr:uid="{CD56DA3D-8B3A-450F-A2C9-3FA6C42CA893}"/>
    <cellStyle name="Notas 8 3 2 2" xfId="5116" xr:uid="{3D9B4479-EC1A-45B5-9F39-BBAB6FD54FCC}"/>
    <cellStyle name="Notas 8 3 2 2 2" xfId="11480" xr:uid="{7D76FF6F-BFE3-43D2-9088-DF42805F8DCD}"/>
    <cellStyle name="Notas 8 3 2 2 2 2" xfId="26588" xr:uid="{8B3FD5A1-082B-4DB5-8C13-B857EEE68C49}"/>
    <cellStyle name="Notas 8 3 2 2 3" xfId="7930" xr:uid="{30B4BD29-8B8D-4334-BE33-8B6217C633D3}"/>
    <cellStyle name="Notas 8 3 2 2 3 2" xfId="23038" xr:uid="{AAA2093C-194A-4C71-B94F-6AA2F369301C}"/>
    <cellStyle name="Notas 8 3 2 2 4" xfId="20224" xr:uid="{064DE895-8708-4844-8359-42E169D728BB}"/>
    <cellStyle name="Notas 8 3 2 3" xfId="8946" xr:uid="{BCC3B235-0E8F-418C-A86B-3013E402CBF6}"/>
    <cellStyle name="Notas 8 3 2 3 2" xfId="24054" xr:uid="{045EDF6B-B317-40AC-8124-87983B67CA07}"/>
    <cellStyle name="Notas 8 3 2 4" xfId="9183" xr:uid="{145F3FC2-A49C-4AAB-BCD0-4F92EC2D9644}"/>
    <cellStyle name="Notas 8 3 2 4 2" xfId="24291" xr:uid="{59BCDEAF-982D-4A86-B19F-6376F36D8B12}"/>
    <cellStyle name="Notas 8 3 2 5" xfId="15369" xr:uid="{46B782B4-F51A-4EDC-BA06-8301B1765145}"/>
    <cellStyle name="Notas 8 3 2 5 2" xfId="30477" xr:uid="{E74BA2A1-907B-46B6-9E58-D2DB823D5DF1}"/>
    <cellStyle name="Notas 8 3 2 6" xfId="17641" xr:uid="{DA5B02E1-F11C-4DF2-8613-B965CF72325F}"/>
    <cellStyle name="Notas 8 3 3" xfId="2695" xr:uid="{18F93E90-12AD-4665-9337-E173A39DDB55}"/>
    <cellStyle name="Notas 8 3 3 2" xfId="5332" xr:uid="{5FFDEBA1-C58E-499C-838D-21E5C7729F30}"/>
    <cellStyle name="Notas 8 3 3 2 2" xfId="14218" xr:uid="{9518013E-B643-48E0-9EF6-34FCDA38311C}"/>
    <cellStyle name="Notas 8 3 3 2 2 2" xfId="29326" xr:uid="{ED1EE608-FCB5-4F13-AC95-75E9388C472E}"/>
    <cellStyle name="Notas 8 3 3 2 3" xfId="20440" xr:uid="{A3A4F9F1-E2CC-4DBF-9028-A57DE8744999}"/>
    <cellStyle name="Notas 8 3 3 3" xfId="7171" xr:uid="{B90A53F6-F39C-444C-9119-20B289B3F64F}"/>
    <cellStyle name="Notas 8 3 3 3 2" xfId="22279" xr:uid="{40CACF16-AEE9-4C31-977E-2B12F452533E}"/>
    <cellStyle name="Notas 8 3 3 4" xfId="17803" xr:uid="{0C158657-65E0-49B6-8620-E809CE9BCBE3}"/>
    <cellStyle name="Notas 8 3 4" xfId="2998" xr:uid="{11991998-753D-41F5-92CA-2B54ACB1154E}"/>
    <cellStyle name="Notas 8 3 4 2" xfId="5635" xr:uid="{98FCDE24-DC22-4C14-AAA3-7CCCEF6F4490}"/>
    <cellStyle name="Notas 8 3 4 2 2" xfId="11946" xr:uid="{E7181F60-E33A-4EC5-95EB-741BE09A39E9}"/>
    <cellStyle name="Notas 8 3 4 2 2 2" xfId="27054" xr:uid="{412BBBFE-1C26-463B-828F-8BB44BA2BF74}"/>
    <cellStyle name="Notas 8 3 4 2 3" xfId="15335" xr:uid="{2A7E87C2-5B2D-4431-98AF-2AC0D65E6A75}"/>
    <cellStyle name="Notas 8 3 4 2 3 2" xfId="30443" xr:uid="{C718B75E-07CF-4DBA-8F98-E8EC2874D92C}"/>
    <cellStyle name="Notas 8 3 4 2 4" xfId="20743" xr:uid="{B3660CCB-2625-4ACA-B238-1E15C48E14C9}"/>
    <cellStyle name="Notas 8 3 4 3" xfId="9380" xr:uid="{95214E6B-98A1-4C87-A867-612416AA87DC}"/>
    <cellStyle name="Notas 8 3 4 3 2" xfId="24488" xr:uid="{0EAFDCD3-A9D2-4A30-AC79-4151DE1EDC7D}"/>
    <cellStyle name="Notas 8 3 4 4" xfId="14286" xr:uid="{81BAD3C2-320C-4655-9DE2-A28D69824160}"/>
    <cellStyle name="Notas 8 3 4 4 2" xfId="29394" xr:uid="{4D483CD7-6CCE-472F-A15D-67001DD53093}"/>
    <cellStyle name="Notas 8 3 4 5" xfId="18106" xr:uid="{EE90736D-8635-4C6C-9D63-EEDAECF935B5}"/>
    <cellStyle name="Notas 8 3 5" xfId="3324" xr:uid="{699E177F-8021-4FBF-AA99-3850A31570B7}"/>
    <cellStyle name="Notas 8 3 5 2" xfId="5961" xr:uid="{31C709AA-79D1-48EA-864C-78924F88388C}"/>
    <cellStyle name="Notas 8 3 5 2 2" xfId="12272" xr:uid="{0F013C94-7BE4-43D4-B248-80092254368C}"/>
    <cellStyle name="Notas 8 3 5 2 2 2" xfId="27380" xr:uid="{B3404B8A-4F3C-4A74-BB0C-FBEBD51F51D9}"/>
    <cellStyle name="Notas 8 3 5 2 3" xfId="8003" xr:uid="{46A6562A-064D-4598-ABA0-7C0160B46E8C}"/>
    <cellStyle name="Notas 8 3 5 2 3 2" xfId="23111" xr:uid="{01A1BCB5-D6AF-494D-AC4F-FF7B1F251CFE}"/>
    <cellStyle name="Notas 8 3 5 2 4" xfId="21069" xr:uid="{F6176BC1-4DD7-4979-9142-8FE71E0EBA7C}"/>
    <cellStyle name="Notas 8 3 5 3" xfId="9706" xr:uid="{8E81CAF3-E011-4E0E-8C73-2BADF3A04E8C}"/>
    <cellStyle name="Notas 8 3 5 3 2" xfId="24814" xr:uid="{E36F198B-7A04-4363-8943-27982504D759}"/>
    <cellStyle name="Notas 8 3 5 4" xfId="7340" xr:uid="{06037C64-E08B-458F-9541-6B571E17B701}"/>
    <cellStyle name="Notas 8 3 5 4 2" xfId="22448" xr:uid="{0B99D799-2C9C-477B-B35C-36A409974B26}"/>
    <cellStyle name="Notas 8 3 5 5" xfId="18432" xr:uid="{8E24920A-FA10-4DCB-96C7-5300735A913D}"/>
    <cellStyle name="Notas 8 3 6" xfId="3630" xr:uid="{EEDDE8F0-F28F-4248-B0DA-BC84CF531C7F}"/>
    <cellStyle name="Notas 8 3 6 2" xfId="6267" xr:uid="{27C8D3AA-42D9-4AF2-B96D-DA54A5333D6C}"/>
    <cellStyle name="Notas 8 3 6 2 2" xfId="12578" xr:uid="{AF7B9B48-B9FD-4B30-8E8A-48B91B092971}"/>
    <cellStyle name="Notas 8 3 6 2 2 2" xfId="27686" xr:uid="{735995F0-2977-43CB-8F51-7FA335AE9547}"/>
    <cellStyle name="Notas 8 3 6 2 3" xfId="7298" xr:uid="{65B68F4B-9E73-4354-B6C7-BEDCC0A526B8}"/>
    <cellStyle name="Notas 8 3 6 2 3 2" xfId="22406" xr:uid="{B619A07A-7552-4EA0-9374-476BB9524D67}"/>
    <cellStyle name="Notas 8 3 6 2 4" xfId="21375" xr:uid="{B246B5F5-4DE8-40FB-BC73-C20014B04923}"/>
    <cellStyle name="Notas 8 3 6 3" xfId="10012" xr:uid="{BE136B80-7DB5-4968-8C78-8E52CC67A330}"/>
    <cellStyle name="Notas 8 3 6 3 2" xfId="25120" xr:uid="{A6D9FF6F-7B40-4B69-8138-1E31791BF452}"/>
    <cellStyle name="Notas 8 3 6 4" xfId="15036" xr:uid="{F0A4CB29-20B9-4EDD-A5C9-175334F3E254}"/>
    <cellStyle name="Notas 8 3 6 4 2" xfId="30144" xr:uid="{2546F169-6D95-4750-B0E4-8743FABF2D3C}"/>
    <cellStyle name="Notas 8 3 6 5" xfId="18738" xr:uid="{20F65969-9B95-472C-87FB-AF3F67383CD6}"/>
    <cellStyle name="Notas 8 3 7" xfId="3991" xr:uid="{FE629339-A230-49EA-81E5-00B56E8BF948}"/>
    <cellStyle name="Notas 8 3 7 2" xfId="6628" xr:uid="{3983B8BA-57C6-4CBD-A779-619B95D86885}"/>
    <cellStyle name="Notas 8 3 7 2 2" xfId="12939" xr:uid="{B5B9032C-597E-4939-B1B2-525C4D6B0153}"/>
    <cellStyle name="Notas 8 3 7 2 2 2" xfId="28047" xr:uid="{CE13478B-B409-401C-9EFF-DCDEB09CBE15}"/>
    <cellStyle name="Notas 8 3 7 2 3" xfId="16629" xr:uid="{FD381CDE-816C-486D-87D9-D92AB6D65594}"/>
    <cellStyle name="Notas 8 3 7 2 3 2" xfId="31737" xr:uid="{08B8EEC1-BC9D-460E-B206-CB8F258EB0C3}"/>
    <cellStyle name="Notas 8 3 7 2 4" xfId="21736" xr:uid="{1B83738B-C2A0-47EC-8B68-9BE1C6D7AC09}"/>
    <cellStyle name="Notas 8 3 7 3" xfId="10373" xr:uid="{DABCF953-01CC-48F5-A85C-4DFFC432F511}"/>
    <cellStyle name="Notas 8 3 7 3 2" xfId="25481" xr:uid="{BF3CE4C0-0B29-4D14-B436-457A486CA69E}"/>
    <cellStyle name="Notas 8 3 7 4" xfId="15509" xr:uid="{722279AB-3096-40C4-91AE-1FD5BD685901}"/>
    <cellStyle name="Notas 8 3 7 4 2" xfId="30617" xr:uid="{FCC63593-579F-458B-A211-BACA58E779E0}"/>
    <cellStyle name="Notas 8 3 7 5" xfId="19099" xr:uid="{F612EA32-4723-4109-B268-A6882C1F0363}"/>
    <cellStyle name="Notas 8 3 8" xfId="4311" xr:uid="{4BC8D82B-9F9C-4700-8B90-B265C3532B9A}"/>
    <cellStyle name="Notas 8 3 8 2" xfId="6948" xr:uid="{1AAC0EA9-3E6E-4E1A-890F-893BE3FD7408}"/>
    <cellStyle name="Notas 8 3 8 2 2" xfId="13259" xr:uid="{DB0EB0B6-C9CB-4D9B-9137-32A1BC4071D8}"/>
    <cellStyle name="Notas 8 3 8 2 2 2" xfId="28367" xr:uid="{3C9C22AF-AA98-46B5-95AC-29A0F320B5FB}"/>
    <cellStyle name="Notas 8 3 8 2 3" xfId="16923" xr:uid="{E5996BED-8C0A-445E-8885-A3D1C222EA2C}"/>
    <cellStyle name="Notas 8 3 8 2 3 2" xfId="32031" xr:uid="{954FBA57-D61A-4E21-8F14-9E0487E5CCC7}"/>
    <cellStyle name="Notas 8 3 8 2 4" xfId="22056" xr:uid="{E77A2E30-F5E4-4767-A2F2-A89608A2A25B}"/>
    <cellStyle name="Notas 8 3 8 3" xfId="10693" xr:uid="{E30EEBEA-2DF4-47D6-BC32-26E33B372FB7}"/>
    <cellStyle name="Notas 8 3 8 3 2" xfId="25801" xr:uid="{8A18CD8D-23C7-4AE0-9446-2ABC7E4E3A70}"/>
    <cellStyle name="Notas 8 3 8 4" xfId="8259" xr:uid="{4A48BEA5-09CB-498E-B1FE-F308668353EE}"/>
    <cellStyle name="Notas 8 3 8 4 2" xfId="23367" xr:uid="{F4CD1871-7B23-469B-868D-651802B0E058}"/>
    <cellStyle name="Notas 8 3 8 5" xfId="19419" xr:uid="{3A3B495A-A8F0-45C5-A566-F086FD609612}"/>
    <cellStyle name="Notas 8 3 9" xfId="4556" xr:uid="{020ECF6E-6F71-4BB1-8FBD-DA80AEA154E2}"/>
    <cellStyle name="Notas 8 3 9 2" xfId="10938" xr:uid="{5E9FA12E-C4D3-4F06-B4EA-038D112DBDAF}"/>
    <cellStyle name="Notas 8 3 9 2 2" xfId="26046" xr:uid="{FE7C7713-C698-45F3-AAA1-73F1CFCFDFC0}"/>
    <cellStyle name="Notas 8 3 9 3" xfId="15324" xr:uid="{83945029-F701-450B-AD31-E24012336782}"/>
    <cellStyle name="Notas 8 3 9 3 2" xfId="30432" xr:uid="{F460BE22-9E0D-485D-BCB3-BC5F85F0BDA6}"/>
    <cellStyle name="Notas 8 3 9 4" xfId="19664" xr:uid="{6B3FCECE-29AA-4A5C-8644-03FBA9BD6A25}"/>
    <cellStyle name="Notas 8 4" xfId="2117" xr:uid="{ABDC7E1C-5C16-4183-AA12-BD58FE2556A8}"/>
    <cellStyle name="Notas 8 4 10" xfId="8615" xr:uid="{8AB9ED66-64CB-4283-AA24-58208D06729B}"/>
    <cellStyle name="Notas 8 4 10 2" xfId="23723" xr:uid="{209E68B8-3CE5-4067-A05F-02AE44B23295}"/>
    <cellStyle name="Notas 8 4 11" xfId="16120" xr:uid="{43A2C779-3A11-4E05-AD80-F46C0292BFF2}"/>
    <cellStyle name="Notas 8 4 11 2" xfId="31228" xr:uid="{B24A3DC0-ED18-4D83-B89C-B46059FD76FF}"/>
    <cellStyle name="Notas 8 4 12" xfId="7793" xr:uid="{D784AB0B-C4E5-4378-BA39-EA1715320B1A}"/>
    <cellStyle name="Notas 8 4 12 2" xfId="22901" xr:uid="{18A26155-11CB-42BA-A5EB-8C83E41432EE}"/>
    <cellStyle name="Notas 8 4 13" xfId="17342" xr:uid="{D564C7CF-F562-419F-B57A-863392A21DE8}"/>
    <cellStyle name="Notas 8 4 2" xfId="2607" xr:uid="{A57CB8AE-DA44-4658-AE50-8FF8ADDEEDE4}"/>
    <cellStyle name="Notas 8 4 2 2" xfId="5244" xr:uid="{E0F1777B-CFFC-494B-AB8C-30296B06C74F}"/>
    <cellStyle name="Notas 8 4 2 2 2" xfId="11608" xr:uid="{34ACE53D-2980-4376-AB04-9298418F9DCF}"/>
    <cellStyle name="Notas 8 4 2 2 2 2" xfId="26716" xr:uid="{7C2B527D-DB3C-48F7-BFB0-C21B8EF07CAC}"/>
    <cellStyle name="Notas 8 4 2 2 3" xfId="15562" xr:uid="{70D30BFC-85BA-4355-88D9-E4EA980EF8A6}"/>
    <cellStyle name="Notas 8 4 2 2 3 2" xfId="30670" xr:uid="{00DF4B8B-2CBB-4B35-A005-D7CD27E9D187}"/>
    <cellStyle name="Notas 8 4 2 2 4" xfId="20352" xr:uid="{1D3B3BB6-AAE3-4989-932A-3DADD585D421}"/>
    <cellStyle name="Notas 8 4 2 3" xfId="9074" xr:uid="{ED21F120-B9C4-4870-877D-C810AA5B23DE}"/>
    <cellStyle name="Notas 8 4 2 3 2" xfId="24182" xr:uid="{6E6CEF84-87B9-4B8B-B190-E283571B0764}"/>
    <cellStyle name="Notas 8 4 2 4" xfId="7620" xr:uid="{5B9A2901-801C-41F5-A1E3-6F47B5C8630B}"/>
    <cellStyle name="Notas 8 4 2 4 2" xfId="22728" xr:uid="{8EF35EE8-05CC-4A34-A9E6-E0D0856AFAC8}"/>
    <cellStyle name="Notas 8 4 2 5" xfId="13563" xr:uid="{9AA9AD14-6852-45E1-9EE3-8660F0AB4546}"/>
    <cellStyle name="Notas 8 4 2 5 2" xfId="28671" xr:uid="{CB3EE1CB-F527-47AC-9F1D-2C70AF60A3A1}"/>
    <cellStyle name="Notas 8 4 2 6" xfId="17715" xr:uid="{F8137C42-4B5A-44CE-822E-3BEAB31C35CE}"/>
    <cellStyle name="Notas 8 4 3" xfId="2872" xr:uid="{4F9C5053-157F-4662-9084-CB5F91CE415D}"/>
    <cellStyle name="Notas 8 4 3 2" xfId="5509" xr:uid="{45A303C6-53D0-43EB-96B4-5734DEBC689D}"/>
    <cellStyle name="Notas 8 4 3 2 2" xfId="15833" xr:uid="{8139F338-001B-4EFC-AF87-B3BAC7846B61}"/>
    <cellStyle name="Notas 8 4 3 2 2 2" xfId="30941" xr:uid="{38C95B9E-047C-4EB9-93A0-5E8D7CE275DC}"/>
    <cellStyle name="Notas 8 4 3 2 3" xfId="20617" xr:uid="{CE07C773-C817-460C-B783-E48C531FF4EA}"/>
    <cellStyle name="Notas 8 4 3 3" xfId="13629" xr:uid="{384A4359-ECBE-4DBE-81FD-52CAE0270555}"/>
    <cellStyle name="Notas 8 4 3 3 2" xfId="28737" xr:uid="{4A6F0EF4-338F-4201-8E37-0BD90AAD31DD}"/>
    <cellStyle name="Notas 8 4 3 4" xfId="17980" xr:uid="{81396B6F-68B5-412F-AE6D-787A2B9B1113}"/>
    <cellStyle name="Notas 8 4 4" xfId="3175" xr:uid="{F82B4E1E-35F6-41B1-8BEE-3EBCBC373519}"/>
    <cellStyle name="Notas 8 4 4 2" xfId="5812" xr:uid="{D2872B9B-A8F2-42B5-BB5F-89A183653EC3}"/>
    <cellStyle name="Notas 8 4 4 2 2" xfId="12123" xr:uid="{55404F82-2234-4A65-9B0A-0A1195DA22E4}"/>
    <cellStyle name="Notas 8 4 4 2 2 2" xfId="27231" xr:uid="{EECF0B5B-178D-4362-9ACA-2AAD5A6C32A6}"/>
    <cellStyle name="Notas 8 4 4 2 3" xfId="14377" xr:uid="{F9CA70F6-6674-4F1D-88EA-3C374663D028}"/>
    <cellStyle name="Notas 8 4 4 2 3 2" xfId="29485" xr:uid="{8D4A73CA-F753-4C32-86EA-CA0FA53F70CA}"/>
    <cellStyle name="Notas 8 4 4 2 4" xfId="20920" xr:uid="{E439B4B9-2570-40C2-8DB4-0F27F936648D}"/>
    <cellStyle name="Notas 8 4 4 3" xfId="9557" xr:uid="{7C1A6A6B-4E20-4B44-8894-1C43AC948DDF}"/>
    <cellStyle name="Notas 8 4 4 3 2" xfId="24665" xr:uid="{76BE6627-B086-4031-BE9E-F05EA035150C}"/>
    <cellStyle name="Notas 8 4 4 4" xfId="7810" xr:uid="{F65FC7AD-D938-4DE7-A824-4B1122AC540F}"/>
    <cellStyle name="Notas 8 4 4 4 2" xfId="22918" xr:uid="{0D7106D0-4DAF-412A-AE97-EDFBDDDCDE62}"/>
    <cellStyle name="Notas 8 4 4 5" xfId="18283" xr:uid="{737105B8-394A-406F-96C3-A23DD8D20E7B}"/>
    <cellStyle name="Notas 8 4 5" xfId="3501" xr:uid="{FEEE413E-2F92-43D3-B379-A0A36D038B4E}"/>
    <cellStyle name="Notas 8 4 5 2" xfId="6138" xr:uid="{C760DAF8-251C-451B-BAED-A75AC023575D}"/>
    <cellStyle name="Notas 8 4 5 2 2" xfId="12449" xr:uid="{5A670EBF-5532-4420-9DDA-3D7D6257A89F}"/>
    <cellStyle name="Notas 8 4 5 2 2 2" xfId="27557" xr:uid="{2CBEC394-CFBD-41B0-BAA8-18E6A7B8CF11}"/>
    <cellStyle name="Notas 8 4 5 2 3" xfId="7647" xr:uid="{2ADC2275-A144-4DBB-BB4F-9E6006E8CCE5}"/>
    <cellStyle name="Notas 8 4 5 2 3 2" xfId="22755" xr:uid="{A688E06D-336C-4C30-81A6-1AF5060EA12E}"/>
    <cellStyle name="Notas 8 4 5 2 4" xfId="21246" xr:uid="{CFBC9153-7338-4E3F-ADFD-72BC0D150CB6}"/>
    <cellStyle name="Notas 8 4 5 3" xfId="9883" xr:uid="{687C34BC-B933-43A6-9F2B-245F89285DD4}"/>
    <cellStyle name="Notas 8 4 5 3 2" xfId="24991" xr:uid="{9440F603-DDC7-4209-9767-6E6AAA9073E5}"/>
    <cellStyle name="Notas 8 4 5 4" xfId="15594" xr:uid="{81132A22-A201-47BD-9C67-9CC28EA4F0BB}"/>
    <cellStyle name="Notas 8 4 5 4 2" xfId="30702" xr:uid="{405988A1-F2B2-4DD2-876A-296BE05CFA21}"/>
    <cellStyle name="Notas 8 4 5 5" xfId="18609" xr:uid="{CA275F7E-8E08-4F9E-BFDE-BC763D212D2F}"/>
    <cellStyle name="Notas 8 4 6" xfId="3807" xr:uid="{5134F54B-4747-4DE6-A632-82CA0498AB63}"/>
    <cellStyle name="Notas 8 4 6 2" xfId="6444" xr:uid="{31AE83AF-E11A-4260-BBC6-78687487FFEA}"/>
    <cellStyle name="Notas 8 4 6 2 2" xfId="12755" xr:uid="{E3CAD999-6801-4A25-BDE7-B80D396D5A5A}"/>
    <cellStyle name="Notas 8 4 6 2 2 2" xfId="27863" xr:uid="{71BD750C-4137-45F6-95B3-FCAE8C6B4DB3}"/>
    <cellStyle name="Notas 8 4 6 2 3" xfId="13628" xr:uid="{5EA53766-53FF-4EA8-BCC1-7AE021EA0822}"/>
    <cellStyle name="Notas 8 4 6 2 3 2" xfId="28736" xr:uid="{2A632058-DBA1-478A-A449-CD22A21C64C4}"/>
    <cellStyle name="Notas 8 4 6 2 4" xfId="21552" xr:uid="{9F945867-8798-4F58-A37C-E52A46FFB810}"/>
    <cellStyle name="Notas 8 4 6 3" xfId="10189" xr:uid="{96D6A522-1460-4E74-9F1A-3377ADC6984D}"/>
    <cellStyle name="Notas 8 4 6 3 2" xfId="25297" xr:uid="{80BD9143-A89C-4202-BFA4-46C08FBDF6FE}"/>
    <cellStyle name="Notas 8 4 6 4" xfId="7745" xr:uid="{73C43478-8268-4527-9587-05905D7B196E}"/>
    <cellStyle name="Notas 8 4 6 4 2" xfId="22853" xr:uid="{89D4540E-CAC3-41BD-B0D2-D1071F662BD0}"/>
    <cellStyle name="Notas 8 4 6 5" xfId="18915" xr:uid="{2A097D08-02EC-4391-BC22-0121BBC8C2B0}"/>
    <cellStyle name="Notas 8 4 7" xfId="4189" xr:uid="{E50418F0-0F66-47A3-AA82-23CBA79FC839}"/>
    <cellStyle name="Notas 8 4 7 2" xfId="6826" xr:uid="{888BED4E-6E2B-4808-A609-CC7E8CDD0FAB}"/>
    <cellStyle name="Notas 8 4 7 2 2" xfId="13137" xr:uid="{C17C99BA-D48C-4911-AD36-B790226DFCFA}"/>
    <cellStyle name="Notas 8 4 7 2 2 2" xfId="28245" xr:uid="{3BCC384C-8146-4523-8621-7C76B51B4697}"/>
    <cellStyle name="Notas 8 4 7 2 3" xfId="16806" xr:uid="{27DA67E1-3419-46A9-B524-EAC92849323E}"/>
    <cellStyle name="Notas 8 4 7 2 3 2" xfId="31914" xr:uid="{FF7A1772-3C02-489A-B749-67008A8BF6F4}"/>
    <cellStyle name="Notas 8 4 7 2 4" xfId="21934" xr:uid="{AF30E24E-6EAA-41CA-8D8D-5D4AF3A5A0ED}"/>
    <cellStyle name="Notas 8 4 7 3" xfId="10571" xr:uid="{2FEA45C4-6CE4-40AC-8F8D-42C38728103E}"/>
    <cellStyle name="Notas 8 4 7 3 2" xfId="25679" xr:uid="{AC07D7A8-F3FE-46C1-8A45-3291F36C631B}"/>
    <cellStyle name="Notas 8 4 7 4" xfId="14536" xr:uid="{984739F2-29E5-4BE2-8A36-300B92273D21}"/>
    <cellStyle name="Notas 8 4 7 4 2" xfId="29644" xr:uid="{5E42861A-3694-41F8-A065-CC8A82832893}"/>
    <cellStyle name="Notas 8 4 7 5" xfId="19297" xr:uid="{F0B97DAD-E320-4F41-BCC0-38C5314936B8}"/>
    <cellStyle name="Notas 8 4 8" xfId="4396" xr:uid="{95DE5674-9FB2-489A-8B32-1B52DF464F97}"/>
    <cellStyle name="Notas 8 4 8 2" xfId="7033" xr:uid="{E07FBA81-C46F-487B-AD6F-9DBD28914FC5}"/>
    <cellStyle name="Notas 8 4 8 2 2" xfId="13344" xr:uid="{850651F1-10BD-426D-BCBA-3224FD5A6825}"/>
    <cellStyle name="Notas 8 4 8 2 2 2" xfId="28452" xr:uid="{087F7195-0B81-4073-9AC6-10F2072C873C}"/>
    <cellStyle name="Notas 8 4 8 2 3" xfId="17008" xr:uid="{525C2543-6F66-440E-A0E2-977C62824737}"/>
    <cellStyle name="Notas 8 4 8 2 3 2" xfId="32116" xr:uid="{1A522594-7947-4241-9AA4-2EFB8FB7B574}"/>
    <cellStyle name="Notas 8 4 8 2 4" xfId="22141" xr:uid="{C4F405DD-93D4-43A5-BFEE-030EBA11E02E}"/>
    <cellStyle name="Notas 8 4 8 3" xfId="10778" xr:uid="{974073DC-C0A7-452F-BB39-DCD97E5F9C67}"/>
    <cellStyle name="Notas 8 4 8 3 2" xfId="25886" xr:uid="{622F08F0-B777-42E4-9F7F-388A91D0B110}"/>
    <cellStyle name="Notas 8 4 8 4" xfId="7348" xr:uid="{AAACDA81-F8F7-424C-B0F3-280684B032A9}"/>
    <cellStyle name="Notas 8 4 8 4 2" xfId="22456" xr:uid="{780B8C71-131A-47A6-92DF-633FAE1F49BE}"/>
    <cellStyle name="Notas 8 4 8 5" xfId="19504" xr:uid="{17480258-1C9B-4B91-B60F-AAFA47325770}"/>
    <cellStyle name="Notas 8 4 9" xfId="4754" xr:uid="{2C932920-FB64-4193-ADE0-7C6D80DCA69B}"/>
    <cellStyle name="Notas 8 4 9 2" xfId="11136" xr:uid="{7AB43CD2-328E-4930-AE57-5B16B483C90D}"/>
    <cellStyle name="Notas 8 4 9 2 2" xfId="26244" xr:uid="{917FCFC4-9E52-424C-AA0E-D8D84FBD5559}"/>
    <cellStyle name="Notas 8 4 9 3" xfId="7361" xr:uid="{2BCE1C81-EC2A-43D4-8CD3-41FFFA0DC325}"/>
    <cellStyle name="Notas 8 4 9 3 2" xfId="22469" xr:uid="{0497B5AF-AFDA-40AC-BD58-0EC32E15C271}"/>
    <cellStyle name="Notas 8 4 9 4" xfId="19862" xr:uid="{ECFE3259-A931-4C1F-B75C-4EAC8D71E454}"/>
    <cellStyle name="Notas 8 5" xfId="2007" xr:uid="{27708B88-C66E-4E81-831A-ADB8DB1C8C8C}"/>
    <cellStyle name="Notas 8 5 10" xfId="14534" xr:uid="{981BE4A2-A52D-4494-8318-CDF5FD8AD799}"/>
    <cellStyle name="Notas 8 5 10 2" xfId="29642" xr:uid="{DA47DF62-B634-4193-B628-0F5134D1F2E3}"/>
    <cellStyle name="Notas 8 5 11" xfId="8187" xr:uid="{822BB72A-0819-467A-9C8C-D62CE3831CCC}"/>
    <cellStyle name="Notas 8 5 11 2" xfId="23295" xr:uid="{6BEFFCEB-1B6A-4980-B593-EBEDCE5B36B2}"/>
    <cellStyle name="Notas 8 5 12" xfId="17232" xr:uid="{FA4BDDFE-9D7E-45CA-BDBF-15BCD0F6124F}"/>
    <cellStyle name="Notas 8 5 2" xfId="2769" xr:uid="{A711C781-4CFF-4E40-AF54-35B89E41BA6D}"/>
    <cellStyle name="Notas 8 5 2 2" xfId="5406" xr:uid="{899118D2-A4CF-448B-B681-1CC2EDBD961A}"/>
    <cellStyle name="Notas 8 5 2 2 2" xfId="14084" xr:uid="{4DEE9675-1530-4980-8E95-A7D6DE1AD21A}"/>
    <cellStyle name="Notas 8 5 2 2 2 2" xfId="29192" xr:uid="{D1F02B5B-09CE-44A9-ACED-2C45271ECF18}"/>
    <cellStyle name="Notas 8 5 2 2 3" xfId="20514" xr:uid="{3833A952-8157-47FD-8F90-F8C8986E8914}"/>
    <cellStyle name="Notas 8 5 2 3" xfId="15175" xr:uid="{E8A42815-E0C7-4AF0-9A79-A6E606598E20}"/>
    <cellStyle name="Notas 8 5 2 3 2" xfId="30283" xr:uid="{B2C978F2-4866-470C-B7E6-E564BD953C58}"/>
    <cellStyle name="Notas 8 5 2 4" xfId="17877" xr:uid="{3C2BBFEB-F803-47D7-B6AD-806C4D90066F}"/>
    <cellStyle name="Notas 8 5 3" xfId="3072" xr:uid="{ADA803BE-5FF1-490A-B2E1-8101D4A57A76}"/>
    <cellStyle name="Notas 8 5 3 2" xfId="5709" xr:uid="{4006DD37-48E5-450E-A16A-BF57AB52D728}"/>
    <cellStyle name="Notas 8 5 3 2 2" xfId="12020" xr:uid="{D98B9118-B7A1-45E2-A286-DD958551DF96}"/>
    <cellStyle name="Notas 8 5 3 2 2 2" xfId="27128" xr:uid="{6C352C93-C3C4-4902-A7DF-15DFA2366C0D}"/>
    <cellStyle name="Notas 8 5 3 2 3" xfId="7252" xr:uid="{9646BEFF-7879-4089-901F-5076F536D35D}"/>
    <cellStyle name="Notas 8 5 3 2 3 2" xfId="22360" xr:uid="{81425967-80E9-49EA-B206-B5D327B8F8E7}"/>
    <cellStyle name="Notas 8 5 3 2 4" xfId="20817" xr:uid="{43636F86-F2BB-4A8F-A7E9-E7AF7268C57F}"/>
    <cellStyle name="Notas 8 5 3 3" xfId="9454" xr:uid="{7A3BC628-111B-4F18-8C57-1924A82B9D56}"/>
    <cellStyle name="Notas 8 5 3 3 2" xfId="24562" xr:uid="{A0108EF8-1784-49D5-98DD-873B2457BDE1}"/>
    <cellStyle name="Notas 8 5 3 4" xfId="7272" xr:uid="{312C900E-66A8-439F-BB5A-F39C04ECD60F}"/>
    <cellStyle name="Notas 8 5 3 4 2" xfId="22380" xr:uid="{8A5D0307-F434-40C6-868C-A41412DC404F}"/>
    <cellStyle name="Notas 8 5 3 5" xfId="18180" xr:uid="{36A496A1-4C54-4C18-B8B6-D2C33F4BD780}"/>
    <cellStyle name="Notas 8 5 4" xfId="3398" xr:uid="{A8DAA389-FBEC-4187-B115-04C850AFD3D9}"/>
    <cellStyle name="Notas 8 5 4 2" xfId="6035" xr:uid="{552E70E5-9903-4587-9C58-C91AEBAD26D4}"/>
    <cellStyle name="Notas 8 5 4 2 2" xfId="12346" xr:uid="{D5E53CD9-A15C-45D4-8185-EEF3C58E8EC2}"/>
    <cellStyle name="Notas 8 5 4 2 2 2" xfId="27454" xr:uid="{8F2800F0-FF29-4CC1-B616-E0853B77ED39}"/>
    <cellStyle name="Notas 8 5 4 2 3" xfId="15296" xr:uid="{68806B76-54E6-4478-A8DF-232542B83F0D}"/>
    <cellStyle name="Notas 8 5 4 2 3 2" xfId="30404" xr:uid="{6BD42C07-B009-4A75-A827-37DBA3D83CEF}"/>
    <cellStyle name="Notas 8 5 4 2 4" xfId="21143" xr:uid="{8ACFBE2E-ACEF-4C64-8667-540AFF4FE7ED}"/>
    <cellStyle name="Notas 8 5 4 3" xfId="9780" xr:uid="{55DF6E71-29E4-45FC-A2FE-7B415AD99018}"/>
    <cellStyle name="Notas 8 5 4 3 2" xfId="24888" xr:uid="{A6DDDF25-6E10-417A-A2CC-121FCDC2972D}"/>
    <cellStyle name="Notas 8 5 4 4" xfId="13945" xr:uid="{6C662604-F71A-4343-A9E8-4B24F5AB02E8}"/>
    <cellStyle name="Notas 8 5 4 4 2" xfId="29053" xr:uid="{AD8DE129-0574-4681-92E7-4BDF9ACD7A2D}"/>
    <cellStyle name="Notas 8 5 4 5" xfId="18506" xr:uid="{569CE9DB-AC13-460C-BAF5-53A0EE40AA02}"/>
    <cellStyle name="Notas 8 5 5" xfId="3704" xr:uid="{2EF3EEF9-6C48-4FBA-975F-5F352432289E}"/>
    <cellStyle name="Notas 8 5 5 2" xfId="6341" xr:uid="{A44DC9AC-ADD8-432C-84E1-59CD32E18D1F}"/>
    <cellStyle name="Notas 8 5 5 2 2" xfId="12652" xr:uid="{20F95ED7-EC14-4BF2-9E21-9937AE818475}"/>
    <cellStyle name="Notas 8 5 5 2 2 2" xfId="27760" xr:uid="{DA55099C-06FF-47E6-9227-ACE0A6E4F99A}"/>
    <cellStyle name="Notas 8 5 5 2 3" xfId="7167" xr:uid="{13F32D2C-31B9-4FAC-A8DF-42A2A3EF2AC2}"/>
    <cellStyle name="Notas 8 5 5 2 3 2" xfId="22275" xr:uid="{8C66832B-3B44-4D1F-91DE-3017E46AD209}"/>
    <cellStyle name="Notas 8 5 5 2 4" xfId="21449" xr:uid="{C584B340-B48C-4D3F-BE43-3AD9F05EBCD6}"/>
    <cellStyle name="Notas 8 5 5 3" xfId="10086" xr:uid="{682A8B1C-7C4F-4F95-BC88-04BF2EEB41D4}"/>
    <cellStyle name="Notas 8 5 5 3 2" xfId="25194" xr:uid="{7F7CAA20-CD86-4FF7-8AF6-BD7830FBB416}"/>
    <cellStyle name="Notas 8 5 5 4" xfId="7146" xr:uid="{5B59B7D1-F2FB-440F-8D4E-DC6EE342744C}"/>
    <cellStyle name="Notas 8 5 5 4 2" xfId="22254" xr:uid="{50AC7080-8CF4-44BA-804A-EAB8B2C2380A}"/>
    <cellStyle name="Notas 8 5 5 5" xfId="18812" xr:uid="{F1F29E79-953E-47DD-94A8-1FFCD28AE03D}"/>
    <cellStyle name="Notas 8 5 6" xfId="4079" xr:uid="{51BDA42D-6F44-4EE8-993E-00AB0E517DBB}"/>
    <cellStyle name="Notas 8 5 6 2" xfId="6716" xr:uid="{2B58E404-34BD-48A3-BCAB-2CF4B2036304}"/>
    <cellStyle name="Notas 8 5 6 2 2" xfId="13027" xr:uid="{57EF5B7B-621E-4034-98D6-0EC3C057EC79}"/>
    <cellStyle name="Notas 8 5 6 2 2 2" xfId="28135" xr:uid="{718D75E3-4842-46DE-A2C4-C5D7916C5249}"/>
    <cellStyle name="Notas 8 5 6 2 3" xfId="16703" xr:uid="{2B89B0B0-8E0C-4758-B8F1-E924CE4DE61F}"/>
    <cellStyle name="Notas 8 5 6 2 3 2" xfId="31811" xr:uid="{A79C381A-99A8-4EF8-8ADF-28EACBE803D8}"/>
    <cellStyle name="Notas 8 5 6 2 4" xfId="21824" xr:uid="{0E5167F7-636F-4C53-A2A1-F57363BF0E77}"/>
    <cellStyle name="Notas 8 5 6 3" xfId="10461" xr:uid="{8D5DEDFD-21DB-4D8B-B879-3D43DD8670BD}"/>
    <cellStyle name="Notas 8 5 6 3 2" xfId="25569" xr:uid="{D8932719-21CA-4416-905C-F0B6CDF595E4}"/>
    <cellStyle name="Notas 8 5 6 4" xfId="15738" xr:uid="{4C7D3C26-BC8F-461F-BDC1-9C42AB9A1FE5}"/>
    <cellStyle name="Notas 8 5 6 4 2" xfId="30846" xr:uid="{FF79DCFC-E366-4A13-B306-8051105D70FF}"/>
    <cellStyle name="Notas 8 5 6 5" xfId="19187" xr:uid="{B727B7C3-A1D7-4D73-9014-3A3B900F4610}"/>
    <cellStyle name="Notas 8 5 7" xfId="4361" xr:uid="{F2B2F32D-135F-49B8-8DA5-E223F693FAC6}"/>
    <cellStyle name="Notas 8 5 7 2" xfId="6998" xr:uid="{E3A83D5E-EAF0-4646-B3B4-62353F650761}"/>
    <cellStyle name="Notas 8 5 7 2 2" xfId="13309" xr:uid="{2BF132D5-68A3-465A-B626-D5F88C518987}"/>
    <cellStyle name="Notas 8 5 7 2 2 2" xfId="28417" xr:uid="{E9C4D856-6475-4819-BA33-F02C0E8D1A91}"/>
    <cellStyle name="Notas 8 5 7 2 3" xfId="16973" xr:uid="{0134A763-B18A-42F9-B0D8-D01041D5886A}"/>
    <cellStyle name="Notas 8 5 7 2 3 2" xfId="32081" xr:uid="{0F1894BB-61A0-4127-9122-CE348E96272C}"/>
    <cellStyle name="Notas 8 5 7 2 4" xfId="22106" xr:uid="{2CF16002-5B24-4CB0-BC1F-E945702E96AA}"/>
    <cellStyle name="Notas 8 5 7 3" xfId="10743" xr:uid="{E063F8B6-AA6C-4F48-B534-06BE77B79657}"/>
    <cellStyle name="Notas 8 5 7 3 2" xfId="25851" xr:uid="{05601BBC-3B5E-47CB-90FD-341E175429DC}"/>
    <cellStyle name="Notas 8 5 7 4" xfId="15759" xr:uid="{E276AA28-0418-498D-A095-4258EFD457CE}"/>
    <cellStyle name="Notas 8 5 7 4 2" xfId="30867" xr:uid="{C868CE79-26F5-4DC2-A179-33A8E70F61FB}"/>
    <cellStyle name="Notas 8 5 7 5" xfId="19469" xr:uid="{DBF2E556-0F21-43DD-AD97-7C49B0E6833F}"/>
    <cellStyle name="Notas 8 5 8" xfId="4644" xr:uid="{AF913B3A-95C6-4590-9EC8-A57435549AD1}"/>
    <cellStyle name="Notas 8 5 8 2" xfId="11026" xr:uid="{EB26339E-0702-4E22-9B3D-D73ACADCE74F}"/>
    <cellStyle name="Notas 8 5 8 2 2" xfId="26134" xr:uid="{B95C5FEE-8EC5-4A7C-AC97-EA3DC8279B9C}"/>
    <cellStyle name="Notas 8 5 8 3" xfId="16540" xr:uid="{8533483B-EEC4-4662-8D30-86E95306FC71}"/>
    <cellStyle name="Notas 8 5 8 3 2" xfId="31648" xr:uid="{28367FA5-0305-4B49-9F6A-10C62DF55CD9}"/>
    <cellStyle name="Notas 8 5 8 4" xfId="19752" xr:uid="{B65E8BE8-E033-474D-B7C4-CC2DC6596DCC}"/>
    <cellStyle name="Notas 8 5 9" xfId="8505" xr:uid="{5E1A5FB8-6986-436A-B9F4-FDA1730AB7C0}"/>
    <cellStyle name="Notas 8 5 9 2" xfId="23613" xr:uid="{7548F3B2-0E69-42C0-A503-F0168E48868E}"/>
    <cellStyle name="Notas 9" xfId="1471" xr:uid="{00000000-0005-0000-0000-0000C3050000}"/>
    <cellStyle name="Notas 9 10" xfId="1472" xr:uid="{00000000-0005-0000-0000-0000C4050000}"/>
    <cellStyle name="Notas 9 11" xfId="1473" xr:uid="{00000000-0005-0000-0000-0000C5050000}"/>
    <cellStyle name="Notas 9 12" xfId="1474" xr:uid="{00000000-0005-0000-0000-0000C6050000}"/>
    <cellStyle name="Notas 9 13" xfId="1475" xr:uid="{00000000-0005-0000-0000-0000C7050000}"/>
    <cellStyle name="Notas 9 14" xfId="1476" xr:uid="{00000000-0005-0000-0000-0000C8050000}"/>
    <cellStyle name="Notas 9 15" xfId="1477" xr:uid="{00000000-0005-0000-0000-0000C9050000}"/>
    <cellStyle name="Notas 9 16" xfId="1478" xr:uid="{00000000-0005-0000-0000-0000CA050000}"/>
    <cellStyle name="Notas 9 17" xfId="1479" xr:uid="{00000000-0005-0000-0000-0000CB050000}"/>
    <cellStyle name="Notas 9 18" xfId="1480" xr:uid="{00000000-0005-0000-0000-0000CC050000}"/>
    <cellStyle name="Notas 9 19" xfId="1481" xr:uid="{00000000-0005-0000-0000-0000CD050000}"/>
    <cellStyle name="Notas 9 2" xfId="1482" xr:uid="{00000000-0005-0000-0000-0000CE050000}"/>
    <cellStyle name="Notas 9 20" xfId="1483" xr:uid="{00000000-0005-0000-0000-0000CF050000}"/>
    <cellStyle name="Notas 9 21" xfId="1484" xr:uid="{00000000-0005-0000-0000-0000D0050000}"/>
    <cellStyle name="Notas 9 22" xfId="1485" xr:uid="{00000000-0005-0000-0000-0000D1050000}"/>
    <cellStyle name="Notas 9 23" xfId="1926" xr:uid="{65291A15-2CF1-4218-AA7F-A248F45EB248}"/>
    <cellStyle name="Notas 9 23 10" xfId="14348" xr:uid="{909D9B57-ADB7-45FE-B949-E9F8F694EE15}"/>
    <cellStyle name="Notas 9 23 10 2" xfId="29456" xr:uid="{46E58087-9CD3-4276-82AC-EE63F332E009}"/>
    <cellStyle name="Notas 9 23 11" xfId="15305" xr:uid="{9AEA84E2-DA42-4161-A346-433835BED84D}"/>
    <cellStyle name="Notas 9 23 11 2" xfId="30413" xr:uid="{8E8CBADF-325B-4757-97C6-2D213C31585D}"/>
    <cellStyle name="Notas 9 23 12" xfId="17151" xr:uid="{1D6FB6B4-E653-4B6B-BB6A-BFED69CB2875}"/>
    <cellStyle name="Notas 9 23 2" xfId="2486" xr:uid="{5EC4556F-99D4-4052-8F1A-4E6946C9BA38}"/>
    <cellStyle name="Notas 9 23 2 2" xfId="5123" xr:uid="{D1CA0A79-6FB5-4210-86F5-E2E6FD5CACBE}"/>
    <cellStyle name="Notas 9 23 2 2 2" xfId="11487" xr:uid="{A7200F92-34F2-484C-A3F3-3AF6D697A12C}"/>
    <cellStyle name="Notas 9 23 2 2 2 2" xfId="26595" xr:uid="{902D6BBC-3143-4234-A533-494BAE06686B}"/>
    <cellStyle name="Notas 9 23 2 2 3" xfId="7558" xr:uid="{6AAF6F5E-2EE0-44C5-9A84-1777F9721E1C}"/>
    <cellStyle name="Notas 9 23 2 2 3 2" xfId="22666" xr:uid="{0C44DA04-AF90-4DB3-B666-C0F870AF778F}"/>
    <cellStyle name="Notas 9 23 2 2 4" xfId="20231" xr:uid="{0B033A8C-D62B-4C87-A0A7-CCB5208CBFE0}"/>
    <cellStyle name="Notas 9 23 2 3" xfId="8953" xr:uid="{2965A2BC-5E21-4E93-BC6C-927D7C6DE5AD}"/>
    <cellStyle name="Notas 9 23 2 3 2" xfId="24061" xr:uid="{70391DC2-4015-421B-9D39-233267AD6F88}"/>
    <cellStyle name="Notas 9 23 3" xfId="2702" xr:uid="{E3A9F075-9DF6-45F8-B7D7-65BBB9AA8601}"/>
    <cellStyle name="Notas 9 23 3 2" xfId="5339" xr:uid="{EF3EB095-6F66-4418-885F-53395D815BFA}"/>
    <cellStyle name="Notas 9 23 3 2 2" xfId="15219" xr:uid="{0CEDF3D3-A8E5-472A-89B3-339BA6226F66}"/>
    <cellStyle name="Notas 9 23 3 2 2 2" xfId="30327" xr:uid="{9551607A-0C78-4E00-A4EB-2C6B66ECD0E0}"/>
    <cellStyle name="Notas 9 23 3 2 3" xfId="20447" xr:uid="{BDB13FB4-2F9F-48A5-8F81-1C99BA9F83F5}"/>
    <cellStyle name="Notas 9 23 3 3" xfId="8076" xr:uid="{D1D4230D-9380-4727-BD8A-B213F39BDBB7}"/>
    <cellStyle name="Notas 9 23 3 3 2" xfId="23184" xr:uid="{B4A0B25B-D846-4008-842C-5B5F90C1C1CA}"/>
    <cellStyle name="Notas 9 23 3 4" xfId="17810" xr:uid="{1B6137E7-B183-441C-9BFD-214D8CC77C87}"/>
    <cellStyle name="Notas 9 23 4" xfId="3005" xr:uid="{4853BC1A-72D4-4D93-A497-C0B14EDCE577}"/>
    <cellStyle name="Notas 9 23 4 2" xfId="5642" xr:uid="{79DA110E-C197-44B3-BB19-C758A5D91FD8}"/>
    <cellStyle name="Notas 9 23 4 2 2" xfId="11953" xr:uid="{BF02266F-FAE8-4910-B36B-B6CE9E93DA67}"/>
    <cellStyle name="Notas 9 23 4 2 2 2" xfId="27061" xr:uid="{43C5CD39-F272-4B3E-849D-ED8437D3967F}"/>
    <cellStyle name="Notas 9 23 4 2 3" xfId="15233" xr:uid="{3FD7FCA8-65C7-4BDD-B2E8-09076CBFC922}"/>
    <cellStyle name="Notas 9 23 4 2 3 2" xfId="30341" xr:uid="{3F420BEB-9A29-4542-AB9F-8B0B57E99930}"/>
    <cellStyle name="Notas 9 23 4 2 4" xfId="20750" xr:uid="{65194A04-4BF3-4846-B1E4-4DFC77AFC33A}"/>
    <cellStyle name="Notas 9 23 4 3" xfId="9387" xr:uid="{EC4453BE-8DA1-4440-8E31-41E3A83EEB53}"/>
    <cellStyle name="Notas 9 23 4 3 2" xfId="24495" xr:uid="{BB9BDC6B-9A28-40CD-B854-CC83EB1AB474}"/>
    <cellStyle name="Notas 9 23 4 4" xfId="14572" xr:uid="{F5F0EA33-D385-4189-A97D-F0444838314E}"/>
    <cellStyle name="Notas 9 23 4 4 2" xfId="29680" xr:uid="{98017A64-49DD-4748-8599-5C094BFEAA68}"/>
    <cellStyle name="Notas 9 23 4 5" xfId="18113" xr:uid="{29A67C78-D90B-479E-B950-3A0B2FAC7531}"/>
    <cellStyle name="Notas 9 23 5" xfId="3331" xr:uid="{128C8BFE-1907-4CD0-A407-D58742F030BD}"/>
    <cellStyle name="Notas 9 23 5 2" xfId="5968" xr:uid="{853CAAB5-C13A-40B8-89B5-1AB753D6CFEE}"/>
    <cellStyle name="Notas 9 23 5 2 2" xfId="12279" xr:uid="{4908FAD6-ED76-41A2-BFA9-19312F121514}"/>
    <cellStyle name="Notas 9 23 5 2 2 2" xfId="27387" xr:uid="{F604DC3B-A800-4129-BBAF-5EAF41E0EAB9}"/>
    <cellStyle name="Notas 9 23 5 2 3" xfId="8134" xr:uid="{0E1C3420-1CE0-4552-AEDF-73DA320F820F}"/>
    <cellStyle name="Notas 9 23 5 2 3 2" xfId="23242" xr:uid="{DC62F698-6A79-4E18-97FB-441B50CA130A}"/>
    <cellStyle name="Notas 9 23 5 2 4" xfId="21076" xr:uid="{F4950D6E-22EE-491C-8888-99B21E23FECF}"/>
    <cellStyle name="Notas 9 23 5 3" xfId="9713" xr:uid="{45A3F3D5-D9B5-46F8-A334-47512F2BA523}"/>
    <cellStyle name="Notas 9 23 5 3 2" xfId="24821" xr:uid="{CEF1A974-B584-4DD1-AEA3-A4DE21162F05}"/>
    <cellStyle name="Notas 9 23 5 4" xfId="16243" xr:uid="{F8DE22FD-5FD4-4744-9FA4-66D5932FE25E}"/>
    <cellStyle name="Notas 9 23 5 4 2" xfId="31351" xr:uid="{DCC03782-7558-408A-A29E-1D01B9694EF8}"/>
    <cellStyle name="Notas 9 23 5 5" xfId="18439" xr:uid="{E2F66024-091A-456B-A467-6D9B3CFD1051}"/>
    <cellStyle name="Notas 9 23 6" xfId="3637" xr:uid="{91575397-14D2-42D1-874A-7631539F4D5E}"/>
    <cellStyle name="Notas 9 23 6 2" xfId="6274" xr:uid="{5DEE5B6E-153F-4863-B07E-FBAE33DAF84E}"/>
    <cellStyle name="Notas 9 23 6 2 2" xfId="12585" xr:uid="{83C57D19-9F4F-42FE-99AA-3315C3194B69}"/>
    <cellStyle name="Notas 9 23 6 2 2 2" xfId="27693" xr:uid="{F7209797-955C-4492-815A-4E15FF8DD946}"/>
    <cellStyle name="Notas 9 23 6 2 3" xfId="16435" xr:uid="{6066E711-A67F-4927-BA8F-F647FDE3FFF5}"/>
    <cellStyle name="Notas 9 23 6 2 3 2" xfId="31543" xr:uid="{F93C46CB-E4AF-42A8-8AC5-CDE9651CFFB4}"/>
    <cellStyle name="Notas 9 23 6 2 4" xfId="21382" xr:uid="{B2863065-02C7-4D4E-8882-93807A2C3338}"/>
    <cellStyle name="Notas 9 23 6 3" xfId="10019" xr:uid="{E88DB073-A36E-435D-959F-7C2A0F9A6AA0}"/>
    <cellStyle name="Notas 9 23 6 3 2" xfId="25127" xr:uid="{BC61C9AC-EBFF-4341-A74C-29B7822B99DC}"/>
    <cellStyle name="Notas 9 23 6 4" xfId="16310" xr:uid="{F3FD76AE-DEF4-4B71-B8F3-AA739A707BC2}"/>
    <cellStyle name="Notas 9 23 6 4 2" xfId="31418" xr:uid="{B761481A-472B-45C7-9629-E584E776115C}"/>
    <cellStyle name="Notas 9 23 6 5" xfId="18745" xr:uid="{29776F33-B017-4AC0-9A71-E6DCC8BC23CA}"/>
    <cellStyle name="Notas 9 23 7" xfId="3998" xr:uid="{07D80A83-465C-4E2A-8FE2-340B5F05BE7B}"/>
    <cellStyle name="Notas 9 23 7 2" xfId="6635" xr:uid="{F3010DAE-DF29-4109-BC17-8895414A0C72}"/>
    <cellStyle name="Notas 9 23 7 2 2" xfId="12946" xr:uid="{3F6E65EC-0CAA-4946-9FB5-9B9916CB8FC4}"/>
    <cellStyle name="Notas 9 23 7 2 2 2" xfId="28054" xr:uid="{B003B5D6-C041-4572-86B8-A009226FCE21}"/>
    <cellStyle name="Notas 9 23 7 2 3" xfId="16636" xr:uid="{52F10505-C3B9-4E14-94BA-ED740CB7C5E2}"/>
    <cellStyle name="Notas 9 23 7 2 3 2" xfId="31744" xr:uid="{25AADA2D-0807-4217-9DE5-B18588107225}"/>
    <cellStyle name="Notas 9 23 7 2 4" xfId="21743" xr:uid="{4B6C3CB6-FDDF-46BE-9C4F-04C6A1782242}"/>
    <cellStyle name="Notas 9 23 7 3" xfId="10380" xr:uid="{1EA68266-AF71-4E03-BEF9-54E668E94B1F}"/>
    <cellStyle name="Notas 9 23 7 3 2" xfId="25488" xr:uid="{C14ACBBF-953D-4B83-B6B3-96B7A56D13F3}"/>
    <cellStyle name="Notas 9 23 7 4" xfId="7257" xr:uid="{70AF26A9-3C6E-4A6F-9DFD-AE2DE9DE2EB7}"/>
    <cellStyle name="Notas 9 23 7 4 2" xfId="22365" xr:uid="{D9E48454-956E-48F6-B0C3-C49ABF891305}"/>
    <cellStyle name="Notas 9 23 7 5" xfId="19106" xr:uid="{89FE4312-9877-4E4E-8A23-D60B3785D261}"/>
    <cellStyle name="Notas 9 23 8" xfId="4563" xr:uid="{3E5E5604-F8EC-4242-85F2-B1E1B274534E}"/>
    <cellStyle name="Notas 9 23 8 2" xfId="10945" xr:uid="{05D62E25-38C2-4395-AC18-67E5FD70BF69}"/>
    <cellStyle name="Notas 9 23 8 2 2" xfId="26053" xr:uid="{B5639DB3-9C09-47F1-A7EC-E797B8B72242}"/>
    <cellStyle name="Notas 9 23 8 3" xfId="16266" xr:uid="{B676902C-248B-4D27-BDC5-DD4BE4CA2D7A}"/>
    <cellStyle name="Notas 9 23 8 3 2" xfId="31374" xr:uid="{0781ECE4-C6FE-4F0F-9672-130D76AA4877}"/>
    <cellStyle name="Notas 9 23 8 4" xfId="19671" xr:uid="{5247598C-4FCA-4D62-A7A8-57FC4BE8BD13}"/>
    <cellStyle name="Notas 9 23 9" xfId="8427" xr:uid="{406A069A-590A-4D6D-8A94-EFF421B352DA}"/>
    <cellStyle name="Notas 9 23 9 2" xfId="23535" xr:uid="{6984EE9B-5051-4529-B645-E58766F19CCC}"/>
    <cellStyle name="Notas 9 24" xfId="1927" xr:uid="{0E2BFD8C-DDDC-4B9F-9FB6-AEEB66ACE9B4}"/>
    <cellStyle name="Notas 9 24 10" xfId="8428" xr:uid="{BD224B83-78D8-4674-9949-7500F6E36926}"/>
    <cellStyle name="Notas 9 24 10 2" xfId="23536" xr:uid="{4F2A4648-8167-4732-9FF0-93CF21E1ADA3}"/>
    <cellStyle name="Notas 9 24 11" xfId="14641" xr:uid="{1DDCFD90-3B3E-49F6-BDCB-52DF1965AD80}"/>
    <cellStyle name="Notas 9 24 11 2" xfId="29749" xr:uid="{764D5058-D528-416F-912B-523FBE7B512C}"/>
    <cellStyle name="Notas 9 24 12" xfId="16471" xr:uid="{1FA560BA-35B5-4F36-A185-1267E1F569D8}"/>
    <cellStyle name="Notas 9 24 12 2" xfId="31579" xr:uid="{66A5C661-DC85-4430-BADA-09CBA1F948BC}"/>
    <cellStyle name="Notas 9 24 13" xfId="17152" xr:uid="{CE764E42-85BB-403C-8118-AD6344CCB369}"/>
    <cellStyle name="Notas 9 24 2" xfId="2487" xr:uid="{F786F560-53F0-43C9-A589-CF4CE56BB49B}"/>
    <cellStyle name="Notas 9 24 2 2" xfId="5124" xr:uid="{2E029541-0B7C-4DAA-AFF3-B5289E3DA1B2}"/>
    <cellStyle name="Notas 9 24 2 2 2" xfId="11488" xr:uid="{5179A7D0-F081-44EE-B7E6-D0187A1AAD13}"/>
    <cellStyle name="Notas 9 24 2 2 2 2" xfId="26596" xr:uid="{BA727549-19F6-47C8-AE98-D766A0D00AA4}"/>
    <cellStyle name="Notas 9 24 2 2 3" xfId="7150" xr:uid="{56A533EA-6638-4741-829B-F7D89D65CFF1}"/>
    <cellStyle name="Notas 9 24 2 2 3 2" xfId="22258" xr:uid="{6ED69FDE-5594-4067-90D1-9C37FC7FBF2D}"/>
    <cellStyle name="Notas 9 24 2 2 4" xfId="20232" xr:uid="{0131F61B-1838-419D-ACD9-10F36A183268}"/>
    <cellStyle name="Notas 9 24 2 3" xfId="8954" xr:uid="{36595F70-E2CA-49D6-B36F-FF38BC9B34D3}"/>
    <cellStyle name="Notas 9 24 2 3 2" xfId="24062" xr:uid="{D5EEAFBF-D35C-4B68-AB99-522569B804EB}"/>
    <cellStyle name="Notas 9 24 2 4" xfId="15949" xr:uid="{E6E2C7F5-AB61-4ABE-B917-2C6EC2CFDC80}"/>
    <cellStyle name="Notas 9 24 2 4 2" xfId="31057" xr:uid="{C169F8C2-D87C-4BDD-BEFE-326C2E5C44F7}"/>
    <cellStyle name="Notas 9 24 2 5" xfId="15416" xr:uid="{ED92EC35-E871-4141-8723-E686ECADFF09}"/>
    <cellStyle name="Notas 9 24 2 5 2" xfId="30524" xr:uid="{243C0428-C416-4F43-87BE-88102A48B4BD}"/>
    <cellStyle name="Notas 9 24 2 6" xfId="17642" xr:uid="{44BB0AE4-C663-402C-B67F-FC4F9E3CB5EE}"/>
    <cellStyle name="Notas 9 24 3" xfId="2703" xr:uid="{1F86A9D4-1529-4083-B8D7-E695C22DEBDA}"/>
    <cellStyle name="Notas 9 24 3 2" xfId="5340" xr:uid="{D6808A68-71D7-4088-9770-EDCC390D0349}"/>
    <cellStyle name="Notas 9 24 3 2 2" xfId="7126" xr:uid="{E111FD90-A1A5-412C-9918-98AB794009A1}"/>
    <cellStyle name="Notas 9 24 3 2 2 2" xfId="22234" xr:uid="{B0B2E76D-39BE-4D55-B03F-B0E99C083631}"/>
    <cellStyle name="Notas 9 24 3 2 3" xfId="20448" xr:uid="{F3B1EEB7-C707-42B3-80B7-49E79FE20194}"/>
    <cellStyle name="Notas 9 24 3 3" xfId="14191" xr:uid="{E10EF9D8-F7E2-4FBA-A950-59DB331F07D4}"/>
    <cellStyle name="Notas 9 24 3 3 2" xfId="29299" xr:uid="{8E54DF43-0BBE-4053-ADA1-8A717BB2FF4C}"/>
    <cellStyle name="Notas 9 24 3 4" xfId="17811" xr:uid="{7AF3D0EA-AB1D-40A8-B683-F7A35A7C7B1F}"/>
    <cellStyle name="Notas 9 24 4" xfId="3006" xr:uid="{E655530B-B90F-456B-BD43-04BDBFD272A6}"/>
    <cellStyle name="Notas 9 24 4 2" xfId="5643" xr:uid="{B7A4A6BE-8494-4917-978F-7D72A887C38C}"/>
    <cellStyle name="Notas 9 24 4 2 2" xfId="11954" xr:uid="{7FE49882-EF93-4AEF-A6B8-195DA2FCD0DD}"/>
    <cellStyle name="Notas 9 24 4 2 2 2" xfId="27062" xr:uid="{CA27F682-B449-44D7-9C4D-516BE19E1611}"/>
    <cellStyle name="Notas 9 24 4 2 3" xfId="7639" xr:uid="{B26DD923-8AA3-4EA5-9E3C-AFE8A8BE3DD7}"/>
    <cellStyle name="Notas 9 24 4 2 3 2" xfId="22747" xr:uid="{507C9433-237A-491F-9D2D-F253784B641C}"/>
    <cellStyle name="Notas 9 24 4 2 4" xfId="20751" xr:uid="{33EC7CEA-F92E-49CD-8EE4-70CD3841067E}"/>
    <cellStyle name="Notas 9 24 4 3" xfId="9388" xr:uid="{C49E5B42-E1D1-433B-9688-7CB4F82F9575}"/>
    <cellStyle name="Notas 9 24 4 3 2" xfId="24496" xr:uid="{0CF3D365-BFDC-44B9-98F7-E11734579805}"/>
    <cellStyle name="Notas 9 24 4 4" xfId="14207" xr:uid="{B9BE18D3-733B-4753-A6D3-22430EDD6B96}"/>
    <cellStyle name="Notas 9 24 4 4 2" xfId="29315" xr:uid="{7C894C8B-98A7-49FB-A43E-82724942FB59}"/>
    <cellStyle name="Notas 9 24 4 5" xfId="18114" xr:uid="{CAC8629F-1A2A-4AA8-B23F-1619E8B61D58}"/>
    <cellStyle name="Notas 9 24 5" xfId="3332" xr:uid="{1D460D9E-48C3-4791-BACA-2782EBD66362}"/>
    <cellStyle name="Notas 9 24 5 2" xfId="5969" xr:uid="{919C194B-85FC-4D59-B200-AFFD41B28443}"/>
    <cellStyle name="Notas 9 24 5 2 2" xfId="12280" xr:uid="{89CF044C-DA02-4CDC-9053-E31714D6EAFA}"/>
    <cellStyle name="Notas 9 24 5 2 2 2" xfId="27388" xr:uid="{15A8F93D-2D69-4348-A677-98042ACB89A8}"/>
    <cellStyle name="Notas 9 24 5 2 3" xfId="15797" xr:uid="{3963D364-4B69-4163-8BCE-2E8E4C0C36FC}"/>
    <cellStyle name="Notas 9 24 5 2 3 2" xfId="30905" xr:uid="{BAFDF90E-F38D-4066-9FDB-FDAF952846A9}"/>
    <cellStyle name="Notas 9 24 5 2 4" xfId="21077" xr:uid="{8ED346BD-6D7A-4791-BC4B-660515B9303E}"/>
    <cellStyle name="Notas 9 24 5 3" xfId="9714" xr:uid="{919EF9A5-4C2D-422E-B1E0-90C44B6AA2E9}"/>
    <cellStyle name="Notas 9 24 5 3 2" xfId="24822" xr:uid="{CF3A60FB-C75F-46C8-88BF-ACD8C0C3C56C}"/>
    <cellStyle name="Notas 9 24 5 4" xfId="7543" xr:uid="{50ABE78C-8357-425C-AC84-93EDF06E5A16}"/>
    <cellStyle name="Notas 9 24 5 4 2" xfId="22651" xr:uid="{9BDD3C7B-F375-4CFA-ABB5-6FBB2EB71331}"/>
    <cellStyle name="Notas 9 24 5 5" xfId="18440" xr:uid="{DE9FDC1F-6070-4C67-A86D-E40DA5BE752B}"/>
    <cellStyle name="Notas 9 24 6" xfId="3638" xr:uid="{A92FD3C7-2B6E-44C6-84DC-46F101D7796D}"/>
    <cellStyle name="Notas 9 24 6 2" xfId="6275" xr:uid="{3B687A54-21C7-479C-AA51-419687A2F0C7}"/>
    <cellStyle name="Notas 9 24 6 2 2" xfId="12586" xr:uid="{F5A0E42F-9DED-464E-B121-B9E8743C9640}"/>
    <cellStyle name="Notas 9 24 6 2 2 2" xfId="27694" xr:uid="{3ED07B76-EDAC-402E-82FE-9764C280E226}"/>
    <cellStyle name="Notas 9 24 6 2 3" xfId="7148" xr:uid="{FA5ACD07-46B4-415C-AFF5-D46A0A06B932}"/>
    <cellStyle name="Notas 9 24 6 2 3 2" xfId="22256" xr:uid="{D89C5368-2755-4826-8592-0E47C7102CB6}"/>
    <cellStyle name="Notas 9 24 6 2 4" xfId="21383" xr:uid="{91CE347F-6D08-458F-931B-D74E5420D002}"/>
    <cellStyle name="Notas 9 24 6 3" xfId="10020" xr:uid="{C40FB8D8-287E-4A32-A757-F62F3ADA83FF}"/>
    <cellStyle name="Notas 9 24 6 3 2" xfId="25128" xr:uid="{EA905D52-C068-47D3-8804-EEE2222C681E}"/>
    <cellStyle name="Notas 9 24 6 4" xfId="13452" xr:uid="{AB0927D3-25B2-45B2-95D3-BECDB9E0AC46}"/>
    <cellStyle name="Notas 9 24 6 4 2" xfId="28560" xr:uid="{3EF558DD-0806-4E79-B36A-382C1558FFB0}"/>
    <cellStyle name="Notas 9 24 6 5" xfId="18746" xr:uid="{64951E45-EE1A-4807-A59B-91B5D2D6FE61}"/>
    <cellStyle name="Notas 9 24 7" xfId="3999" xr:uid="{3244A388-65D5-4493-BC4E-94DFD6C06F84}"/>
    <cellStyle name="Notas 9 24 7 2" xfId="6636" xr:uid="{3C0D50C4-25CB-47C9-A49B-9A1DCA13033C}"/>
    <cellStyle name="Notas 9 24 7 2 2" xfId="12947" xr:uid="{82CB88B0-25AD-4718-A6D7-F603266C8988}"/>
    <cellStyle name="Notas 9 24 7 2 2 2" xfId="28055" xr:uid="{06B62F4B-1BAB-4668-9249-6DC096C75EDA}"/>
    <cellStyle name="Notas 9 24 7 2 3" xfId="16637" xr:uid="{96773F01-C8B7-4738-8563-9B265BEA26DD}"/>
    <cellStyle name="Notas 9 24 7 2 3 2" xfId="31745" xr:uid="{AD107E66-F85C-4DF1-8BAA-10FBCDED798B}"/>
    <cellStyle name="Notas 9 24 7 2 4" xfId="21744" xr:uid="{40C4D39F-925B-43C0-9AEF-FA352E959015}"/>
    <cellStyle name="Notas 9 24 7 3" xfId="10381" xr:uid="{B568EB55-AF22-4DA3-802C-12E2B0E99247}"/>
    <cellStyle name="Notas 9 24 7 3 2" xfId="25489" xr:uid="{7E0388BF-15B3-4111-8CB9-28DAA95BDEE0}"/>
    <cellStyle name="Notas 9 24 7 4" xfId="15334" xr:uid="{5ED1E180-F239-4C2E-83BA-18113A615873}"/>
    <cellStyle name="Notas 9 24 7 4 2" xfId="30442" xr:uid="{2C07B28E-352A-408A-A068-C83F9DCA2446}"/>
    <cellStyle name="Notas 9 24 7 5" xfId="19107" xr:uid="{A419E7BD-F88D-4565-9236-02B9D1048151}"/>
    <cellStyle name="Notas 9 24 8" xfId="4312" xr:uid="{F8121870-32AD-4471-8BA8-72ADC6A12307}"/>
    <cellStyle name="Notas 9 24 8 2" xfId="6949" xr:uid="{8B54C9AC-83D5-4E3F-877B-7522978CF7B1}"/>
    <cellStyle name="Notas 9 24 8 2 2" xfId="13260" xr:uid="{1A0AF2F1-6E56-4A6F-8B39-41C59824D383}"/>
    <cellStyle name="Notas 9 24 8 2 2 2" xfId="28368" xr:uid="{A17A4957-CB6D-4854-B394-0719BA121A0F}"/>
    <cellStyle name="Notas 9 24 8 2 3" xfId="16924" xr:uid="{54909AA5-F23A-42B9-ACB7-F7670B916EE1}"/>
    <cellStyle name="Notas 9 24 8 2 3 2" xfId="32032" xr:uid="{418FE356-EDF3-4612-92F6-DE951A066D2A}"/>
    <cellStyle name="Notas 9 24 8 2 4" xfId="22057" xr:uid="{0079FB73-4FCF-4599-BC62-5175D7759076}"/>
    <cellStyle name="Notas 9 24 8 3" xfId="10694" xr:uid="{E4E35ADB-8DB5-494F-AA47-5FC515542D2D}"/>
    <cellStyle name="Notas 9 24 8 3 2" xfId="25802" xr:uid="{570D0F0F-55BD-4243-9540-752813FB6CE8}"/>
    <cellStyle name="Notas 9 24 8 4" xfId="15747" xr:uid="{FFFA4C03-65B1-4CEA-AEFD-406EFEF52D18}"/>
    <cellStyle name="Notas 9 24 8 4 2" xfId="30855" xr:uid="{E076CFC9-5F71-4278-940C-FC751FD7B186}"/>
    <cellStyle name="Notas 9 24 8 5" xfId="19420" xr:uid="{2212E45C-92B1-43C4-8B10-6D7D7773D11B}"/>
    <cellStyle name="Notas 9 24 9" xfId="4564" xr:uid="{49F6A7C6-1760-4508-82E7-A26B26037FDB}"/>
    <cellStyle name="Notas 9 24 9 2" xfId="10946" xr:uid="{6919728B-24F5-4E80-A101-B1A45FFF1513}"/>
    <cellStyle name="Notas 9 24 9 2 2" xfId="26054" xr:uid="{23351B7C-EBBC-46D3-A920-3C22937ED9EA}"/>
    <cellStyle name="Notas 9 24 9 3" xfId="14378" xr:uid="{A753B8F5-DE1B-4FD7-897C-026FC41CB249}"/>
    <cellStyle name="Notas 9 24 9 3 2" xfId="29486" xr:uid="{576B11F6-A00E-4A73-A16D-807F356C644E}"/>
    <cellStyle name="Notas 9 24 9 4" xfId="19672" xr:uid="{3F72AADF-EBAA-46B3-9CDC-A72ACD3ECE4C}"/>
    <cellStyle name="Notas 9 25" xfId="2118" xr:uid="{7CDDA0BB-A716-479B-843B-AD2A19EB7AF7}"/>
    <cellStyle name="Notas 9 25 10" xfId="8616" xr:uid="{87289BF2-829D-42D1-94E3-1D21B6C04643}"/>
    <cellStyle name="Notas 9 25 10 2" xfId="23724" xr:uid="{F80AB5D7-FD7A-454D-9485-1AB6AF0094B3}"/>
    <cellStyle name="Notas 9 25 11" xfId="15645" xr:uid="{7D46060E-C500-4AF3-9DE0-533814C618D3}"/>
    <cellStyle name="Notas 9 25 11 2" xfId="30753" xr:uid="{30E5764B-93E3-401D-BB81-10FB33718D64}"/>
    <cellStyle name="Notas 9 25 12" xfId="14893" xr:uid="{ABE7A303-E5C8-4387-813D-6E4EFC1E4845}"/>
    <cellStyle name="Notas 9 25 12 2" xfId="30001" xr:uid="{22920922-0F71-4C1A-8853-5FE609FAA8E4}"/>
    <cellStyle name="Notas 9 25 13" xfId="17343" xr:uid="{2CA4A4B5-5175-4BAA-979B-6D8A71429DBD}"/>
    <cellStyle name="Notas 9 25 2" xfId="2608" xr:uid="{16F13C74-3BEE-4E23-A43E-1C9D40BE124A}"/>
    <cellStyle name="Notas 9 25 2 2" xfId="5245" xr:uid="{A388F29F-DCB3-46A5-B832-9DD320EF80DC}"/>
    <cellStyle name="Notas 9 25 2 2 2" xfId="11609" xr:uid="{99B412A7-A9B7-470E-8428-6D78A0CD8C64}"/>
    <cellStyle name="Notas 9 25 2 2 2 2" xfId="26717" xr:uid="{0EF71CCD-C265-43AD-8B98-1764AE1CA2E4}"/>
    <cellStyle name="Notas 9 25 2 2 3" xfId="15773" xr:uid="{053AC709-B9F0-43D9-A8E5-CEE47606A85B}"/>
    <cellStyle name="Notas 9 25 2 2 3 2" xfId="30881" xr:uid="{78C628F5-1D29-4D7F-A1CD-4FE5A46EBFEC}"/>
    <cellStyle name="Notas 9 25 2 2 4" xfId="20353" xr:uid="{888AC6C0-4B4C-47FD-9B37-7AEF82B97D51}"/>
    <cellStyle name="Notas 9 25 2 3" xfId="9075" xr:uid="{4FFFDB30-ED85-4082-A266-DD9860C3F202}"/>
    <cellStyle name="Notas 9 25 2 3 2" xfId="24183" xr:uid="{CE0E2942-86F8-4207-AB5F-F3147F91DD30}"/>
    <cellStyle name="Notas 9 25 2 4" xfId="14108" xr:uid="{B256316F-ED8D-43B0-9E8D-32A122B0C549}"/>
    <cellStyle name="Notas 9 25 2 4 2" xfId="29216" xr:uid="{1A9A8E38-E6B1-4310-AEC6-CDE32FA08D79}"/>
    <cellStyle name="Notas 9 25 2 5" xfId="7577" xr:uid="{7C224EA2-9975-44E2-B95E-1427C9DF7F48}"/>
    <cellStyle name="Notas 9 25 2 5 2" xfId="22685" xr:uid="{B5C0AF56-682D-4B4D-91B9-EBB83EEC8B72}"/>
    <cellStyle name="Notas 9 25 2 6" xfId="17716" xr:uid="{D2F1BF29-6E7D-4FF7-A081-83440F8A3AA3}"/>
    <cellStyle name="Notas 9 25 3" xfId="2873" xr:uid="{13949C1E-7F3B-4A52-99EE-B766C62CF3E8}"/>
    <cellStyle name="Notas 9 25 3 2" xfId="5510" xr:uid="{42A85673-B07C-4BD1-86DB-1C658E3ED4E4}"/>
    <cellStyle name="Notas 9 25 3 2 2" xfId="16392" xr:uid="{E6D59A7F-50BB-474E-90F6-54A60A3DBCA5}"/>
    <cellStyle name="Notas 9 25 3 2 2 2" xfId="31500" xr:uid="{A35ABF1E-9753-4ED0-A2CC-7CFE41EB88CF}"/>
    <cellStyle name="Notas 9 25 3 2 3" xfId="20618" xr:uid="{FF2122A9-3383-4348-B9CE-21338BB0A34E}"/>
    <cellStyle name="Notas 9 25 3 3" xfId="7623" xr:uid="{9A843ECA-5C00-4F72-91B4-5EAFAC434A13}"/>
    <cellStyle name="Notas 9 25 3 3 2" xfId="22731" xr:uid="{06BAAD2F-60F6-4821-BBDC-EC3D1014CF07}"/>
    <cellStyle name="Notas 9 25 3 4" xfId="17981" xr:uid="{EF9923CC-8611-4B78-BD5E-0021DE94EF4E}"/>
    <cellStyle name="Notas 9 25 4" xfId="3176" xr:uid="{FFCC9E16-4D81-4D8E-8B66-AC5A9DE1129C}"/>
    <cellStyle name="Notas 9 25 4 2" xfId="5813" xr:uid="{EF05EA46-3895-4F56-9F0C-A4D739858CBC}"/>
    <cellStyle name="Notas 9 25 4 2 2" xfId="12124" xr:uid="{7339CA61-3358-4E24-A55E-188D4FECC992}"/>
    <cellStyle name="Notas 9 25 4 2 2 2" xfId="27232" xr:uid="{65010E34-8261-491D-B4B8-9F89C42C2119}"/>
    <cellStyle name="Notas 9 25 4 2 3" xfId="14993" xr:uid="{519A01FB-1D9C-4928-BE38-6D0BB1FAAFC7}"/>
    <cellStyle name="Notas 9 25 4 2 3 2" xfId="30101" xr:uid="{22BB7E6C-2A39-48B9-95EC-B7CDFE302418}"/>
    <cellStyle name="Notas 9 25 4 2 4" xfId="20921" xr:uid="{619FB980-0339-452F-8A0F-124EA9822225}"/>
    <cellStyle name="Notas 9 25 4 3" xfId="9558" xr:uid="{38CB1528-326A-4E1F-B46D-7F03EE56B108}"/>
    <cellStyle name="Notas 9 25 4 3 2" xfId="24666" xr:uid="{E7EB3101-28DA-4B1D-8667-F27DBCE1CB8D}"/>
    <cellStyle name="Notas 9 25 4 4" xfId="15820" xr:uid="{40639123-BEDD-4A87-9BF8-51CA312FC8A4}"/>
    <cellStyle name="Notas 9 25 4 4 2" xfId="30928" xr:uid="{431B3921-104A-4A1A-A9BC-0C4FC5B603A7}"/>
    <cellStyle name="Notas 9 25 4 5" xfId="18284" xr:uid="{F5731576-59F6-473F-8EC5-72F8838A2E9B}"/>
    <cellStyle name="Notas 9 25 5" xfId="3502" xr:uid="{CFF19879-C2B1-40D4-A6F0-E932FEDF2F13}"/>
    <cellStyle name="Notas 9 25 5 2" xfId="6139" xr:uid="{53211498-712A-4F29-B8A9-A94913BC78B7}"/>
    <cellStyle name="Notas 9 25 5 2 2" xfId="12450" xr:uid="{4359B786-5678-4772-B2E3-2E307C29306C}"/>
    <cellStyle name="Notas 9 25 5 2 2 2" xfId="27558" xr:uid="{659B1905-955C-4E23-83AA-9A3AA3ACC8BF}"/>
    <cellStyle name="Notas 9 25 5 2 3" xfId="8166" xr:uid="{84788744-8FD6-4C75-A950-7BC640A0E468}"/>
    <cellStyle name="Notas 9 25 5 2 3 2" xfId="23274" xr:uid="{FE9A0CDC-345A-482E-8855-ED6842F8AE0B}"/>
    <cellStyle name="Notas 9 25 5 2 4" xfId="21247" xr:uid="{5A9E4D44-70BA-4DC6-BED3-76F0BE121649}"/>
    <cellStyle name="Notas 9 25 5 3" xfId="9884" xr:uid="{AE6AE9EB-596A-4078-86BA-1735C15475FE}"/>
    <cellStyle name="Notas 9 25 5 3 2" xfId="24992" xr:uid="{F166225C-57EB-400C-B7D0-7568F7A7B740}"/>
    <cellStyle name="Notas 9 25 5 4" xfId="8247" xr:uid="{72B653E7-CEF8-4CC7-9F45-A58434CF60B2}"/>
    <cellStyle name="Notas 9 25 5 4 2" xfId="23355" xr:uid="{2AEDDB5D-5549-496F-8254-F808C999D843}"/>
    <cellStyle name="Notas 9 25 5 5" xfId="18610" xr:uid="{3E28E6BE-E26A-4F8F-BE83-0067FE0DE88E}"/>
    <cellStyle name="Notas 9 25 6" xfId="3808" xr:uid="{F11760C0-A3F4-44B9-BE67-C600424245A9}"/>
    <cellStyle name="Notas 9 25 6 2" xfId="6445" xr:uid="{725233D6-4429-4B8C-94C8-E3DA98C5B4B3}"/>
    <cellStyle name="Notas 9 25 6 2 2" xfId="12756" xr:uid="{F8051D03-5B6E-48B8-81F3-1F7FB5A69F94}"/>
    <cellStyle name="Notas 9 25 6 2 2 2" xfId="27864" xr:uid="{E83B1C25-980B-4598-8DE5-386D3A09CCF7}"/>
    <cellStyle name="Notas 9 25 6 2 3" xfId="7364" xr:uid="{438B7C2E-9DED-4314-B24F-497C325230DD}"/>
    <cellStyle name="Notas 9 25 6 2 3 2" xfId="22472" xr:uid="{0E1AF30B-C74D-4BE9-9CCF-47CCE8D726EA}"/>
    <cellStyle name="Notas 9 25 6 2 4" xfId="21553" xr:uid="{19756466-EA3F-4B19-8B11-AC3A82A377E0}"/>
    <cellStyle name="Notas 9 25 6 3" xfId="10190" xr:uid="{491BC3DA-2CE2-4E1E-B0A1-3954CF8382EB}"/>
    <cellStyle name="Notas 9 25 6 3 2" xfId="25298" xr:uid="{19C2E73C-88B9-4F25-A062-43051E3910AC}"/>
    <cellStyle name="Notas 9 25 6 4" xfId="16313" xr:uid="{77D62A15-75E7-4767-A568-BED60DC80F38}"/>
    <cellStyle name="Notas 9 25 6 4 2" xfId="31421" xr:uid="{F76C2B9D-3DCF-4FC1-9130-6592B7F737FB}"/>
    <cellStyle name="Notas 9 25 6 5" xfId="18916" xr:uid="{96E0EDFB-03AA-4F38-A133-19ECB2B535AB}"/>
    <cellStyle name="Notas 9 25 7" xfId="4190" xr:uid="{6D58BC71-49E8-4222-AFA6-3F0EF764677E}"/>
    <cellStyle name="Notas 9 25 7 2" xfId="6827" xr:uid="{E2B22939-84D3-4A95-8108-007B116E617D}"/>
    <cellStyle name="Notas 9 25 7 2 2" xfId="13138" xr:uid="{42E5B1A6-AEFB-4F77-A324-714011688AF6}"/>
    <cellStyle name="Notas 9 25 7 2 2 2" xfId="28246" xr:uid="{0059A128-50CB-42C4-AB1C-E61D25CB8862}"/>
    <cellStyle name="Notas 9 25 7 2 3" xfId="16807" xr:uid="{5E58E54A-3F76-45BF-B0F2-592C2A8551EF}"/>
    <cellStyle name="Notas 9 25 7 2 3 2" xfId="31915" xr:uid="{66F3463F-B94F-451A-8384-937B0EBE02E5}"/>
    <cellStyle name="Notas 9 25 7 2 4" xfId="21935" xr:uid="{7A2A34C5-AE0F-456F-86A5-4688587E152B}"/>
    <cellStyle name="Notas 9 25 7 3" xfId="10572" xr:uid="{B28A2AA5-62C8-4403-AA47-B76ED79CAA6F}"/>
    <cellStyle name="Notas 9 25 7 3 2" xfId="25680" xr:uid="{3A39E9F6-58D4-41EB-8DF5-43FCDC45A453}"/>
    <cellStyle name="Notas 9 25 7 4" xfId="13856" xr:uid="{88E8124C-74A3-455C-860D-67A16599F666}"/>
    <cellStyle name="Notas 9 25 7 4 2" xfId="28964" xr:uid="{43C6EAB4-3378-49A1-B17A-772D072CE544}"/>
    <cellStyle name="Notas 9 25 7 5" xfId="19298" xr:uid="{AB0F6746-D8E5-4A2C-8757-1DE9D47775A4}"/>
    <cellStyle name="Notas 9 25 8" xfId="4397" xr:uid="{8142A672-8AE1-47C4-8EF5-5AB0B7FF3556}"/>
    <cellStyle name="Notas 9 25 8 2" xfId="7034" xr:uid="{7C88EAAD-5800-44BB-BA44-3BC43EBEEEC2}"/>
    <cellStyle name="Notas 9 25 8 2 2" xfId="13345" xr:uid="{C80717EE-4AAA-4129-BBBE-ABCD9E47B3A1}"/>
    <cellStyle name="Notas 9 25 8 2 2 2" xfId="28453" xr:uid="{B3C4E2A9-B662-46FD-8587-891731A3D62A}"/>
    <cellStyle name="Notas 9 25 8 2 3" xfId="17009" xr:uid="{7EEAD80B-FB5B-4266-81CB-F87C99152127}"/>
    <cellStyle name="Notas 9 25 8 2 3 2" xfId="32117" xr:uid="{F16A72B2-1126-4525-BEFF-4B190DE34E29}"/>
    <cellStyle name="Notas 9 25 8 2 4" xfId="22142" xr:uid="{E42D2705-D736-489A-BD66-0064EBA7AC5C}"/>
    <cellStyle name="Notas 9 25 8 3" xfId="10779" xr:uid="{DDC59DDC-CDD5-4523-9696-EAF51A542615}"/>
    <cellStyle name="Notas 9 25 8 3 2" xfId="25887" xr:uid="{77450005-9510-43FA-B44D-974AA480A432}"/>
    <cellStyle name="Notas 9 25 8 4" xfId="13693" xr:uid="{9F6A5619-F80F-43BD-87DB-F2BE2A758289}"/>
    <cellStyle name="Notas 9 25 8 4 2" xfId="28801" xr:uid="{ED1EDB55-F10E-4746-B42B-60D949157184}"/>
    <cellStyle name="Notas 9 25 8 5" xfId="19505" xr:uid="{8A006EA1-F7E0-4FB2-B752-D39965DEEC78}"/>
    <cellStyle name="Notas 9 25 9" xfId="4755" xr:uid="{3C2E0615-E44B-45B2-BC9B-562C3986E3F2}"/>
    <cellStyle name="Notas 9 25 9 2" xfId="11137" xr:uid="{AD64EA8F-E90B-4E7F-BD7C-3723952EAC21}"/>
    <cellStyle name="Notas 9 25 9 2 2" xfId="26245" xr:uid="{5800BED8-BDC1-42A3-BC20-6BC2EC75FF81}"/>
    <cellStyle name="Notas 9 25 9 3" xfId="9148" xr:uid="{3F87AAD1-C7B6-4FB0-949C-499A6EE79AE0}"/>
    <cellStyle name="Notas 9 25 9 3 2" xfId="24256" xr:uid="{05D6BA9F-55DB-4920-8ABB-DBB09CE6FCD5}"/>
    <cellStyle name="Notas 9 25 9 4" xfId="19863" xr:uid="{59ED0E3E-61DA-484D-8656-F248537C2919}"/>
    <cellStyle name="Notas 9 26" xfId="2006" xr:uid="{7FB32A28-B7F7-4222-85E6-5DFB0438EAD1}"/>
    <cellStyle name="Notas 9 26 10" xfId="14243" xr:uid="{53AD073E-072C-4771-B9C5-D2D7482C48ED}"/>
    <cellStyle name="Notas 9 26 10 2" xfId="29351" xr:uid="{CB170557-70B4-43CC-8F92-7FDA7FAE1DD2}"/>
    <cellStyle name="Notas 9 26 11" xfId="15816" xr:uid="{4D763197-84E1-4745-B16B-40C109E961E7}"/>
    <cellStyle name="Notas 9 26 11 2" xfId="30924" xr:uid="{D7914940-7DA2-4EA6-A834-5E1EDE7F5054}"/>
    <cellStyle name="Notas 9 26 12" xfId="17231" xr:uid="{7821BAC4-AD5E-448C-B503-248AAF153CDD}"/>
    <cellStyle name="Notas 9 26 2" xfId="2768" xr:uid="{F5037DF6-814F-4C8A-AD78-17FE797BE15D}"/>
    <cellStyle name="Notas 9 26 2 2" xfId="5405" xr:uid="{4A65B186-F8F9-4528-BD12-958C39801780}"/>
    <cellStyle name="Notas 9 26 2 2 2" xfId="13794" xr:uid="{F34FF4AF-89D1-44E7-8AD9-8E53A8269703}"/>
    <cellStyle name="Notas 9 26 2 2 2 2" xfId="28902" xr:uid="{58093381-EDF9-48D7-8C38-60267ED1D2F3}"/>
    <cellStyle name="Notas 9 26 2 2 3" xfId="20513" xr:uid="{AF8F9B1D-EA71-408C-85B1-7A17445B0B11}"/>
    <cellStyle name="Notas 9 26 2 3" xfId="13578" xr:uid="{ECD1EDBB-97CD-475A-92A6-38F5E5898BC8}"/>
    <cellStyle name="Notas 9 26 2 3 2" xfId="28686" xr:uid="{34B0E342-AF6D-40BA-AF9D-895902E3F414}"/>
    <cellStyle name="Notas 9 26 2 4" xfId="17876" xr:uid="{8D658DE8-A417-4E12-B20F-744F717EEDB9}"/>
    <cellStyle name="Notas 9 26 3" xfId="3071" xr:uid="{DBF89D54-7404-444A-A17E-7F7298D195AC}"/>
    <cellStyle name="Notas 9 26 3 2" xfId="5708" xr:uid="{7A00B8BA-D300-4BD9-8384-717D774C5C05}"/>
    <cellStyle name="Notas 9 26 3 2 2" xfId="12019" xr:uid="{43472AA4-D180-4ABC-A698-F288CD815AF2}"/>
    <cellStyle name="Notas 9 26 3 2 2 2" xfId="27127" xr:uid="{F7C00E83-A783-4760-9AB6-3AA1ECA49CF1}"/>
    <cellStyle name="Notas 9 26 3 2 3" xfId="9271" xr:uid="{DF42F6AA-946B-4650-A6D0-B246C64363EF}"/>
    <cellStyle name="Notas 9 26 3 2 3 2" xfId="24379" xr:uid="{C384F8DA-D1D8-478C-B646-FB8F9EC4D6F4}"/>
    <cellStyle name="Notas 9 26 3 2 4" xfId="20816" xr:uid="{7DA2C429-D6FC-4FCB-9583-4F358360727A}"/>
    <cellStyle name="Notas 9 26 3 3" xfId="9453" xr:uid="{5EBD6442-9A06-4CB1-BB7A-8B0DD26443B8}"/>
    <cellStyle name="Notas 9 26 3 3 2" xfId="24561" xr:uid="{636118E1-A157-4EAA-B82E-0BD6B335139A}"/>
    <cellStyle name="Notas 9 26 3 4" xfId="13867" xr:uid="{3008C4AE-CDC3-4A0E-A296-40129E1C635A}"/>
    <cellStyle name="Notas 9 26 3 4 2" xfId="28975" xr:uid="{14BBEB1D-4551-4F88-99C1-40A2E9FF364B}"/>
    <cellStyle name="Notas 9 26 3 5" xfId="18179" xr:uid="{BB4EA3C0-CC7D-407B-A75C-CDA070016640}"/>
    <cellStyle name="Notas 9 26 4" xfId="3397" xr:uid="{7ECFC4BD-0AE1-401C-8F63-16A5FB696BB6}"/>
    <cellStyle name="Notas 9 26 4 2" xfId="6034" xr:uid="{64BE90AE-03DE-420B-8D8D-5C591C763C16}"/>
    <cellStyle name="Notas 9 26 4 2 2" xfId="12345" xr:uid="{553C9CDC-E18A-44A7-99C9-81ED9362DA3D}"/>
    <cellStyle name="Notas 9 26 4 2 2 2" xfId="27453" xr:uid="{B2C73F98-C51B-421D-B132-220FCD28ACE6}"/>
    <cellStyle name="Notas 9 26 4 2 3" xfId="7980" xr:uid="{14D7E59B-BD86-4750-AA46-EFC7CBE4B229}"/>
    <cellStyle name="Notas 9 26 4 2 3 2" xfId="23088" xr:uid="{7697FA67-0B45-4DB6-B5B7-E03FF92BBD87}"/>
    <cellStyle name="Notas 9 26 4 2 4" xfId="21142" xr:uid="{44F81356-8A59-46D2-804F-EE655356B19A}"/>
    <cellStyle name="Notas 9 26 4 3" xfId="9779" xr:uid="{907C6E8B-EAA8-44AB-A5B0-BBA79ED111BA}"/>
    <cellStyle name="Notas 9 26 4 3 2" xfId="24887" xr:uid="{F2AAEA5E-821F-4D31-A208-7E07CC8C1B2A}"/>
    <cellStyle name="Notas 9 26 4 4" xfId="14596" xr:uid="{D96F1971-96A3-495F-AE08-2C91EF71A1BE}"/>
    <cellStyle name="Notas 9 26 4 4 2" xfId="29704" xr:uid="{0E01E6BB-6EF9-46BD-A8A3-FD60AE5A9DF7}"/>
    <cellStyle name="Notas 9 26 4 5" xfId="18505" xr:uid="{0F41682D-A0C8-472C-88A2-C5F53A797A5F}"/>
    <cellStyle name="Notas 9 26 5" xfId="3703" xr:uid="{83661D05-4646-4EBE-A20F-CF14517A7742}"/>
    <cellStyle name="Notas 9 26 5 2" xfId="6340" xr:uid="{FFBE3CA1-A9AB-472E-A489-347DC4E19522}"/>
    <cellStyle name="Notas 9 26 5 2 2" xfId="12651" xr:uid="{DB3B51E1-CF9D-4E30-AB73-4870827A8D37}"/>
    <cellStyle name="Notas 9 26 5 2 2 2" xfId="27759" xr:uid="{EFCA502E-C69E-4A6F-96D1-EF46B600E8F8}"/>
    <cellStyle name="Notas 9 26 5 2 3" xfId="14876" xr:uid="{6CA2DD13-1884-48B4-90F8-38BA1BCB457B}"/>
    <cellStyle name="Notas 9 26 5 2 3 2" xfId="29984" xr:uid="{73634CA6-8AAA-4B83-BDB5-086A0B1A3C3F}"/>
    <cellStyle name="Notas 9 26 5 2 4" xfId="21448" xr:uid="{CD081227-C74E-4397-9AC7-288E085D58F2}"/>
    <cellStyle name="Notas 9 26 5 3" xfId="10085" xr:uid="{7A728447-03CC-47F6-A2EB-5978E30C4AA3}"/>
    <cellStyle name="Notas 9 26 5 3 2" xfId="25193" xr:uid="{A17A8193-7D63-45EA-AC3C-E4EE59A29BB9}"/>
    <cellStyle name="Notas 9 26 5 4" xfId="11758" xr:uid="{8E13A64E-4241-4CE1-AF3E-805477C11690}"/>
    <cellStyle name="Notas 9 26 5 4 2" xfId="26866" xr:uid="{59DA5567-FD10-4EA5-96D2-D370938E54B4}"/>
    <cellStyle name="Notas 9 26 5 5" xfId="18811" xr:uid="{5E4187B5-E3D0-4B3B-A5F6-1B648B40ED6F}"/>
    <cellStyle name="Notas 9 26 6" xfId="4078" xr:uid="{9CE6B392-0F01-42CE-8160-AE34C111EA1E}"/>
    <cellStyle name="Notas 9 26 6 2" xfId="6715" xr:uid="{DF0F9329-131E-40C3-9B3C-149A114F652F}"/>
    <cellStyle name="Notas 9 26 6 2 2" xfId="13026" xr:uid="{6E1FA605-9672-4A6B-8012-61FAA7EE49F0}"/>
    <cellStyle name="Notas 9 26 6 2 2 2" xfId="28134" xr:uid="{D04BF2FD-3700-4113-9DFD-22728EC046D6}"/>
    <cellStyle name="Notas 9 26 6 2 3" xfId="16702" xr:uid="{4BCCDE2B-276C-44FD-AF4A-F84736F449EF}"/>
    <cellStyle name="Notas 9 26 6 2 3 2" xfId="31810" xr:uid="{804C7FD9-9F43-42AC-B229-C91476716569}"/>
    <cellStyle name="Notas 9 26 6 2 4" xfId="21823" xr:uid="{C357332E-6E28-45D7-A845-5C9557949FBD}"/>
    <cellStyle name="Notas 9 26 6 3" xfId="10460" xr:uid="{3EF636F4-6864-4DEE-B872-90D03C350FB6}"/>
    <cellStyle name="Notas 9 26 6 3 2" xfId="25568" xr:uid="{62345E62-90CE-4453-ADB0-FA445043C676}"/>
    <cellStyle name="Notas 9 26 6 4" xfId="16351" xr:uid="{D072A6A9-73B3-4220-AE67-90EE1F26B36B}"/>
    <cellStyle name="Notas 9 26 6 4 2" xfId="31459" xr:uid="{BFED4DB2-6F1D-43EC-904A-1D66E098C07D}"/>
    <cellStyle name="Notas 9 26 6 5" xfId="19186" xr:uid="{406BBA9F-9E1D-4708-8C0D-1A211B2ED365}"/>
    <cellStyle name="Notas 9 26 7" xfId="4360" xr:uid="{D1575471-9D66-4C6B-91D9-E7747152398F}"/>
    <cellStyle name="Notas 9 26 7 2" xfId="6997" xr:uid="{BF70D086-4290-461A-BF78-25EADD3548A3}"/>
    <cellStyle name="Notas 9 26 7 2 2" xfId="13308" xr:uid="{27682595-7FDF-47B8-8B0F-AFE03CD929EE}"/>
    <cellStyle name="Notas 9 26 7 2 2 2" xfId="28416" xr:uid="{A5A74A94-EBE6-4163-B58E-9E700369ABEC}"/>
    <cellStyle name="Notas 9 26 7 2 3" xfId="16972" xr:uid="{50FB19D4-638A-4550-BC10-12C1E4ACCB80}"/>
    <cellStyle name="Notas 9 26 7 2 3 2" xfId="32080" xr:uid="{223FD89D-B1AA-4467-8B4F-21489DBF9C7E}"/>
    <cellStyle name="Notas 9 26 7 2 4" xfId="22105" xr:uid="{7CB28689-99FC-4DEC-9111-1DD5076265E9}"/>
    <cellStyle name="Notas 9 26 7 3" xfId="10742" xr:uid="{BC20FEE4-24A9-4A5F-9F37-42D867CE5EAD}"/>
    <cellStyle name="Notas 9 26 7 3 2" xfId="25850" xr:uid="{49403C87-D99D-4660-BB99-B115F438BCFD}"/>
    <cellStyle name="Notas 9 26 7 4" xfId="9146" xr:uid="{D807D161-9771-4791-8281-E78A8A3F48A0}"/>
    <cellStyle name="Notas 9 26 7 4 2" xfId="24254" xr:uid="{6A05C7F4-30F5-42CF-82D5-14F6C6AAB5F2}"/>
    <cellStyle name="Notas 9 26 7 5" xfId="19468" xr:uid="{BE13EA4D-8690-4EAB-A2C6-F99BA98A971D}"/>
    <cellStyle name="Notas 9 26 8" xfId="4643" xr:uid="{C23A3B01-569B-424C-B02C-DBF427622B45}"/>
    <cellStyle name="Notas 9 26 8 2" xfId="11025" xr:uid="{F0B90B34-FFC7-48C0-9E6F-96A0DDED2084}"/>
    <cellStyle name="Notas 9 26 8 2 2" xfId="26133" xr:uid="{B9CD0FDD-5047-49BB-B537-D97D5773DF42}"/>
    <cellStyle name="Notas 9 26 8 3" xfId="7803" xr:uid="{AA34CC58-51A6-4CF0-9949-39CB8D3A0D19}"/>
    <cellStyle name="Notas 9 26 8 3 2" xfId="22911" xr:uid="{3C9877CB-52B0-41A0-9829-3C2DC8716B93}"/>
    <cellStyle name="Notas 9 26 8 4" xfId="19751" xr:uid="{6EE55511-1D1D-443E-B3CB-8C02B53FE8AF}"/>
    <cellStyle name="Notas 9 26 9" xfId="8504" xr:uid="{49A29A29-7F3D-4549-AD69-9547BC99722E}"/>
    <cellStyle name="Notas 9 26 9 2" xfId="23612" xr:uid="{53CA7B9C-419D-4BF3-900B-8E5E71151206}"/>
    <cellStyle name="Notas 9 3" xfId="1486" xr:uid="{00000000-0005-0000-0000-0000D2050000}"/>
    <cellStyle name="Notas 9 4" xfId="1487" xr:uid="{00000000-0005-0000-0000-0000D3050000}"/>
    <cellStyle name="Notas 9 5" xfId="1488" xr:uid="{00000000-0005-0000-0000-0000D4050000}"/>
    <cellStyle name="Notas 9 6" xfId="1489" xr:uid="{00000000-0005-0000-0000-0000D5050000}"/>
    <cellStyle name="Notas 9 7" xfId="1490" xr:uid="{00000000-0005-0000-0000-0000D6050000}"/>
    <cellStyle name="Notas 9 8" xfId="1491" xr:uid="{00000000-0005-0000-0000-0000D7050000}"/>
    <cellStyle name="Notas 9 9" xfId="1492" xr:uid="{00000000-0005-0000-0000-0000D8050000}"/>
    <cellStyle name="Porcentaje" xfId="1495" builtinId="5"/>
    <cellStyle name="Porcentaje 2" xfId="1493" xr:uid="{00000000-0005-0000-0000-0000D9050000}"/>
    <cellStyle name="Porcentaje 3" xfId="1494" xr:uid="{00000000-0005-0000-0000-0000DA050000}"/>
    <cellStyle name="Porcentual 2" xfId="1496" xr:uid="{00000000-0005-0000-0000-0000DC050000}"/>
    <cellStyle name="Porcentual 2 2" xfId="1497" xr:uid="{00000000-0005-0000-0000-0000DD050000}"/>
    <cellStyle name="Porcentual 2 3" xfId="1498" xr:uid="{00000000-0005-0000-0000-0000DE050000}"/>
    <cellStyle name="Porcentual 2 4" xfId="1499" xr:uid="{00000000-0005-0000-0000-0000DF050000}"/>
    <cellStyle name="Porcentual 3" xfId="1500" xr:uid="{00000000-0005-0000-0000-0000E0050000}"/>
    <cellStyle name="Salida" xfId="1501" builtinId="21" customBuiltin="1"/>
    <cellStyle name="Salida 10" xfId="1502" xr:uid="{00000000-0005-0000-0000-0000E2050000}"/>
    <cellStyle name="Salida 10 2" xfId="1928" xr:uid="{721F4DAD-5194-412B-BBD8-BFFB0F4F83BE}"/>
    <cellStyle name="Salida 10 2 10" xfId="8429" xr:uid="{15B05062-5082-413B-A294-B8AA33CE6F23}"/>
    <cellStyle name="Salida 10 2 10 2" xfId="23537" xr:uid="{872ACA28-B58F-44C2-90DF-1FBF17C60549}"/>
    <cellStyle name="Salida 10 2 11" xfId="15671" xr:uid="{B9233517-1B06-490A-A87C-BE8E65105F80}"/>
    <cellStyle name="Salida 10 2 11 2" xfId="30779" xr:uid="{F98D849B-5F6C-44CE-BA44-3D52DA6F73A0}"/>
    <cellStyle name="Salida 10 2 12" xfId="7685" xr:uid="{EEFD734A-D211-4FA9-8FE0-7DE105369C43}"/>
    <cellStyle name="Salida 10 2 12 2" xfId="22793" xr:uid="{9CE9E59E-0801-4D28-A629-C7558953227F}"/>
    <cellStyle name="Salida 10 2 13" xfId="17153" xr:uid="{84861B4B-05DF-47BB-A373-CDB0B0CE6E02}"/>
    <cellStyle name="Salida 10 2 2" xfId="2488" xr:uid="{6F259311-64EB-43AA-B89A-F7E7EB847E67}"/>
    <cellStyle name="Salida 10 2 2 2" xfId="5125" xr:uid="{EB8FA038-2126-493C-A3B5-96CE574CA1B7}"/>
    <cellStyle name="Salida 10 2 2 2 2" xfId="11489" xr:uid="{14352C26-131A-42AE-ADCC-33AAFE873B3E}"/>
    <cellStyle name="Salida 10 2 2 2 2 2" xfId="26597" xr:uid="{8B6E9834-1952-4A26-B072-305F2E1FBA7F}"/>
    <cellStyle name="Salida 10 2 2 2 3" xfId="15095" xr:uid="{2CDC8900-C943-4255-A9A3-F5C312C36A0F}"/>
    <cellStyle name="Salida 10 2 2 2 3 2" xfId="30203" xr:uid="{2B0C65D5-DB91-4F6B-A5A9-E8D2E2D254A4}"/>
    <cellStyle name="Salida 10 2 2 2 4" xfId="20233" xr:uid="{E26DF9F3-DBF2-4D0A-9EC3-17DC0F531EA7}"/>
    <cellStyle name="Salida 10 2 2 3" xfId="8955" xr:uid="{98729516-F1CF-484E-8965-EFAEEA8F6265}"/>
    <cellStyle name="Salida 10 2 2 3 2" xfId="24063" xr:uid="{58095707-2DE6-4060-9D33-A36EE8E72007}"/>
    <cellStyle name="Salida 10 2 3" xfId="2704" xr:uid="{E887D7D7-7221-4429-8697-4DA9828C5576}"/>
    <cellStyle name="Salida 10 2 3 2" xfId="5341" xr:uid="{8061E695-ACBE-4EDA-8315-852A65CB9694}"/>
    <cellStyle name="Salida 10 2 3 2 2" xfId="11690" xr:uid="{7F3ACE4C-9EB5-4803-9DC0-8D32AC705A97}"/>
    <cellStyle name="Salida 10 2 3 2 2 2" xfId="26798" xr:uid="{BD76A409-9233-40E7-BD85-5F8252DDE2C0}"/>
    <cellStyle name="Salida 10 2 3 2 3" xfId="15198" xr:uid="{21C58AD7-0C15-47E4-BBB4-CE1C90046032}"/>
    <cellStyle name="Salida 10 2 3 2 3 2" xfId="30306" xr:uid="{6BF50019-FB6E-4F84-8D9A-21B7B19E081E}"/>
    <cellStyle name="Salida 10 2 3 2 4" xfId="20449" xr:uid="{B8CF8FC2-C055-4E00-8162-F0FC14EDAEA2}"/>
    <cellStyle name="Salida 10 2 3 3" xfId="16305" xr:uid="{941432C2-E21E-403B-8B69-1639C2CFFBE5}"/>
    <cellStyle name="Salida 10 2 3 3 2" xfId="31413" xr:uid="{53C0745A-D903-4077-9853-ECBCC638A915}"/>
    <cellStyle name="Salida 10 2 3 4" xfId="17812" xr:uid="{1D4B0AF5-57A4-4493-821E-9382510D7B8D}"/>
    <cellStyle name="Salida 10 2 4" xfId="3007" xr:uid="{8D59D587-4D1F-4B73-8BD4-1438E686B742}"/>
    <cellStyle name="Salida 10 2 4 2" xfId="5644" xr:uid="{62592CC1-DC88-459C-B6EE-453035BBB917}"/>
    <cellStyle name="Salida 10 2 4 2 2" xfId="11955" xr:uid="{E2216CC6-9968-4B24-B1CE-D32CCA30C9E0}"/>
    <cellStyle name="Salida 10 2 4 2 2 2" xfId="27063" xr:uid="{D24CF95A-8D11-488B-895C-3A51DE7AF789}"/>
    <cellStyle name="Salida 10 2 4 2 3" xfId="15536" xr:uid="{FF43640B-A4C6-4F39-9370-DB0843D153C4}"/>
    <cellStyle name="Salida 10 2 4 2 3 2" xfId="30644" xr:uid="{A6D07D1E-C296-4028-A950-34F5AEB3F73A}"/>
    <cellStyle name="Salida 10 2 4 2 4" xfId="20752" xr:uid="{C0B45C4E-F26E-4CFA-A5FC-5DAC2B2855FE}"/>
    <cellStyle name="Salida 10 2 4 3" xfId="9389" xr:uid="{75D55A12-B0C9-46CE-90EF-03E0202B910D}"/>
    <cellStyle name="Salida 10 2 4 3 2" xfId="24497" xr:uid="{55C4E74F-B2E2-4928-8AFF-820F29011EDF}"/>
    <cellStyle name="Salida 10 2 4 4" xfId="14148" xr:uid="{84592C2A-6D04-46B6-A035-2E70B84C58D4}"/>
    <cellStyle name="Salida 10 2 4 4 2" xfId="29256" xr:uid="{6CEA9DD8-87AD-4B93-9D91-E11F37573B70}"/>
    <cellStyle name="Salida 10 2 4 5" xfId="18115" xr:uid="{348FCEB1-9934-4FBC-BD3D-EF23C6236FD4}"/>
    <cellStyle name="Salida 10 2 5" xfId="3333" xr:uid="{7A7C1E8E-353C-4123-B3CA-09FEDC9EB427}"/>
    <cellStyle name="Salida 10 2 5 2" xfId="5970" xr:uid="{84A18C71-28E7-4A00-A979-2EEC44C5EE67}"/>
    <cellStyle name="Salida 10 2 5 2 2" xfId="12281" xr:uid="{9A98E74A-48C0-4EEF-B0A1-08F410430EF0}"/>
    <cellStyle name="Salida 10 2 5 2 2 2" xfId="27389" xr:uid="{6E5232EE-C2A3-400D-8BA8-9E51BE992650}"/>
    <cellStyle name="Salida 10 2 5 2 3" xfId="16074" xr:uid="{8EDF411B-7744-4037-B916-4E3A86B584E6}"/>
    <cellStyle name="Salida 10 2 5 2 3 2" xfId="31182" xr:uid="{07418000-4EB5-4A98-991F-8BCBE99BDBEF}"/>
    <cellStyle name="Salida 10 2 5 2 4" xfId="21078" xr:uid="{B6397090-DE86-4927-8575-0D6AE439B916}"/>
    <cellStyle name="Salida 10 2 5 3" xfId="9715" xr:uid="{7CF57547-60F8-418B-8CBE-F07DFCE5E966}"/>
    <cellStyle name="Salida 10 2 5 3 2" xfId="24823" xr:uid="{DA7E7983-7198-4C53-9F0B-438CF5D21635}"/>
    <cellStyle name="Salida 10 2 5 4" xfId="7700" xr:uid="{F49EDB50-F156-4E4A-91EF-2DC30CE5ACEF}"/>
    <cellStyle name="Salida 10 2 5 4 2" xfId="22808" xr:uid="{FB21B9F9-EF08-496E-96DE-53EDDC68879D}"/>
    <cellStyle name="Salida 10 2 5 5" xfId="18441" xr:uid="{705385A5-A5C5-48D5-A251-947977F47C14}"/>
    <cellStyle name="Salida 10 2 6" xfId="3639" xr:uid="{0D89AB20-BBBC-4C71-A17F-9B865E856EDD}"/>
    <cellStyle name="Salida 10 2 6 2" xfId="6276" xr:uid="{19E79625-00BF-40FE-ACD4-58AADA0CDD04}"/>
    <cellStyle name="Salida 10 2 6 2 2" xfId="12587" xr:uid="{B7D5CA97-6CCC-43EE-9B77-8708A2B1AE65}"/>
    <cellStyle name="Salida 10 2 6 2 2 2" xfId="27695" xr:uid="{A5C93902-BDB8-432E-8332-C6F80442986D}"/>
    <cellStyle name="Salida 10 2 6 2 3" xfId="15170" xr:uid="{D0BDD37E-B5E3-462A-8C01-FE3D122A0DFE}"/>
    <cellStyle name="Salida 10 2 6 2 3 2" xfId="30278" xr:uid="{B9214745-0C46-49D1-9041-2434B6D771F0}"/>
    <cellStyle name="Salida 10 2 6 2 4" xfId="21384" xr:uid="{9C60E078-BD09-4EAB-8C86-AF41F477EEC9}"/>
    <cellStyle name="Salida 10 2 6 3" xfId="10021" xr:uid="{B0AAFE80-D42E-4723-A610-2B3112725650}"/>
    <cellStyle name="Salida 10 2 6 3 2" xfId="25129" xr:uid="{921D9E67-0F92-45F1-9188-4ECB009FA7B1}"/>
    <cellStyle name="Salida 10 2 6 4" xfId="14279" xr:uid="{DCE12415-8AA8-40F6-A635-95DA709DE8F4}"/>
    <cellStyle name="Salida 10 2 6 4 2" xfId="29387" xr:uid="{74065936-A0C4-4D3E-A6FD-C4442688BE89}"/>
    <cellStyle name="Salida 10 2 6 5" xfId="18747" xr:uid="{D4C67608-5D9A-4083-B641-7405EA4CAEF1}"/>
    <cellStyle name="Salida 10 2 7" xfId="4000" xr:uid="{84DA774F-AEEF-4D1B-A888-DD63ABF52C3F}"/>
    <cellStyle name="Salida 10 2 7 2" xfId="6637" xr:uid="{87045196-2E65-4A37-ADD5-6A2D0A3A306E}"/>
    <cellStyle name="Salida 10 2 7 2 2" xfId="12948" xr:uid="{23A15402-621A-4B36-97B3-9AB85AD61EE9}"/>
    <cellStyle name="Salida 10 2 7 2 2 2" xfId="28056" xr:uid="{69823225-E219-4A9C-A0EB-B6CEE5513045}"/>
    <cellStyle name="Salida 10 2 7 2 3" xfId="16638" xr:uid="{01B13166-BBB2-4DD4-BA69-2A08FAB46635}"/>
    <cellStyle name="Salida 10 2 7 2 3 2" xfId="31746" xr:uid="{AFF2DB4A-5A95-4E6F-953D-3BA77C3B24D0}"/>
    <cellStyle name="Salida 10 2 7 2 4" xfId="21745" xr:uid="{BB129FBC-1D3F-4F62-BCC3-3A584C77EE5D}"/>
    <cellStyle name="Salida 10 2 7 3" xfId="10382" xr:uid="{8A1A6751-2569-45A3-918F-74D359FD59F9}"/>
    <cellStyle name="Salida 10 2 7 3 2" xfId="25490" xr:uid="{16612853-DE54-4156-924C-58D64DD56105}"/>
    <cellStyle name="Salida 10 2 7 4" xfId="14106" xr:uid="{1E194684-0AC2-4179-B2D4-61DA83D27DD8}"/>
    <cellStyle name="Salida 10 2 7 4 2" xfId="29214" xr:uid="{36D9A70C-F0D9-4F63-AFF8-DDA489DD208F}"/>
    <cellStyle name="Salida 10 2 7 5" xfId="19108" xr:uid="{4279AF52-A73B-4793-AEC4-9BD622611705}"/>
    <cellStyle name="Salida 10 2 8" xfId="4313" xr:uid="{F057A48D-C164-414E-AF05-1F5B8617014B}"/>
    <cellStyle name="Salida 10 2 8 2" xfId="6950" xr:uid="{7ECD27AE-8BD1-4EBD-8FFA-C606CA9A9724}"/>
    <cellStyle name="Salida 10 2 8 2 2" xfId="13261" xr:uid="{EB5B7704-92A6-4AFB-83AF-C5C2B8C3A4DA}"/>
    <cellStyle name="Salida 10 2 8 2 2 2" xfId="28369" xr:uid="{F955FB81-F9D7-4B37-8128-9541090C1796}"/>
    <cellStyle name="Salida 10 2 8 2 3" xfId="16925" xr:uid="{8F39929F-1D11-4C91-97F0-E2EE0F92345C}"/>
    <cellStyle name="Salida 10 2 8 2 3 2" xfId="32033" xr:uid="{467C883A-7207-4F60-B974-74421C1FC5F2}"/>
    <cellStyle name="Salida 10 2 8 2 4" xfId="22058" xr:uid="{167599C1-4B4E-4E04-8A6F-A85CBAACBE30}"/>
    <cellStyle name="Salida 10 2 8 3" xfId="10695" xr:uid="{0A81DF76-C739-4EAD-A181-AB8289216AEB}"/>
    <cellStyle name="Salida 10 2 8 3 2" xfId="25803" xr:uid="{A182D0CC-D417-4447-B1C7-720AFA78F2EB}"/>
    <cellStyle name="Salida 10 2 8 4" xfId="14440" xr:uid="{395C11D5-0F41-4D9D-B670-6B1CCDC861EF}"/>
    <cellStyle name="Salida 10 2 8 4 2" xfId="29548" xr:uid="{FF6E7C87-B75B-43B4-96F1-728D322E9A9B}"/>
    <cellStyle name="Salida 10 2 8 5" xfId="19421" xr:uid="{D53C4FBE-70E4-4F7A-957C-A71131FBB693}"/>
    <cellStyle name="Salida 10 2 9" xfId="4565" xr:uid="{9D91CC6A-36EF-4CE5-A234-BB946EB660D0}"/>
    <cellStyle name="Salida 10 2 9 2" xfId="10947" xr:uid="{2E45AFAF-6293-49FB-B28A-484FE81DAB0C}"/>
    <cellStyle name="Salida 10 2 9 2 2" xfId="26055" xr:uid="{DF7BDA84-127F-428A-A097-6FCCB5D42191}"/>
    <cellStyle name="Salida 10 2 9 3" xfId="16469" xr:uid="{76EB75C3-F87B-44C3-9377-69DAECD600FD}"/>
    <cellStyle name="Salida 10 2 9 3 2" xfId="31577" xr:uid="{B41B9E80-174C-4007-B063-05320EA4B41B}"/>
    <cellStyle name="Salida 10 2 9 4" xfId="19673" xr:uid="{808F28F5-D6C2-4D33-A885-5367D7531568}"/>
    <cellStyle name="Salida 10 3" xfId="1805" xr:uid="{F2B7211E-5739-44FD-8706-1E5E2B61D45D}"/>
    <cellStyle name="Salida 10 3 10" xfId="8306" xr:uid="{36852255-BB40-44C6-A641-69263790EDFD}"/>
    <cellStyle name="Salida 10 3 10 2" xfId="23414" xr:uid="{C8B259D6-067A-4802-B664-DB82CD079138}"/>
    <cellStyle name="Salida 10 3 11" xfId="14623" xr:uid="{FE401592-454D-4AA2-BC6B-8AD3F989CB75}"/>
    <cellStyle name="Salida 10 3 11 2" xfId="29731" xr:uid="{1202071E-A208-45AF-8E8D-11814C6537CF}"/>
    <cellStyle name="Salida 10 3 12" xfId="15744" xr:uid="{29EFFDD8-6C87-4B0C-855E-6ED8BFD8F747}"/>
    <cellStyle name="Salida 10 3 12 2" xfId="30852" xr:uid="{5DCBEF72-AF10-40F7-A25E-01E504257AE3}"/>
    <cellStyle name="Salida 10 3 13" xfId="17030" xr:uid="{3F0AACA5-0504-40EE-B3F8-5D61EDA4853D}"/>
    <cellStyle name="Salida 10 3 2" xfId="2365" xr:uid="{580BD190-465B-4DD4-895C-BC2C82F11C82}"/>
    <cellStyle name="Salida 10 3 2 2" xfId="5002" xr:uid="{57A4105C-D27F-4399-824B-7DD4118028DE}"/>
    <cellStyle name="Salida 10 3 2 2 2" xfId="11366" xr:uid="{B0342780-0114-40DD-B281-441D9543BF7D}"/>
    <cellStyle name="Salida 10 3 2 2 2 2" xfId="26474" xr:uid="{755D7F10-94E6-4F14-A6DF-6E4EDD5F4954}"/>
    <cellStyle name="Salida 10 3 2 2 3" xfId="8151" xr:uid="{ED9A8229-411D-43A7-A423-405C5672DDF2}"/>
    <cellStyle name="Salida 10 3 2 2 3 2" xfId="23259" xr:uid="{DE56DE36-2ADF-4EC8-800E-1AB8261717FE}"/>
    <cellStyle name="Salida 10 3 2 2 4" xfId="20110" xr:uid="{E31688A6-0DFC-4FA7-9E5C-F25B4516F92E}"/>
    <cellStyle name="Salida 10 3 2 3" xfId="8832" xr:uid="{3701E24A-6CC0-4AFB-A871-E05C72CFE0EC}"/>
    <cellStyle name="Salida 10 3 2 3 2" xfId="23940" xr:uid="{1958B189-98FE-44B2-9D1A-807A89872338}"/>
    <cellStyle name="Salida 10 3 3" xfId="2254" xr:uid="{3445B211-C10C-4597-AE7A-9BF5E4B26A53}"/>
    <cellStyle name="Salida 10 3 3 2" xfId="4891" xr:uid="{70AA08BB-785D-49E3-A62F-3CD9498CE80B}"/>
    <cellStyle name="Salida 10 3 3 2 2" xfId="11255" xr:uid="{E56F2E54-8AA7-4B73-A428-10FAB38E28CA}"/>
    <cellStyle name="Salida 10 3 3 2 2 2" xfId="26363" xr:uid="{B2321400-F5C8-4FB8-9021-E11D910C1BC2}"/>
    <cellStyle name="Salida 10 3 3 2 3" xfId="7490" xr:uid="{EF4222D7-B084-492E-8471-5BAF58AE7ABC}"/>
    <cellStyle name="Salida 10 3 3 2 3 2" xfId="22598" xr:uid="{E31E2D86-D38C-4447-9F42-9EEE3DC79E81}"/>
    <cellStyle name="Salida 10 3 3 2 4" xfId="19999" xr:uid="{24B16F42-4178-442B-9A31-7B18F6A8577A}"/>
    <cellStyle name="Salida 10 3 3 3" xfId="13439" xr:uid="{21168654-FF55-4895-AB52-13136C106D38}"/>
    <cellStyle name="Salida 10 3 3 3 2" xfId="28547" xr:uid="{0946D3D2-0F3D-40BE-BE88-9C41BDB83372}"/>
    <cellStyle name="Salida 10 3 3 4" xfId="17479" xr:uid="{D110AA13-B0D4-4710-AC92-F539A655BD4C}"/>
    <cellStyle name="Salida 10 3 4" xfId="2644" xr:uid="{755CF020-8263-4F33-80A2-B4D957218BD9}"/>
    <cellStyle name="Salida 10 3 4 2" xfId="5281" xr:uid="{00A8997E-9823-4866-9A34-4AA8829B6721}"/>
    <cellStyle name="Salida 10 3 4 2 2" xfId="11645" xr:uid="{52CF9557-BCB3-437A-8317-E8FB2D62E3BB}"/>
    <cellStyle name="Salida 10 3 4 2 2 2" xfId="26753" xr:uid="{A2EA182E-EE22-463F-9772-7C9631CBAA2D}"/>
    <cellStyle name="Salida 10 3 4 2 3" xfId="15491" xr:uid="{B902BD04-1C4A-4499-AF87-F9047EE7BF48}"/>
    <cellStyle name="Salida 10 3 4 2 3 2" xfId="30599" xr:uid="{2E160F11-CFD2-4978-9104-AEF8EC4EEE1C}"/>
    <cellStyle name="Salida 10 3 4 2 4" xfId="20389" xr:uid="{D9BDE58E-D529-4F2D-B6FD-77BE9E1A5A5F}"/>
    <cellStyle name="Salida 10 3 4 3" xfId="9111" xr:uid="{7A7BC165-8566-45B1-8F26-6FE0735EA043}"/>
    <cellStyle name="Salida 10 3 4 3 2" xfId="24219" xr:uid="{5CA91F86-DE83-419A-8896-B41CA589846F}"/>
    <cellStyle name="Salida 10 3 4 4" xfId="16296" xr:uid="{92ED1850-335E-403D-9B7E-F69A9F3B8099}"/>
    <cellStyle name="Salida 10 3 4 4 2" xfId="31404" xr:uid="{020CAD94-6C22-4CEC-B1EA-FD1F50B6C82C}"/>
    <cellStyle name="Salida 10 3 4 5" xfId="17752" xr:uid="{66300CC3-63DE-4618-A629-E3696B03C9C6}"/>
    <cellStyle name="Salida 10 3 5" xfId="3226" xr:uid="{77D07990-F6CD-4BBF-9AD9-DE78E0389F3E}"/>
    <cellStyle name="Salida 10 3 5 2" xfId="5863" xr:uid="{914FEF0D-4236-4516-8348-D2109127AFC9}"/>
    <cellStyle name="Salida 10 3 5 2 2" xfId="12174" xr:uid="{9296B121-7BE5-4006-9C5E-876EB069FBB2}"/>
    <cellStyle name="Salida 10 3 5 2 2 2" xfId="27282" xr:uid="{78C78429-E83C-43C5-A2CE-F275B67689A2}"/>
    <cellStyle name="Salida 10 3 5 2 3" xfId="7770" xr:uid="{15015A5C-6157-473D-9B5C-777BC6C71434}"/>
    <cellStyle name="Salida 10 3 5 2 3 2" xfId="22878" xr:uid="{5E3CFE9E-B4A2-4F63-B10F-ED862A666A3C}"/>
    <cellStyle name="Salida 10 3 5 2 4" xfId="20971" xr:uid="{02053A82-1B1E-4F74-A3CC-A300613FED5C}"/>
    <cellStyle name="Salida 10 3 5 3" xfId="9608" xr:uid="{672C5949-C6ED-46E9-AC7B-523FC0A2DFDD}"/>
    <cellStyle name="Salida 10 3 5 3 2" xfId="24716" xr:uid="{3DBC5011-6D1F-4812-A889-51EEF0272DD9}"/>
    <cellStyle name="Salida 10 3 5 4" xfId="15214" xr:uid="{41F47339-98C3-4D94-9C21-8546D15E984E}"/>
    <cellStyle name="Salida 10 3 5 4 2" xfId="30322" xr:uid="{64560808-734C-4947-85E1-6241A239FF2A}"/>
    <cellStyle name="Salida 10 3 5 5" xfId="18334" xr:uid="{303F1706-DE89-4DFE-A7B7-5D322D75A4DB}"/>
    <cellStyle name="Salida 10 3 6" xfId="2308" xr:uid="{64E58F00-615F-486E-8BFA-F5AF196EAF0D}"/>
    <cellStyle name="Salida 10 3 6 2" xfId="4945" xr:uid="{AF8D1CD7-8A01-4985-A309-02961EB985D8}"/>
    <cellStyle name="Salida 10 3 6 2 2" xfId="11309" xr:uid="{90217D2A-8E32-4DC8-92E9-11787CA248B7}"/>
    <cellStyle name="Salida 10 3 6 2 2 2" xfId="26417" xr:uid="{54EBFDCD-7EDB-4913-8646-F43A669CEC5C}"/>
    <cellStyle name="Salida 10 3 6 2 3" xfId="15140" xr:uid="{B4CCB990-8E5F-48A5-AABB-F062CBC76983}"/>
    <cellStyle name="Salida 10 3 6 2 3 2" xfId="30248" xr:uid="{BA48C262-986D-4E7D-B79E-0EFAE9BC999A}"/>
    <cellStyle name="Salida 10 3 6 2 4" xfId="20053" xr:uid="{F7E29D0A-AED5-48A6-8CEA-60D95BA991AD}"/>
    <cellStyle name="Salida 10 3 6 3" xfId="8775" xr:uid="{B373138F-704D-4BDA-B898-EA71595ADD9C}"/>
    <cellStyle name="Salida 10 3 6 3 2" xfId="23883" xr:uid="{788E6335-C4E9-4E78-84BA-8F2ECB86D0ED}"/>
    <cellStyle name="Salida 10 3 6 4" xfId="9280" xr:uid="{1597B6DB-9DA6-49CE-9A60-658A446B7506}"/>
    <cellStyle name="Salida 10 3 6 4 2" xfId="24388" xr:uid="{5AB74B0C-5519-45CC-89A1-FB5B598B0CF8}"/>
    <cellStyle name="Salida 10 3 6 5" xfId="17533" xr:uid="{AA49603D-D955-47DB-B4C0-40CE8C7CEB33}"/>
    <cellStyle name="Salida 10 3 7" xfId="3877" xr:uid="{B99EA5A2-F028-4A23-A71A-41ABE0588D1C}"/>
    <cellStyle name="Salida 10 3 7 2" xfId="6514" xr:uid="{32117259-FF76-4048-9CBB-127914689483}"/>
    <cellStyle name="Salida 10 3 7 2 2" xfId="12825" xr:uid="{464F1E6D-956F-490F-A91A-3A6316552A68}"/>
    <cellStyle name="Salida 10 3 7 2 2 2" xfId="27933" xr:uid="{3B1B3192-BB3A-4F84-A462-52A47B7F4200}"/>
    <cellStyle name="Salida 10 3 7 2 3" xfId="15244" xr:uid="{DCE7FCBA-FFAC-4AE7-A327-63BEA8CC4C30}"/>
    <cellStyle name="Salida 10 3 7 2 3 2" xfId="30352" xr:uid="{2D3EC7C5-8805-4F48-8A95-4DEFFF8139C0}"/>
    <cellStyle name="Salida 10 3 7 2 4" xfId="21622" xr:uid="{774F6EE1-B0D3-4B32-986B-CBBA158371F2}"/>
    <cellStyle name="Salida 10 3 7 3" xfId="10259" xr:uid="{1CFA5B79-705C-46CB-A4FE-E1464ADF32B2}"/>
    <cellStyle name="Salida 10 3 7 3 2" xfId="25367" xr:uid="{A37CC392-3EB1-4559-A7D7-F7A392B39E72}"/>
    <cellStyle name="Salida 10 3 7 4" xfId="8045" xr:uid="{1B4E222D-230F-4D05-812C-DE3E26AAC8E9}"/>
    <cellStyle name="Salida 10 3 7 4 2" xfId="23153" xr:uid="{C8A56981-FDA8-43CA-9F21-79DDA6279943}"/>
    <cellStyle name="Salida 10 3 7 5" xfId="18985" xr:uid="{2BED0833-9A60-4E0A-9384-F5E36E7746EA}"/>
    <cellStyle name="Salida 10 3 8" xfId="4259" xr:uid="{BEF7CD20-3D22-4E7F-9EA7-0F9721F7B49A}"/>
    <cellStyle name="Salida 10 3 8 2" xfId="6896" xr:uid="{74AF50E7-9C26-4206-8526-93B09DA8262B}"/>
    <cellStyle name="Salida 10 3 8 2 2" xfId="13207" xr:uid="{FF2C5F6D-F6EE-40BD-931F-F25D9850CD10}"/>
    <cellStyle name="Salida 10 3 8 2 2 2" xfId="28315" xr:uid="{F44474FC-8EEF-4F69-836D-68BFB5B961E3}"/>
    <cellStyle name="Salida 10 3 8 2 3" xfId="16871" xr:uid="{5B8028B7-66FE-48E0-9C9C-578757285CC2}"/>
    <cellStyle name="Salida 10 3 8 2 3 2" xfId="31979" xr:uid="{1400C8A0-F045-47D0-9818-323236ACAAF4}"/>
    <cellStyle name="Salida 10 3 8 2 4" xfId="22004" xr:uid="{DFDFF04B-FCFB-4CA8-AB6F-93B717275CFB}"/>
    <cellStyle name="Salida 10 3 8 3" xfId="10641" xr:uid="{7F8A03AD-ACE9-4FB1-BFB9-CB186B343C9B}"/>
    <cellStyle name="Salida 10 3 8 3 2" xfId="25749" xr:uid="{24E2E725-BA32-4BAD-BD25-24B2F6744DD5}"/>
    <cellStyle name="Salida 10 3 8 4" xfId="14230" xr:uid="{AEC008DD-5CE8-4A0C-B795-E2A5F4B3A2C1}"/>
    <cellStyle name="Salida 10 3 8 4 2" xfId="29338" xr:uid="{715F49DD-F34D-4ECA-9B9A-0033ACB7342F}"/>
    <cellStyle name="Salida 10 3 8 5" xfId="19367" xr:uid="{20B0C36F-0A30-4A2C-A5EE-DEC715F6370B}"/>
    <cellStyle name="Salida 10 3 9" xfId="4442" xr:uid="{CFB91273-E9D2-4D01-A8F1-B629026522BC}"/>
    <cellStyle name="Salida 10 3 9 2" xfId="10824" xr:uid="{FF582FD6-DC64-444C-9968-4EEC97F4AB64}"/>
    <cellStyle name="Salida 10 3 9 2 2" xfId="25932" xr:uid="{9A5D5C45-A935-4757-AE13-149EF05CDF56}"/>
    <cellStyle name="Salida 10 3 9 3" xfId="14831" xr:uid="{33E687FE-0B9A-4EB2-9C0B-1F6B1729A2E6}"/>
    <cellStyle name="Salida 10 3 9 3 2" xfId="29939" xr:uid="{0C1AB190-9531-4C31-9408-9DBC613CDCDF}"/>
    <cellStyle name="Salida 10 3 9 4" xfId="19550" xr:uid="{D108B2DF-0973-48ED-9B58-477C249D32E4}"/>
    <cellStyle name="Salida 10 4" xfId="2119" xr:uid="{4CC1B549-B9AE-4E83-881C-B67818CE6A1B}"/>
    <cellStyle name="Salida 10 4 10" xfId="13603" xr:uid="{0E151F70-20FA-4A3A-9E9B-228DC5992CB2}"/>
    <cellStyle name="Salida 10 4 10 2" xfId="28711" xr:uid="{B81CD3BF-8807-452A-81B9-E3291CC45D9C}"/>
    <cellStyle name="Salida 10 4 11" xfId="8030" xr:uid="{0A960606-2F49-43C7-81FC-3F5348A917FB}"/>
    <cellStyle name="Salida 10 4 11 2" xfId="23138" xr:uid="{75F9675C-4AAD-4CB5-9A69-A5145A60B8CA}"/>
    <cellStyle name="Salida 10 4 12" xfId="17344" xr:uid="{C3F46F90-0505-441D-B163-DDFB1C08B5A2}"/>
    <cellStyle name="Salida 10 4 2" xfId="2609" xr:uid="{3CDE618F-CBE7-45C2-BAAF-0DCE963FAED4}"/>
    <cellStyle name="Salida 10 4 2 2" xfId="5246" xr:uid="{5D08C2D1-90CF-4AD1-845C-C43E43760E90}"/>
    <cellStyle name="Salida 10 4 2 2 2" xfId="11610" xr:uid="{B4302F6F-7CF7-4A47-85D0-BB937C095AB8}"/>
    <cellStyle name="Salida 10 4 2 2 2 2" xfId="26718" xr:uid="{A86F63C0-18CC-4BF2-A3E4-F27C702E8BE4}"/>
    <cellStyle name="Salida 10 4 2 2 3" xfId="14602" xr:uid="{90B150E8-44F2-45F3-AAC9-F5B658B94982}"/>
    <cellStyle name="Salida 10 4 2 2 3 2" xfId="29710" xr:uid="{471F519B-6691-425B-AE36-A5BA0320F0A6}"/>
    <cellStyle name="Salida 10 4 2 2 4" xfId="20354" xr:uid="{105B0A60-C194-4016-82C4-C4FDC93F71DE}"/>
    <cellStyle name="Salida 10 4 2 3" xfId="9076" xr:uid="{86F39C4F-4739-40FF-BB78-4DC7475B97B8}"/>
    <cellStyle name="Salida 10 4 2 3 2" xfId="24184" xr:uid="{271150A5-FA5E-494B-9C1B-94AD6BAF223A}"/>
    <cellStyle name="Salida 10 4 2 4" xfId="15975" xr:uid="{42B26C6D-0530-405D-94E1-4D6D9C0A7367}"/>
    <cellStyle name="Salida 10 4 2 4 2" xfId="31083" xr:uid="{615774CB-0682-4ABA-A3C2-19370707CA65}"/>
    <cellStyle name="Salida 10 4 2 5" xfId="13972" xr:uid="{A33837A6-417E-4670-BF7B-5FA7A0292636}"/>
    <cellStyle name="Salida 10 4 2 5 2" xfId="29080" xr:uid="{E4155FB7-9A15-4219-BA0E-F2375BB1ADD9}"/>
    <cellStyle name="Salida 10 4 2 6" xfId="17717" xr:uid="{88658E5A-0977-401D-AAA5-A44FB0800A2D}"/>
    <cellStyle name="Salida 10 4 3" xfId="2874" xr:uid="{AD3A1559-9666-4D3C-996A-F01141BF711D}"/>
    <cellStyle name="Salida 10 4 3 2" xfId="5511" xr:uid="{65EF2DDD-1729-4CE9-97AD-F008912C8A22}"/>
    <cellStyle name="Salida 10 4 3 2 2" xfId="11822" xr:uid="{74C27128-AE23-43EB-937F-FBAC352B4D27}"/>
    <cellStyle name="Salida 10 4 3 2 2 2" xfId="26930" xr:uid="{1CCA1168-2FD0-4927-8ADE-3FAC6A080C7B}"/>
    <cellStyle name="Salida 10 4 3 2 3" xfId="7937" xr:uid="{9CE51A23-F00D-4392-BD52-4ACCCC9E66A2}"/>
    <cellStyle name="Salida 10 4 3 2 3 2" xfId="23045" xr:uid="{47F5BC54-A512-4B23-928D-41C5487B16E6}"/>
    <cellStyle name="Salida 10 4 3 2 4" xfId="20619" xr:uid="{1B579ABE-B414-46E9-B9C8-4B84AC9F129E}"/>
    <cellStyle name="Salida 10 4 3 3" xfId="7223" xr:uid="{3CAECC5E-74BE-47B2-8090-9D21AB31A77E}"/>
    <cellStyle name="Salida 10 4 3 3 2" xfId="22331" xr:uid="{9BA8B820-3639-4913-A8FA-8FFAFE728D84}"/>
    <cellStyle name="Salida 10 4 3 4" xfId="17982" xr:uid="{86B7E689-374C-46E1-AC9C-DAC9230C877E}"/>
    <cellStyle name="Salida 10 4 4" xfId="3177" xr:uid="{897A0385-E287-4A28-8E6B-5F097C1ED489}"/>
    <cellStyle name="Salida 10 4 4 2" xfId="5814" xr:uid="{9CF35438-3F70-4E40-A82B-3B1EBEC3DFE0}"/>
    <cellStyle name="Salida 10 4 4 2 2" xfId="12125" xr:uid="{2C6D1D13-EF5B-40EE-B4BD-74FF7B6C33E8}"/>
    <cellStyle name="Salida 10 4 4 2 2 2" xfId="27233" xr:uid="{44453F1F-B5A6-479B-BB3A-EB2FE5362CEB}"/>
    <cellStyle name="Salida 10 4 4 2 3" xfId="16107" xr:uid="{605EAB22-618C-4691-8396-27949F9D6A6D}"/>
    <cellStyle name="Salida 10 4 4 2 3 2" xfId="31215" xr:uid="{A32A2FC9-DCB6-424F-9334-2BE71E183CA9}"/>
    <cellStyle name="Salida 10 4 4 2 4" xfId="20922" xr:uid="{1EC897DD-F8B1-4290-A8A0-BF1D95F66FF2}"/>
    <cellStyle name="Salida 10 4 4 3" xfId="9559" xr:uid="{4D2DE783-5C76-4DBA-8A52-1F116B90FD81}"/>
    <cellStyle name="Salida 10 4 4 3 2" xfId="24667" xr:uid="{F8AF9521-7BF7-457C-90AE-A3DE8B5739CD}"/>
    <cellStyle name="Salida 10 4 4 4" xfId="16486" xr:uid="{99867818-7FBF-4F14-B9B9-6B4EF324763E}"/>
    <cellStyle name="Salida 10 4 4 4 2" xfId="31594" xr:uid="{995903BB-A685-422D-8E48-2844483BADBC}"/>
    <cellStyle name="Salida 10 4 4 5" xfId="18285" xr:uid="{BF9A951A-1BA0-4E4C-8330-E8C90D2F38A0}"/>
    <cellStyle name="Salida 10 4 5" xfId="3503" xr:uid="{5BA3A5D8-A301-44EB-9693-3FBAEAA4DF02}"/>
    <cellStyle name="Salida 10 4 5 2" xfId="6140" xr:uid="{F9682D9F-EB9C-4F8F-B51E-3B0191904A90}"/>
    <cellStyle name="Salida 10 4 5 2 2" xfId="12451" xr:uid="{87A9E090-86F0-43A3-BBC5-6A7A3771FC28}"/>
    <cellStyle name="Salida 10 4 5 2 2 2" xfId="27559" xr:uid="{5D6057B5-2251-4D07-9A1E-F0968B08BF76}"/>
    <cellStyle name="Salida 10 4 5 2 3" xfId="14316" xr:uid="{6B343A30-7B57-487A-BD44-2EF78B6BF0DB}"/>
    <cellStyle name="Salida 10 4 5 2 3 2" xfId="29424" xr:uid="{101F5E15-8519-447A-85EA-7D72288CAB66}"/>
    <cellStyle name="Salida 10 4 5 2 4" xfId="21248" xr:uid="{E661A482-4EF8-4845-9B35-D3D06A824368}"/>
    <cellStyle name="Salida 10 4 5 3" xfId="9885" xr:uid="{9ACF5D98-059F-45F9-A442-186035204201}"/>
    <cellStyle name="Salida 10 4 5 3 2" xfId="24993" xr:uid="{5D64CEBD-F9E7-4D3C-B029-1C907D61CADF}"/>
    <cellStyle name="Salida 10 4 5 4" xfId="14974" xr:uid="{A15FC139-BA2D-47AB-B29A-AA99C86FDBDC}"/>
    <cellStyle name="Salida 10 4 5 4 2" xfId="30082" xr:uid="{FDA7381C-DEC7-4C2B-A0E5-6C318F58C367}"/>
    <cellStyle name="Salida 10 4 5 5" xfId="18611" xr:uid="{6E70F6F0-181A-4B59-A0DA-62138E057063}"/>
    <cellStyle name="Salida 10 4 6" xfId="3809" xr:uid="{CE39293F-D812-46C5-A371-EB4C7B0E99F3}"/>
    <cellStyle name="Salida 10 4 6 2" xfId="6446" xr:uid="{24F58EFD-C0A9-41AC-8182-EDB4EA1E5164}"/>
    <cellStyle name="Salida 10 4 6 2 2" xfId="12757" xr:uid="{044503FD-AF86-47EF-BF6C-7D5F1C59D75C}"/>
    <cellStyle name="Salida 10 4 6 2 2 2" xfId="27865" xr:uid="{46B1F48C-1296-4D58-807A-FC4F47CABCCE}"/>
    <cellStyle name="Salida 10 4 6 2 3" xfId="15616" xr:uid="{790C753E-F1EB-4D3C-AA0B-0FD6584AFAA2}"/>
    <cellStyle name="Salida 10 4 6 2 3 2" xfId="30724" xr:uid="{5AB4BD42-B96F-4585-92E8-CC910D466F7F}"/>
    <cellStyle name="Salida 10 4 6 2 4" xfId="21554" xr:uid="{053AE1AC-DB46-4488-A1F5-4EF48B45E0BC}"/>
    <cellStyle name="Salida 10 4 6 3" xfId="10191" xr:uid="{E5039247-1FA9-4992-9BC5-4ACEFCE36AA6}"/>
    <cellStyle name="Salida 10 4 6 3 2" xfId="25299" xr:uid="{B1B45258-F56B-4144-BAD5-4964FB393CC6}"/>
    <cellStyle name="Salida 10 4 6 4" xfId="15343" xr:uid="{6F356C37-B785-41F6-A1C3-85E6EA2F5BAE}"/>
    <cellStyle name="Salida 10 4 6 4 2" xfId="30451" xr:uid="{B86039D3-ECE5-403D-9EFA-78430F90E1A9}"/>
    <cellStyle name="Salida 10 4 6 5" xfId="18917" xr:uid="{6FF643E0-D841-452F-BDD4-D183CE9B4E10}"/>
    <cellStyle name="Salida 10 4 7" xfId="4191" xr:uid="{A336E33F-5431-4179-BBEB-E9A23D4508A9}"/>
    <cellStyle name="Salida 10 4 7 2" xfId="6828" xr:uid="{F31D0375-1297-48C5-9896-E09271178D7F}"/>
    <cellStyle name="Salida 10 4 7 2 2" xfId="13139" xr:uid="{BFEBBB1E-3B2E-4481-A0FA-62F07CF5F86C}"/>
    <cellStyle name="Salida 10 4 7 2 2 2" xfId="28247" xr:uid="{0B03DD50-3913-41BC-BF83-41AD4DB2D360}"/>
    <cellStyle name="Salida 10 4 7 2 3" xfId="16808" xr:uid="{994B8755-9FB4-44BE-96AE-C021C8D66C7F}"/>
    <cellStyle name="Salida 10 4 7 2 3 2" xfId="31916" xr:uid="{0D36AD44-E592-4CDC-BC72-B3F9317D4150}"/>
    <cellStyle name="Salida 10 4 7 2 4" xfId="21936" xr:uid="{97E7CDE6-A398-4A21-84A0-7731AD9116CE}"/>
    <cellStyle name="Salida 10 4 7 3" xfId="10573" xr:uid="{A48C09AC-4A26-4155-8516-5EB970BFA196}"/>
    <cellStyle name="Salida 10 4 7 3 2" xfId="25681" xr:uid="{6AE73224-5E2A-44AB-AD63-47C24783EC44}"/>
    <cellStyle name="Salida 10 4 7 4" xfId="14840" xr:uid="{E498B47E-E41C-43EC-99BF-01B2DDF25B40}"/>
    <cellStyle name="Salida 10 4 7 4 2" xfId="29948" xr:uid="{C355B191-E476-4DDD-B3B0-6B6A7B8A4C5B}"/>
    <cellStyle name="Salida 10 4 7 5" xfId="19299" xr:uid="{0C1B9605-CDBB-413D-9104-AE056543C375}"/>
    <cellStyle name="Salida 10 4 8" xfId="4756" xr:uid="{99EFD9C3-D7A1-4E4D-8FD3-7251E5AC60EE}"/>
    <cellStyle name="Salida 10 4 8 2" xfId="11138" xr:uid="{25BC6DED-85C5-4E71-8A1B-D101628057EC}"/>
    <cellStyle name="Salida 10 4 8 2 2" xfId="26246" xr:uid="{E7655061-80D3-4A37-90AB-0E9B54D66FDC}"/>
    <cellStyle name="Salida 10 4 8 3" xfId="15032" xr:uid="{98177E07-917D-4433-B424-429DBCAF501B}"/>
    <cellStyle name="Salida 10 4 8 3 2" xfId="30140" xr:uid="{85879D31-6ACA-43E9-85BF-3CD891D82079}"/>
    <cellStyle name="Salida 10 4 8 4" xfId="19864" xr:uid="{191DBE63-4DB7-4951-A380-93D23F294AFF}"/>
    <cellStyle name="Salida 10 4 9" xfId="8617" xr:uid="{E7BB9238-7B0C-49FE-9C5D-6B49905DF78A}"/>
    <cellStyle name="Salida 10 4 9 2" xfId="23725" xr:uid="{9FDF241A-DD08-4449-B05B-BB8E6E6A07E7}"/>
    <cellStyle name="Salida 10 5" xfId="2005" xr:uid="{C81FF48F-7EEA-4801-89CF-6719E81ED804}"/>
    <cellStyle name="Salida 10 5 10" xfId="14162" xr:uid="{FAE369F7-9012-4BC9-A345-D587996CCD96}"/>
    <cellStyle name="Salida 10 5 10 2" xfId="29270" xr:uid="{F77DD5FA-2B5F-4BC0-AF4B-9E1747E4DDAE}"/>
    <cellStyle name="Salida 10 5 11" xfId="17230" xr:uid="{6C85A150-77E6-4055-BF02-24326BAA23D9}"/>
    <cellStyle name="Salida 10 5 2" xfId="2767" xr:uid="{8F1684FA-2CFB-469E-ABD7-2997811800F2}"/>
    <cellStyle name="Salida 10 5 2 2" xfId="5404" xr:uid="{E66B2958-18DB-4948-AE74-A33E1B6496B6}"/>
    <cellStyle name="Salida 10 5 2 2 2" xfId="11753" xr:uid="{90F0332D-9191-48A1-8B9C-899D8C55CF08}"/>
    <cellStyle name="Salida 10 5 2 2 2 2" xfId="26861" xr:uid="{744081FA-F852-4A38-8A81-E3924A1BD686}"/>
    <cellStyle name="Salida 10 5 2 2 3" xfId="13704" xr:uid="{50962399-686F-4B23-AB8A-50DFC9D3E5BA}"/>
    <cellStyle name="Salida 10 5 2 2 3 2" xfId="28812" xr:uid="{88884029-25BA-44EF-9BEE-9F4D12AEB7BE}"/>
    <cellStyle name="Salida 10 5 2 2 4" xfId="20512" xr:uid="{511BB0EA-F0B3-4A1E-A258-18CC13CBAB93}"/>
    <cellStyle name="Salida 10 5 2 3" xfId="15853" xr:uid="{AFB216B5-0BF0-4B37-84C6-2F9346370D25}"/>
    <cellStyle name="Salida 10 5 2 3 2" xfId="30961" xr:uid="{CBA9AC5D-45C2-4AFA-96E7-EDCB58CF1269}"/>
    <cellStyle name="Salida 10 5 2 4" xfId="17875" xr:uid="{7DB290E7-1E48-4F31-A265-5D4058079CB3}"/>
    <cellStyle name="Salida 10 5 3" xfId="3070" xr:uid="{82A46835-BE35-43E2-9AC6-25E5246EAC79}"/>
    <cellStyle name="Salida 10 5 3 2" xfId="5707" xr:uid="{11DD39CD-A37A-4007-882F-C8726473C819}"/>
    <cellStyle name="Salida 10 5 3 2 2" xfId="12018" xr:uid="{FE8D8DED-A11B-406E-ABF4-55DE211F5CE5}"/>
    <cellStyle name="Salida 10 5 3 2 2 2" xfId="27126" xr:uid="{D5D6A071-66A0-40FE-AEEF-D8CB0862EBFE}"/>
    <cellStyle name="Salida 10 5 3 2 3" xfId="7333" xr:uid="{5D68F674-4634-4289-9434-0B2F69A87327}"/>
    <cellStyle name="Salida 10 5 3 2 3 2" xfId="22441" xr:uid="{6A0BDFF9-4FB9-4275-94F2-3C20AF8360F0}"/>
    <cellStyle name="Salida 10 5 3 2 4" xfId="20815" xr:uid="{708B9763-3911-42F3-BE91-8FDB4F93AF22}"/>
    <cellStyle name="Salida 10 5 3 3" xfId="9452" xr:uid="{7EA25E67-335B-40A1-A88D-0251CAA131D4}"/>
    <cellStyle name="Salida 10 5 3 3 2" xfId="24560" xr:uid="{C57D5F2E-5475-4295-BF26-4E009F956669}"/>
    <cellStyle name="Salida 10 5 3 4" xfId="7268" xr:uid="{EF6EC951-3052-4A44-A192-1FA4D8928471}"/>
    <cellStyle name="Salida 10 5 3 4 2" xfId="22376" xr:uid="{DB6B32B9-21DE-442F-BFF7-57791CD5592D}"/>
    <cellStyle name="Salida 10 5 3 5" xfId="18178" xr:uid="{38CA124E-9D0E-475B-BDF1-152611DE44F6}"/>
    <cellStyle name="Salida 10 5 4" xfId="3396" xr:uid="{F9804647-8D47-45CA-92CA-FA43A02CB676}"/>
    <cellStyle name="Salida 10 5 4 2" xfId="6033" xr:uid="{EAC2A3D1-E18F-4024-BD83-7D242BAC9581}"/>
    <cellStyle name="Salida 10 5 4 2 2" xfId="12344" xr:uid="{B67628FB-5143-4535-BF48-833659571037}"/>
    <cellStyle name="Salida 10 5 4 2 2 2" xfId="27452" xr:uid="{FDAE93FA-A4C4-4565-A86C-6CA802303B51}"/>
    <cellStyle name="Salida 10 5 4 2 3" xfId="7585" xr:uid="{C02D6CA8-409B-4731-883D-D20ACDBE7F14}"/>
    <cellStyle name="Salida 10 5 4 2 3 2" xfId="22693" xr:uid="{3DA05E16-767E-4361-B6C1-8BB2193B69F8}"/>
    <cellStyle name="Salida 10 5 4 2 4" xfId="21141" xr:uid="{F8B7CEF6-BFED-4111-AB77-E0CDFD570432}"/>
    <cellStyle name="Salida 10 5 4 3" xfId="9778" xr:uid="{B2A3ADCD-B6DE-4B4F-9880-30077B79BF2F}"/>
    <cellStyle name="Salida 10 5 4 3 2" xfId="24886" xr:uid="{80E03679-9858-4E41-BA26-669C2D4484EC}"/>
    <cellStyle name="Salida 10 5 4 4" xfId="15711" xr:uid="{EF44C705-0746-4054-8531-3C22BAD23C63}"/>
    <cellStyle name="Salida 10 5 4 4 2" xfId="30819" xr:uid="{AE2FAD50-A739-43FE-B4CD-19560A8C1F89}"/>
    <cellStyle name="Salida 10 5 4 5" xfId="18504" xr:uid="{6E836322-589B-446E-95F5-528DE191AD7A}"/>
    <cellStyle name="Salida 10 5 5" xfId="3702" xr:uid="{61979DFC-4DC1-4DFC-9445-03D3570F8573}"/>
    <cellStyle name="Salida 10 5 5 2" xfId="6339" xr:uid="{472D7243-48C8-4CC0-94AF-FCA2CB6669FF}"/>
    <cellStyle name="Salida 10 5 5 2 2" xfId="12650" xr:uid="{85CC8F12-45DB-4D03-B3BB-269DB79EB87E}"/>
    <cellStyle name="Salida 10 5 5 2 2 2" xfId="27758" xr:uid="{81FFA247-5BAA-49D8-A42D-0B53D86FADCE}"/>
    <cellStyle name="Salida 10 5 5 2 3" xfId="14265" xr:uid="{452FB234-EB46-4F38-98FE-F8A5F114DEC1}"/>
    <cellStyle name="Salida 10 5 5 2 3 2" xfId="29373" xr:uid="{25ADF138-1C9C-439B-9CA7-3E06DEBBF97C}"/>
    <cellStyle name="Salida 10 5 5 2 4" xfId="21447" xr:uid="{48C5F49A-CD29-4FB9-A7BB-7537CCC4DE1F}"/>
    <cellStyle name="Salida 10 5 5 3" xfId="10084" xr:uid="{7BDE8969-3AE5-4DC2-8A86-979A83E6E543}"/>
    <cellStyle name="Salida 10 5 5 3 2" xfId="25192" xr:uid="{812827ED-545B-4ED1-8DC5-D37713426144}"/>
    <cellStyle name="Salida 10 5 5 4" xfId="13886" xr:uid="{A5A0DA85-5ED6-4D75-BE10-B2E24F90CEFA}"/>
    <cellStyle name="Salida 10 5 5 4 2" xfId="28994" xr:uid="{461D85F8-ACDD-45FC-9ECF-2DEBA775FA26}"/>
    <cellStyle name="Salida 10 5 5 5" xfId="18810" xr:uid="{0AA6C375-F6E9-4097-BBCE-C2CF15C44A99}"/>
    <cellStyle name="Salida 10 5 6" xfId="4077" xr:uid="{D8547655-43FD-4B5F-9657-050F7691BE8A}"/>
    <cellStyle name="Salida 10 5 6 2" xfId="6714" xr:uid="{1C5EF4C1-FC07-4576-8632-8891027B9E58}"/>
    <cellStyle name="Salida 10 5 6 2 2" xfId="13025" xr:uid="{4013B261-04C2-4041-B955-5966C71DD1F7}"/>
    <cellStyle name="Salida 10 5 6 2 2 2" xfId="28133" xr:uid="{05460F0E-761E-4704-BE66-2506FD40C19F}"/>
    <cellStyle name="Salida 10 5 6 2 3" xfId="16701" xr:uid="{A0876128-016A-4959-983D-15DA9288419A}"/>
    <cellStyle name="Salida 10 5 6 2 3 2" xfId="31809" xr:uid="{D668EA0E-0DAE-470F-9EE1-4AF37BD5C60D}"/>
    <cellStyle name="Salida 10 5 6 2 4" xfId="21822" xr:uid="{B318110B-C3DD-43BF-BCAE-A2D766DC5207}"/>
    <cellStyle name="Salida 10 5 6 3" xfId="10459" xr:uid="{ADDAAF47-DB2F-4B06-8088-8D31FFB95361}"/>
    <cellStyle name="Salida 10 5 6 3 2" xfId="25567" xr:uid="{07A2F3DB-5D80-467C-B7F6-7DBB475EFA5B}"/>
    <cellStyle name="Salida 10 5 6 4" xfId="16254" xr:uid="{34C8C109-8641-40E7-B347-B89A45C39383}"/>
    <cellStyle name="Salida 10 5 6 4 2" xfId="31362" xr:uid="{94D7288A-B142-4C98-B95F-1959719648A6}"/>
    <cellStyle name="Salida 10 5 6 5" xfId="19185" xr:uid="{FDC17924-81B9-4512-B542-BC86FE0DF831}"/>
    <cellStyle name="Salida 10 5 7" xfId="4642" xr:uid="{1A553C25-53F4-41E4-96F3-4770D04489E7}"/>
    <cellStyle name="Salida 10 5 7 2" xfId="11024" xr:uid="{08DF85CD-CDA4-490C-80D3-B5920B824562}"/>
    <cellStyle name="Salida 10 5 7 2 2" xfId="26132" xr:uid="{EBFD1B12-CD93-43A6-B2BD-2DD8EFDB944C}"/>
    <cellStyle name="Salida 10 5 7 3" xfId="14287" xr:uid="{5674A6CD-59DB-4F0C-B8E3-702C94472511}"/>
    <cellStyle name="Salida 10 5 7 3 2" xfId="29395" xr:uid="{A786CBB0-544F-4805-81CA-56FF76BF561D}"/>
    <cellStyle name="Salida 10 5 7 4" xfId="19750" xr:uid="{72F025C5-D6EB-4C74-942C-1AE6FC6A7997}"/>
    <cellStyle name="Salida 10 5 8" xfId="8503" xr:uid="{02AD95D0-FF47-4A90-AEDB-7CDBB9C2A6DA}"/>
    <cellStyle name="Salida 10 5 8 2" xfId="23611" xr:uid="{22DBCCDD-F047-497C-B8FA-B5CB36355FD1}"/>
    <cellStyle name="Salida 10 5 9" xfId="16485" xr:uid="{C7340EAC-591C-450D-B3FD-226DEA38A36E}"/>
    <cellStyle name="Salida 10 5 9 2" xfId="31593" xr:uid="{3E2EE305-1DBB-41BA-8958-B3E553C9EF9F}"/>
    <cellStyle name="Salida 11" xfId="1503" xr:uid="{00000000-0005-0000-0000-0000E3050000}"/>
    <cellStyle name="Salida 11 2" xfId="1929" xr:uid="{C37944F5-D7DE-4CA9-9790-74221E126A95}"/>
    <cellStyle name="Salida 11 2 10" xfId="8430" xr:uid="{83D4335B-56EE-45AD-B72F-7F562725BB30}"/>
    <cellStyle name="Salida 11 2 10 2" xfId="23538" xr:uid="{06F5B4C5-0C61-48FD-B764-C515518FDF2C}"/>
    <cellStyle name="Salida 11 2 11" xfId="15518" xr:uid="{8E6B12E5-9ADE-41E0-944E-C3896FD3754F}"/>
    <cellStyle name="Salida 11 2 11 2" xfId="30626" xr:uid="{254DCB4F-1A3C-4D34-80E6-76CC5A0B2D1B}"/>
    <cellStyle name="Salida 11 2 12" xfId="7973" xr:uid="{774AF7C6-1D55-4DEE-93EB-1EB15ED3ABDE}"/>
    <cellStyle name="Salida 11 2 12 2" xfId="23081" xr:uid="{A79F6EDF-5A02-4405-8F54-3132493ABF8B}"/>
    <cellStyle name="Salida 11 2 13" xfId="17154" xr:uid="{F6A021EF-5152-4A74-9495-6D10E1F99ABE}"/>
    <cellStyle name="Salida 11 2 2" xfId="2489" xr:uid="{3859CEBC-10D6-4D59-80D1-7303724B4131}"/>
    <cellStyle name="Salida 11 2 2 2" xfId="5126" xr:uid="{B4D83673-6ABC-407E-8DAE-2916603C164A}"/>
    <cellStyle name="Salida 11 2 2 2 2" xfId="11490" xr:uid="{A92FA000-060D-48E2-901E-A8D634B349DA}"/>
    <cellStyle name="Salida 11 2 2 2 2 2" xfId="26598" xr:uid="{7F225999-8482-4853-B4E0-F33964D101C9}"/>
    <cellStyle name="Salida 11 2 2 2 3" xfId="14474" xr:uid="{337241D4-356A-4DD3-B99B-02577694D2E2}"/>
    <cellStyle name="Salida 11 2 2 2 3 2" xfId="29582" xr:uid="{520C92BA-1EFC-4A7B-BAF0-C0F0991029B3}"/>
    <cellStyle name="Salida 11 2 2 2 4" xfId="20234" xr:uid="{2DD3A855-D21B-4E2C-8555-2E945828ED3A}"/>
    <cellStyle name="Salida 11 2 2 3" xfId="8956" xr:uid="{FC35B55E-AF8C-4A23-9AF1-606BB4684368}"/>
    <cellStyle name="Salida 11 2 2 3 2" xfId="24064" xr:uid="{3A597CBF-F2E8-4D15-8758-46E29DEA8FD0}"/>
    <cellStyle name="Salida 11 2 3" xfId="2705" xr:uid="{184CA3DB-9FA2-4CC5-8995-160B92ABAAB5}"/>
    <cellStyle name="Salida 11 2 3 2" xfId="5342" xr:uid="{A1429045-12D9-471B-B564-A1F6364B6239}"/>
    <cellStyle name="Salida 11 2 3 2 2" xfId="11691" xr:uid="{19AF1A58-7C80-4806-AB0C-0755640E1A69}"/>
    <cellStyle name="Salida 11 2 3 2 2 2" xfId="26799" xr:uid="{7E5F116B-DF55-4351-A906-47717D9D99D8}"/>
    <cellStyle name="Salida 11 2 3 2 3" xfId="9270" xr:uid="{D854DBEF-5FA4-45EC-92A8-45A6645C1E0D}"/>
    <cellStyle name="Salida 11 2 3 2 3 2" xfId="24378" xr:uid="{94F46C76-F188-48A2-BDE1-CB9D1C8C0209}"/>
    <cellStyle name="Salida 11 2 3 2 4" xfId="20450" xr:uid="{87DCF7B6-CEA3-42D7-90D9-3F4AF2F9B384}"/>
    <cellStyle name="Salida 11 2 3 3" xfId="7371" xr:uid="{DA087F61-7938-442C-A6FF-11F56710DD59}"/>
    <cellStyle name="Salida 11 2 3 3 2" xfId="22479" xr:uid="{08C3AAB0-3FAC-4CD1-A226-2F6A245E0C6D}"/>
    <cellStyle name="Salida 11 2 3 4" xfId="17813" xr:uid="{7916EED9-3444-40E8-8D9F-8030EAC8FE7C}"/>
    <cellStyle name="Salida 11 2 4" xfId="3008" xr:uid="{8EA37EA6-6AC3-4F0C-ADC7-D1BBB45A8063}"/>
    <cellStyle name="Salida 11 2 4 2" xfId="5645" xr:uid="{CE96CC4F-685E-4F9E-BEF4-0E5961BE9A2C}"/>
    <cellStyle name="Salida 11 2 4 2 2" xfId="11956" xr:uid="{3897D842-4765-4A9F-9638-4E892F3E300C}"/>
    <cellStyle name="Salida 11 2 4 2 2 2" xfId="27064" xr:uid="{2EC0E787-236A-459D-832D-28F548F14989}"/>
    <cellStyle name="Salida 11 2 4 2 3" xfId="14065" xr:uid="{0FDD4209-A35E-431B-B6B7-4B8532324FB1}"/>
    <cellStyle name="Salida 11 2 4 2 3 2" xfId="29173" xr:uid="{72338C35-B76B-468F-9926-1D9431E1AD62}"/>
    <cellStyle name="Salida 11 2 4 2 4" xfId="20753" xr:uid="{375287C1-5385-4D8D-873B-9D5DC92E9D49}"/>
    <cellStyle name="Salida 11 2 4 3" xfId="9390" xr:uid="{5C7B4ADD-E59C-4210-998D-5A8FFA2C5906}"/>
    <cellStyle name="Salida 11 2 4 3 2" xfId="24498" xr:uid="{13834F62-A859-41B1-8C44-6495CA507C7C}"/>
    <cellStyle name="Salida 11 2 4 4" xfId="7133" xr:uid="{D5D78622-23C8-488A-AAA8-05E237F4E89E}"/>
    <cellStyle name="Salida 11 2 4 4 2" xfId="22241" xr:uid="{7D032681-F55E-4E94-ACCE-53D50E7CE51A}"/>
    <cellStyle name="Salida 11 2 4 5" xfId="18116" xr:uid="{2FC72FDB-BF28-49F8-AA8F-999D31B04E09}"/>
    <cellStyle name="Salida 11 2 5" xfId="3334" xr:uid="{64B59FC0-4554-4051-A5C6-1D76A1BB8F88}"/>
    <cellStyle name="Salida 11 2 5 2" xfId="5971" xr:uid="{8DAAA764-7EF4-44F9-8DE0-E8C8D5A3C2D8}"/>
    <cellStyle name="Salida 11 2 5 2 2" xfId="12282" xr:uid="{58D9CEFC-E147-4A6A-9B8E-44ACB9E50A60}"/>
    <cellStyle name="Salida 11 2 5 2 2 2" xfId="27390" xr:uid="{35F6473D-37E7-4B22-BAA1-50869285BFDA}"/>
    <cellStyle name="Salida 11 2 5 2 3" xfId="7878" xr:uid="{27EFCF3C-05E0-46A5-9620-4DB492614059}"/>
    <cellStyle name="Salida 11 2 5 2 3 2" xfId="22986" xr:uid="{1EA7D0DC-BAF8-4CFF-828E-AC55AEE58AAD}"/>
    <cellStyle name="Salida 11 2 5 2 4" xfId="21079" xr:uid="{6B45BF09-D1E9-4FFD-8C79-85840DA1AA27}"/>
    <cellStyle name="Salida 11 2 5 3" xfId="9716" xr:uid="{CD409B0C-5AF3-4827-8478-47DEAD40500B}"/>
    <cellStyle name="Salida 11 2 5 3 2" xfId="24824" xr:uid="{302D8A6A-0CBE-4A2E-B3C5-4C2CC6606BA6}"/>
    <cellStyle name="Salida 11 2 5 4" xfId="8183" xr:uid="{1983EF56-1D94-434D-9526-CD79E2FBF6DD}"/>
    <cellStyle name="Salida 11 2 5 4 2" xfId="23291" xr:uid="{55DAB6CE-99E7-438C-B33A-A2FE3065984F}"/>
    <cellStyle name="Salida 11 2 5 5" xfId="18442" xr:uid="{2FE0F678-A2AB-4CD3-B4D8-3AC68CB25370}"/>
    <cellStyle name="Salida 11 2 6" xfId="3640" xr:uid="{2B81E1E8-40C4-43ED-B178-46ED8D1ED9B3}"/>
    <cellStyle name="Salida 11 2 6 2" xfId="6277" xr:uid="{87E005C3-5419-4FE1-91D4-64A3778DC103}"/>
    <cellStyle name="Salida 11 2 6 2 2" xfId="12588" xr:uid="{52201970-66A9-4F06-B5F0-1F276A82B604}"/>
    <cellStyle name="Salida 11 2 6 2 2 2" xfId="27696" xr:uid="{32D22AA7-BC2A-4D33-86D5-F51D6182F87A}"/>
    <cellStyle name="Salida 11 2 6 2 3" xfId="7041" xr:uid="{B8DB93EC-ED41-4F34-ABDB-A38C4BB5152F}"/>
    <cellStyle name="Salida 11 2 6 2 3 2" xfId="22149" xr:uid="{0E4AC700-8A12-44D2-8259-114E2E46FBAC}"/>
    <cellStyle name="Salida 11 2 6 2 4" xfId="21385" xr:uid="{2751D4B3-921A-4178-95BE-AA38B8294379}"/>
    <cellStyle name="Salida 11 2 6 3" xfId="10022" xr:uid="{97EE2DE1-621E-4612-AD25-E9BB4FB8B274}"/>
    <cellStyle name="Salida 11 2 6 3 2" xfId="25130" xr:uid="{346C3159-1110-44BF-B73A-06C973C78AE7}"/>
    <cellStyle name="Salida 11 2 6 4" xfId="15687" xr:uid="{246C6E9A-ED67-4465-BFD6-0736B71D6105}"/>
    <cellStyle name="Salida 11 2 6 4 2" xfId="30795" xr:uid="{6983AB05-8B4D-4569-986E-9201513DBA25}"/>
    <cellStyle name="Salida 11 2 6 5" xfId="18748" xr:uid="{112FF66C-6760-4786-AC5D-96B04A1AF36F}"/>
    <cellStyle name="Salida 11 2 7" xfId="4001" xr:uid="{C057B897-FE1E-403D-9FBD-FEB8279DF9F0}"/>
    <cellStyle name="Salida 11 2 7 2" xfId="6638" xr:uid="{34B47DC8-1C05-4884-B186-0C0E623B09AD}"/>
    <cellStyle name="Salida 11 2 7 2 2" xfId="12949" xr:uid="{A5ABE559-9A3A-48B6-8C47-7367D07E80FE}"/>
    <cellStyle name="Salida 11 2 7 2 2 2" xfId="28057" xr:uid="{C59DDB07-BEB0-4372-BC82-2B0883C6C1B7}"/>
    <cellStyle name="Salida 11 2 7 2 3" xfId="16639" xr:uid="{7510278F-F0CD-4D92-88AF-116B5082214E}"/>
    <cellStyle name="Salida 11 2 7 2 3 2" xfId="31747" xr:uid="{468501AE-D200-4A77-BD5C-5C0E579DBB37}"/>
    <cellStyle name="Salida 11 2 7 2 4" xfId="21746" xr:uid="{5AB738D1-F5F0-43F6-AF32-F44820307C52}"/>
    <cellStyle name="Salida 11 2 7 3" xfId="10383" xr:uid="{BC57B3CD-F933-43B1-A455-E8964BA44190}"/>
    <cellStyle name="Salida 11 2 7 3 2" xfId="25491" xr:uid="{9D8C6001-E6BF-4686-8695-46D07F10B6EC}"/>
    <cellStyle name="Salida 11 2 7 4" xfId="15780" xr:uid="{804BCAB2-616C-4BDE-A23C-A4CF52E6E395}"/>
    <cellStyle name="Salida 11 2 7 4 2" xfId="30888" xr:uid="{F78FB2E2-8BDC-49C6-865B-66B7BC1AA9E3}"/>
    <cellStyle name="Salida 11 2 7 5" xfId="19109" xr:uid="{63720C6F-B9BF-4AE0-BD90-1E53E2D332C2}"/>
    <cellStyle name="Salida 11 2 8" xfId="4314" xr:uid="{9373BF74-78B5-4D06-9648-5F803C8F3E72}"/>
    <cellStyle name="Salida 11 2 8 2" xfId="6951" xr:uid="{BD43051D-74C5-4231-AAB5-A67B94E586F9}"/>
    <cellStyle name="Salida 11 2 8 2 2" xfId="13262" xr:uid="{8AA3AB9D-39F8-44CC-9F61-3CF77CA90EFB}"/>
    <cellStyle name="Salida 11 2 8 2 2 2" xfId="28370" xr:uid="{176C9B21-214F-47F6-8430-B9CC017C5632}"/>
    <cellStyle name="Salida 11 2 8 2 3" xfId="16926" xr:uid="{5E9810BB-BA1C-4FEF-9317-FF1E847EBC1F}"/>
    <cellStyle name="Salida 11 2 8 2 3 2" xfId="32034" xr:uid="{06D34329-3ABB-4E11-9B66-1A33896A9928}"/>
    <cellStyle name="Salida 11 2 8 2 4" xfId="22059" xr:uid="{A36F73C9-6A77-420F-AF34-F0C1554F5252}"/>
    <cellStyle name="Salida 11 2 8 3" xfId="10696" xr:uid="{06422296-7335-4856-9283-09D05D5FFAC9}"/>
    <cellStyle name="Salida 11 2 8 3 2" xfId="25804" xr:uid="{8E955AEE-A41E-4DCF-A6F4-A5E153E009E5}"/>
    <cellStyle name="Salida 11 2 8 4" xfId="14888" xr:uid="{3A4B474F-F18E-469C-A9C2-198DD29996D2}"/>
    <cellStyle name="Salida 11 2 8 4 2" xfId="29996" xr:uid="{8C8727D3-207B-4E4E-94E6-41D0632CD638}"/>
    <cellStyle name="Salida 11 2 8 5" xfId="19422" xr:uid="{0B4BC7BB-5803-4273-8C59-317C527591E4}"/>
    <cellStyle name="Salida 11 2 9" xfId="4566" xr:uid="{05A643A7-42F7-40AE-9811-75B3A4671CC7}"/>
    <cellStyle name="Salida 11 2 9 2" xfId="10948" xr:uid="{2D2C11DD-C028-470C-ACC5-FBACE377A772}"/>
    <cellStyle name="Salida 11 2 9 2 2" xfId="26056" xr:uid="{941955E3-18A5-436E-B161-69D29621170C}"/>
    <cellStyle name="Salida 11 2 9 3" xfId="14861" xr:uid="{2D4E496D-997E-46E2-94C3-80CB4BBE832F}"/>
    <cellStyle name="Salida 11 2 9 3 2" xfId="29969" xr:uid="{F1E95C25-B90F-46A0-B012-F542E980983C}"/>
    <cellStyle name="Salida 11 2 9 4" xfId="19674" xr:uid="{093BFCD0-A6A2-4291-8B2D-4EFE20F12D05}"/>
    <cellStyle name="Salida 11 3" xfId="1804" xr:uid="{483C2E77-D2C9-4993-B6F5-761110C067FF}"/>
    <cellStyle name="Salida 11 3 10" xfId="8305" xr:uid="{9A37F37B-6881-4AE5-860F-6960911FD558}"/>
    <cellStyle name="Salida 11 3 10 2" xfId="23413" xr:uid="{C81248A8-1545-4421-8B55-6B624473B8DB}"/>
    <cellStyle name="Salida 11 3 11" xfId="15614" xr:uid="{EA37849D-37FD-4A0F-A66F-4DE0F81EF861}"/>
    <cellStyle name="Salida 11 3 11 2" xfId="30722" xr:uid="{15842A61-D8BF-451E-AA30-30B50C5BDE9A}"/>
    <cellStyle name="Salida 11 3 12" xfId="15248" xr:uid="{B4E51D04-8BDF-4BED-BC88-99B7CA009EF5}"/>
    <cellStyle name="Salida 11 3 12 2" xfId="30356" xr:uid="{B659A855-3BDA-41E2-8758-1BADB74353B8}"/>
    <cellStyle name="Salida 11 3 13" xfId="17029" xr:uid="{3C527BE7-4007-4C38-B765-20C61A966091}"/>
    <cellStyle name="Salida 11 3 2" xfId="2364" xr:uid="{6422C681-6013-40A9-872C-52352D44FF5A}"/>
    <cellStyle name="Salida 11 3 2 2" xfId="5001" xr:uid="{8BED5D2F-D76B-45B2-9C69-27C4DCBB241F}"/>
    <cellStyle name="Salida 11 3 2 2 2" xfId="11365" xr:uid="{0862FEE9-D796-4C44-9C69-8A0B34AB8A80}"/>
    <cellStyle name="Salida 11 3 2 2 2 2" xfId="26473" xr:uid="{581C546F-B9AC-4DC5-AB4E-B47E3037BC0E}"/>
    <cellStyle name="Salida 11 3 2 2 3" xfId="9178" xr:uid="{7FA3C2A2-4F61-4364-9DA1-CEA5543ACF69}"/>
    <cellStyle name="Salida 11 3 2 2 3 2" xfId="24286" xr:uid="{5715EE7E-1B62-44D2-A4B8-86DA918B36EF}"/>
    <cellStyle name="Salida 11 3 2 2 4" xfId="20109" xr:uid="{9E290892-14AB-4546-A95E-2BBA4661D917}"/>
    <cellStyle name="Salida 11 3 2 3" xfId="8831" xr:uid="{E4B3208A-EBE6-4E5E-B4F9-85205FAD3FCF}"/>
    <cellStyle name="Salida 11 3 2 3 2" xfId="23939" xr:uid="{ECEB2024-EF0D-40F3-B6FB-7097C06C072F}"/>
    <cellStyle name="Salida 11 3 3" xfId="2255" xr:uid="{50CF2AD1-42CE-4958-B002-3D1B78F38AE6}"/>
    <cellStyle name="Salida 11 3 3 2" xfId="4892" xr:uid="{9870D9CF-FF4E-4ACD-BC7B-F71A2D12A17E}"/>
    <cellStyle name="Salida 11 3 3 2 2" xfId="11256" xr:uid="{C5EB6B6F-028F-4851-8DB7-F3CDA6C06481}"/>
    <cellStyle name="Salida 11 3 3 2 2 2" xfId="26364" xr:uid="{6BEB1360-94C8-45F7-96BA-4D455D5A5841}"/>
    <cellStyle name="Salida 11 3 3 2 3" xfId="8265" xr:uid="{6E766549-ACB1-4FEC-AD87-0CCB2FCE4DF9}"/>
    <cellStyle name="Salida 11 3 3 2 3 2" xfId="23373" xr:uid="{9E325651-B3C1-4827-88E4-FE3B2FD2A2B7}"/>
    <cellStyle name="Salida 11 3 3 2 4" xfId="20000" xr:uid="{84135FF5-A893-4B53-84AA-5FD593D4EFCB}"/>
    <cellStyle name="Salida 11 3 3 3" xfId="8258" xr:uid="{475169EE-8950-46ED-9B9F-5998C4F7718A}"/>
    <cellStyle name="Salida 11 3 3 3 2" xfId="23366" xr:uid="{7840F039-32A2-4032-A7BF-1EE07947A1A7}"/>
    <cellStyle name="Salida 11 3 3 4" xfId="17480" xr:uid="{9A633F2B-2629-4577-B410-41B60A6C0096}"/>
    <cellStyle name="Salida 11 3 4" xfId="2338" xr:uid="{6E668DBB-6F61-414B-A9F2-9C5AC48D7F9A}"/>
    <cellStyle name="Salida 11 3 4 2" xfId="4975" xr:uid="{F9041BD4-18CC-4A98-8259-0036AA16ED57}"/>
    <cellStyle name="Salida 11 3 4 2 2" xfId="11339" xr:uid="{DF0D534E-8546-45B6-B736-8795BA7DA7DE}"/>
    <cellStyle name="Salida 11 3 4 2 2 2" xfId="26447" xr:uid="{BC5789E1-E327-456A-8FE8-E62036D3EBDB}"/>
    <cellStyle name="Salida 11 3 4 2 3" xfId="14488" xr:uid="{DD7978BD-2303-41F7-8F74-19A48722FC5D}"/>
    <cellStyle name="Salida 11 3 4 2 3 2" xfId="29596" xr:uid="{F8994A39-818F-4126-B74F-2003E68254C4}"/>
    <cellStyle name="Salida 11 3 4 2 4" xfId="20083" xr:uid="{F89DAFEC-4E64-4FAC-BCFC-E6564D1BFEF2}"/>
    <cellStyle name="Salida 11 3 4 3" xfId="8805" xr:uid="{C71782B7-0418-4843-B302-B9217C01B33C}"/>
    <cellStyle name="Salida 11 3 4 3 2" xfId="23913" xr:uid="{3FB57DA8-B120-425C-8FE9-FEC2D1B4DA39}"/>
    <cellStyle name="Salida 11 3 4 4" xfId="15575" xr:uid="{EAB7080D-B35F-49DB-81B2-087C32F43DCD}"/>
    <cellStyle name="Salida 11 3 4 4 2" xfId="30683" xr:uid="{F45F9CAE-285B-48B6-9946-A6FE2ADF7831}"/>
    <cellStyle name="Salida 11 3 4 5" xfId="17563" xr:uid="{485996D7-6593-4331-A0DF-0246A348CD85}"/>
    <cellStyle name="Salida 11 3 5" xfId="3225" xr:uid="{B0B5194D-9911-4AF7-BECC-4C2C8AD570D9}"/>
    <cellStyle name="Salida 11 3 5 2" xfId="5862" xr:uid="{666DBA10-F399-417E-BF64-EB6F78F53B23}"/>
    <cellStyle name="Salida 11 3 5 2 2" xfId="12173" xr:uid="{28DDF7A0-9D55-4CC5-A20F-67478793497B}"/>
    <cellStyle name="Salida 11 3 5 2 2 2" xfId="27281" xr:uid="{0FD80195-5767-4E72-A757-420A73DD2189}"/>
    <cellStyle name="Salida 11 3 5 2 3" xfId="15728" xr:uid="{AAE28A6A-70E7-4D6D-8559-4C70540A8308}"/>
    <cellStyle name="Salida 11 3 5 2 3 2" xfId="30836" xr:uid="{26986629-D7B1-47ED-8365-FF6F7C134956}"/>
    <cellStyle name="Salida 11 3 5 2 4" xfId="20970" xr:uid="{6A6EDA40-1FFC-4A77-A8AF-5D4397F60D29}"/>
    <cellStyle name="Salida 11 3 5 3" xfId="9607" xr:uid="{D9F6C471-C361-4594-956C-8AAFA8B0FA8D}"/>
    <cellStyle name="Salida 11 3 5 3 2" xfId="24715" xr:uid="{FF72193F-4758-4B0E-9340-5305B951BEA7}"/>
    <cellStyle name="Salida 11 3 5 4" xfId="15253" xr:uid="{7CA6F256-E48D-4005-A470-FDE585EA1E0C}"/>
    <cellStyle name="Salida 11 3 5 4 2" xfId="30361" xr:uid="{082B864D-02B8-4379-B8A1-16A84F0A38F1}"/>
    <cellStyle name="Salida 11 3 5 5" xfId="18333" xr:uid="{47E67FFC-AA81-4C14-9A98-226BD945C3C7}"/>
    <cellStyle name="Salida 11 3 6" xfId="2307" xr:uid="{3A5BB5C7-B0A3-42E0-BD0F-6D463884F15E}"/>
    <cellStyle name="Salida 11 3 6 2" xfId="4944" xr:uid="{7177669C-B491-41C3-8933-B1AC55FF43B4}"/>
    <cellStyle name="Salida 11 3 6 2 2" xfId="11308" xr:uid="{C97DAFB9-E47C-443B-8DC7-EB443DEBEAEF}"/>
    <cellStyle name="Salida 11 3 6 2 2 2" xfId="26416" xr:uid="{62E5EE40-277C-403D-8455-8B416779C203}"/>
    <cellStyle name="Salida 11 3 6 2 3" xfId="16238" xr:uid="{6C7483A8-73BF-460F-BC66-6F7E89A66056}"/>
    <cellStyle name="Salida 11 3 6 2 3 2" xfId="31346" xr:uid="{62163FF0-35FD-4047-B6EE-E014D485BBB2}"/>
    <cellStyle name="Salida 11 3 6 2 4" xfId="20052" xr:uid="{7E8A9522-0A56-4F3B-A491-F65550F822A6}"/>
    <cellStyle name="Salida 11 3 6 3" xfId="8774" xr:uid="{1592F9CC-E6CF-4050-8651-CAFCAF061306}"/>
    <cellStyle name="Salida 11 3 6 3 2" xfId="23882" xr:uid="{41ED741C-EE7A-4A8F-B136-D60EB9C30003}"/>
    <cellStyle name="Salida 11 3 6 4" xfId="15455" xr:uid="{0C3B8679-225D-4300-AD39-35B466621AE4}"/>
    <cellStyle name="Salida 11 3 6 4 2" xfId="30563" xr:uid="{F54C8215-94AF-40FD-9788-6CF3D0EDFA72}"/>
    <cellStyle name="Salida 11 3 6 5" xfId="17532" xr:uid="{F96D2D4B-48DA-4FC6-BC76-3CC1BA006A9A}"/>
    <cellStyle name="Salida 11 3 7" xfId="3876" xr:uid="{47A34A94-E9FE-45EA-A601-C468A88E380E}"/>
    <cellStyle name="Salida 11 3 7 2" xfId="6513" xr:uid="{8929D3E0-1DFD-4E7F-922E-373CFCD4B5DA}"/>
    <cellStyle name="Salida 11 3 7 2 2" xfId="12824" xr:uid="{983BAD7D-E0EC-4279-ABB9-70C1C067C1D4}"/>
    <cellStyle name="Salida 11 3 7 2 2 2" xfId="27932" xr:uid="{B4269637-C63B-44DD-B3DD-79F644C35C8F}"/>
    <cellStyle name="Salida 11 3 7 2 3" xfId="7065" xr:uid="{EBFAD8B3-49EB-49AD-8F68-C022AD1E4C8D}"/>
    <cellStyle name="Salida 11 3 7 2 3 2" xfId="22173" xr:uid="{C337A979-6A3D-404E-8AD3-A62A86CD0229}"/>
    <cellStyle name="Salida 11 3 7 2 4" xfId="21621" xr:uid="{D93FFC51-DE85-4B96-B1CE-2614D825B7E7}"/>
    <cellStyle name="Salida 11 3 7 3" xfId="10258" xr:uid="{5D14CC59-6788-480F-AA12-DAE2A292BF86}"/>
    <cellStyle name="Salida 11 3 7 3 2" xfId="25366" xr:uid="{E6CA9C56-4D85-4E80-B905-B24637CBE971}"/>
    <cellStyle name="Salida 11 3 7 4" xfId="15010" xr:uid="{7D8CB905-6B74-4603-977A-DCE7D072EF2D}"/>
    <cellStyle name="Salida 11 3 7 4 2" xfId="30118" xr:uid="{28F553D8-6469-487C-9F20-593A51FABB67}"/>
    <cellStyle name="Salida 11 3 7 5" xfId="18984" xr:uid="{32162EA5-C39B-48E1-B58E-F80178D0FAC8}"/>
    <cellStyle name="Salida 11 3 8" xfId="4258" xr:uid="{3EBD4146-CCDB-4B05-B3E3-5EB4D0C2F6E7}"/>
    <cellStyle name="Salida 11 3 8 2" xfId="6895" xr:uid="{D4AF3FC6-E6A9-4044-B5B2-33993E978511}"/>
    <cellStyle name="Salida 11 3 8 2 2" xfId="13206" xr:uid="{67B7C73F-1BAA-41B8-B917-08B41568BF40}"/>
    <cellStyle name="Salida 11 3 8 2 2 2" xfId="28314" xr:uid="{8437D725-6BCB-4396-9067-EB7198B14DD4}"/>
    <cellStyle name="Salida 11 3 8 2 3" xfId="16870" xr:uid="{9E6E59B3-C6F1-40CC-A213-34CE3DF7D0AB}"/>
    <cellStyle name="Salida 11 3 8 2 3 2" xfId="31978" xr:uid="{CEBCE27C-00A9-4DA7-869A-3B788440ABD0}"/>
    <cellStyle name="Salida 11 3 8 2 4" xfId="22003" xr:uid="{40B7D77C-9781-40A9-875A-FFC687E759EC}"/>
    <cellStyle name="Salida 11 3 8 3" xfId="10640" xr:uid="{FBE28EA4-E181-4759-ABF7-9B89422FD315}"/>
    <cellStyle name="Salida 11 3 8 3 2" xfId="25748" xr:uid="{616FE089-37EA-42B0-8A90-C707067672C1}"/>
    <cellStyle name="Salida 11 3 8 4" xfId="16374" xr:uid="{03945964-1D0C-4D73-AE8D-A08C2D2498CA}"/>
    <cellStyle name="Salida 11 3 8 4 2" xfId="31482" xr:uid="{9E334A37-155B-4DAB-A830-F5DF07DEE6E7}"/>
    <cellStyle name="Salida 11 3 8 5" xfId="19366" xr:uid="{52E31F29-9D86-495F-AA37-F7F303F44873}"/>
    <cellStyle name="Salida 11 3 9" xfId="4441" xr:uid="{3A7F14EB-E94B-41C6-88AD-64B99F2AA20D}"/>
    <cellStyle name="Salida 11 3 9 2" xfId="10823" xr:uid="{C94E6AF0-A809-43D8-9606-114898954B41}"/>
    <cellStyle name="Salida 11 3 9 2 2" xfId="25931" xr:uid="{76879C03-ED2B-40B5-825B-F22C73A65E7D}"/>
    <cellStyle name="Salida 11 3 9 3" xfId="16371" xr:uid="{A775B26E-90DD-41DB-A2D0-0A56190180C4}"/>
    <cellStyle name="Salida 11 3 9 3 2" xfId="31479" xr:uid="{5C5F74C1-C910-4BA4-87AD-CDC277D0F17B}"/>
    <cellStyle name="Salida 11 3 9 4" xfId="19549" xr:uid="{90DD55DC-5CC3-427F-ADEF-B6FE17F01684}"/>
    <cellStyle name="Salida 11 4" xfId="2120" xr:uid="{1494E9D6-224E-491C-B365-A7790C2F55BE}"/>
    <cellStyle name="Salida 11 4 10" xfId="15413" xr:uid="{CAAEDB12-868C-4CD6-9B69-CBE2361711C5}"/>
    <cellStyle name="Salida 11 4 10 2" xfId="30521" xr:uid="{8B122482-B680-425F-BE36-638C6456C6CB}"/>
    <cellStyle name="Salida 11 4 11" xfId="7049" xr:uid="{EF479E8E-88C5-4CAB-8E10-BE952493692D}"/>
    <cellStyle name="Salida 11 4 11 2" xfId="22157" xr:uid="{29ADA53C-410B-495F-93BF-6E8169E91E80}"/>
    <cellStyle name="Salida 11 4 12" xfId="17345" xr:uid="{EC96AF4D-050D-4CF4-BE00-9262D8AF427E}"/>
    <cellStyle name="Salida 11 4 2" xfId="2610" xr:uid="{E882E389-5B12-4C6D-A473-48298D07DAFE}"/>
    <cellStyle name="Salida 11 4 2 2" xfId="5247" xr:uid="{53E981FB-39A6-4A22-9BE2-FA1DBC60E8B1}"/>
    <cellStyle name="Salida 11 4 2 2 2" xfId="11611" xr:uid="{A772438D-7D8C-46A8-9390-8AF6CCDA9B8E}"/>
    <cellStyle name="Salida 11 4 2 2 2 2" xfId="26719" xr:uid="{1F9E34DA-7172-49AD-9883-5053B4821F52}"/>
    <cellStyle name="Salida 11 4 2 2 3" xfId="13611" xr:uid="{449D6B4C-CDB5-4ECA-848E-F64CE933F71D}"/>
    <cellStyle name="Salida 11 4 2 2 3 2" xfId="28719" xr:uid="{26291912-ABB9-408D-B73A-4541878AE5BA}"/>
    <cellStyle name="Salida 11 4 2 2 4" xfId="20355" xr:uid="{5ADBBE7A-9EFF-4292-954A-3739B9A03597}"/>
    <cellStyle name="Salida 11 4 2 3" xfId="9077" xr:uid="{F13816FA-6C50-41D9-A847-FA4F8DB09743}"/>
    <cellStyle name="Salida 11 4 2 3 2" xfId="24185" xr:uid="{EAE80698-F1A5-4E67-A535-349E761856BB}"/>
    <cellStyle name="Salida 11 4 2 4" xfId="9261" xr:uid="{61731C69-3316-46DE-A002-9715E1FAED4B}"/>
    <cellStyle name="Salida 11 4 2 4 2" xfId="24369" xr:uid="{847EFE34-3A11-4FA0-85CA-19FC6E380205}"/>
    <cellStyle name="Salida 11 4 2 5" xfId="14715" xr:uid="{5823A6A7-23F3-4BE8-A5D3-61918A9FFAD8}"/>
    <cellStyle name="Salida 11 4 2 5 2" xfId="29823" xr:uid="{9A7C99D2-C7FD-493A-8F6C-E941E8C3B0B2}"/>
    <cellStyle name="Salida 11 4 2 6" xfId="17718" xr:uid="{C71A59D2-68E7-4380-BCE1-3C7275B25F54}"/>
    <cellStyle name="Salida 11 4 3" xfId="2875" xr:uid="{635E6CFB-7A14-4783-AA65-D83E9A6D64C9}"/>
    <cellStyle name="Salida 11 4 3 2" xfId="5512" xr:uid="{375CCCEB-9A42-4924-A618-173FB5CB1244}"/>
    <cellStyle name="Salida 11 4 3 2 2" xfId="11823" xr:uid="{F55AE878-9099-4286-B092-4C4843873317}"/>
    <cellStyle name="Salida 11 4 3 2 2 2" xfId="26931" xr:uid="{793E9E2A-0DAE-4A4D-AD87-79E4F265E45D}"/>
    <cellStyle name="Salida 11 4 3 2 3" xfId="15910" xr:uid="{CF99772C-8499-41F4-BFF6-5CE99FDDF7E9}"/>
    <cellStyle name="Salida 11 4 3 2 3 2" xfId="31018" xr:uid="{C0860D5E-4360-4DD1-B108-B5B6E5BDFCA9}"/>
    <cellStyle name="Salida 11 4 3 2 4" xfId="20620" xr:uid="{CAE03762-2CE7-4CE5-B3D0-AE3FEB8A2F0E}"/>
    <cellStyle name="Salida 11 4 3 3" xfId="14296" xr:uid="{67E1FAC1-DFDC-472F-AB92-D38BAE18C005}"/>
    <cellStyle name="Salida 11 4 3 3 2" xfId="29404" xr:uid="{5CB0297E-FE1A-4B5D-A444-87A69CF040A1}"/>
    <cellStyle name="Salida 11 4 3 4" xfId="17983" xr:uid="{6258F134-AB01-4724-AE0C-9DCB968924AB}"/>
    <cellStyle name="Salida 11 4 4" xfId="3178" xr:uid="{A841024D-19D9-4E91-8C51-506CFFE042CB}"/>
    <cellStyle name="Salida 11 4 4 2" xfId="5815" xr:uid="{169922A7-907C-4609-B583-9C709EBD754B}"/>
    <cellStyle name="Salida 11 4 4 2 2" xfId="12126" xr:uid="{4AFA26E9-9FAF-4288-BF8D-FE5F5EE971EB}"/>
    <cellStyle name="Salida 11 4 4 2 2 2" xfId="27234" xr:uid="{F82DF22C-1F4E-4898-ADF7-4370A96492EA}"/>
    <cellStyle name="Salida 11 4 4 2 3" xfId="9294" xr:uid="{7FA618CF-E9FB-4E75-9208-6ACBEA2497C8}"/>
    <cellStyle name="Salida 11 4 4 2 3 2" xfId="24402" xr:uid="{B7F08CAA-17E4-493F-949A-D39920FC19EA}"/>
    <cellStyle name="Salida 11 4 4 2 4" xfId="20923" xr:uid="{2396691C-68E8-47CA-B67D-0A1928F3152C}"/>
    <cellStyle name="Salida 11 4 4 3" xfId="9560" xr:uid="{ACCF1FB7-7142-46CA-A237-032C0F47F761}"/>
    <cellStyle name="Salida 11 4 4 3 2" xfId="24668" xr:uid="{EA3A9422-3241-4D75-BB33-7E63AC0CAE09}"/>
    <cellStyle name="Salida 11 4 4 4" xfId="15394" xr:uid="{B138C2A0-7C1C-490C-956B-4D5B9BAC7B83}"/>
    <cellStyle name="Salida 11 4 4 4 2" xfId="30502" xr:uid="{CCA64A93-AEF9-48C7-8DC1-BB00EDF2D7A9}"/>
    <cellStyle name="Salida 11 4 4 5" xfId="18286" xr:uid="{13B6D9A5-397E-4E7A-9057-2F34BF9EC6F6}"/>
    <cellStyle name="Salida 11 4 5" xfId="3504" xr:uid="{7C60C8A3-7E49-45AB-9FCD-47EF727116D4}"/>
    <cellStyle name="Salida 11 4 5 2" xfId="6141" xr:uid="{3228A48E-68A5-4A4D-B7D2-792CDBC93898}"/>
    <cellStyle name="Salida 11 4 5 2 2" xfId="12452" xr:uid="{29E51D77-86EC-4D6F-AC0C-D1CDA0879299}"/>
    <cellStyle name="Salida 11 4 5 2 2 2" xfId="27560" xr:uid="{CFE45A30-53BA-4F28-A055-429847F300DE}"/>
    <cellStyle name="Salida 11 4 5 2 3" xfId="13416" xr:uid="{7A6119AB-056F-4D91-BF75-39EB3F003EC3}"/>
    <cellStyle name="Salida 11 4 5 2 3 2" xfId="28524" xr:uid="{196A766A-874F-4D8F-9637-7E692AF86AAB}"/>
    <cellStyle name="Salida 11 4 5 2 4" xfId="21249" xr:uid="{6AC3171A-1438-4FD1-92EF-745FA74CCCA9}"/>
    <cellStyle name="Salida 11 4 5 3" xfId="9886" xr:uid="{A27CDE4A-3A87-4C3F-865E-C856B5A0679F}"/>
    <cellStyle name="Salida 11 4 5 3 2" xfId="24994" xr:uid="{6928F58B-C67D-4D32-A301-6E568AD14B0D}"/>
    <cellStyle name="Salida 11 4 5 4" xfId="8123" xr:uid="{34FE0BBA-3BAD-44B7-BD11-4ED387977432}"/>
    <cellStyle name="Salida 11 4 5 4 2" xfId="23231" xr:uid="{B36331D6-3003-4A8C-9AAD-35708932775E}"/>
    <cellStyle name="Salida 11 4 5 5" xfId="18612" xr:uid="{564CE56D-01EF-4671-8E16-AB401DA6C50B}"/>
    <cellStyle name="Salida 11 4 6" xfId="3810" xr:uid="{39DFD312-B2C3-49FC-AD6C-1E71EC1982D7}"/>
    <cellStyle name="Salida 11 4 6 2" xfId="6447" xr:uid="{BF08C5D0-E87F-427E-8FE6-F81FD25ED46B}"/>
    <cellStyle name="Salida 11 4 6 2 2" xfId="12758" xr:uid="{6E20FC78-6F39-4720-9E00-75D74971A961}"/>
    <cellStyle name="Salida 11 4 6 2 2 2" xfId="27866" xr:uid="{24F4CB97-C48D-4215-AD9D-40495B7BDB77}"/>
    <cellStyle name="Salida 11 4 6 2 3" xfId="16545" xr:uid="{3FCD1932-BD0A-49CE-8ADB-E816A5F20B64}"/>
    <cellStyle name="Salida 11 4 6 2 3 2" xfId="31653" xr:uid="{5E32EEF7-C528-44D1-B887-D130996A634E}"/>
    <cellStyle name="Salida 11 4 6 2 4" xfId="21555" xr:uid="{56427EEA-C039-4610-884B-724C70BF4BA6}"/>
    <cellStyle name="Salida 11 4 6 3" xfId="10192" xr:uid="{55EE0121-F596-43B8-A592-1CA53472A902}"/>
    <cellStyle name="Salida 11 4 6 3 2" xfId="25300" xr:uid="{135D91DF-A98A-42B3-A599-A6DF16965A66}"/>
    <cellStyle name="Salida 11 4 6 4" xfId="14843" xr:uid="{4B5EA3F3-959E-4585-B74C-CFF9CE9D2C08}"/>
    <cellStyle name="Salida 11 4 6 4 2" xfId="29951" xr:uid="{5D7EAD38-C22A-449B-91D4-6BB7D7BC4347}"/>
    <cellStyle name="Salida 11 4 6 5" xfId="18918" xr:uid="{F5DE7376-3D2B-4824-8F43-636A0069D4E2}"/>
    <cellStyle name="Salida 11 4 7" xfId="4192" xr:uid="{FC127F4D-35DB-4D76-A091-F49504BCF661}"/>
    <cellStyle name="Salida 11 4 7 2" xfId="6829" xr:uid="{95A3809F-ADC2-45EA-A026-8598176784A0}"/>
    <cellStyle name="Salida 11 4 7 2 2" xfId="13140" xr:uid="{580EA7B6-0714-4D2F-B3A1-41EAFC1408AE}"/>
    <cellStyle name="Salida 11 4 7 2 2 2" xfId="28248" xr:uid="{B70EFEF9-2947-45C7-9668-F357D58E58F2}"/>
    <cellStyle name="Salida 11 4 7 2 3" xfId="16809" xr:uid="{C521A0F1-99B8-441B-A66C-49EEBC221D65}"/>
    <cellStyle name="Salida 11 4 7 2 3 2" xfId="31917" xr:uid="{FED42849-EC4B-4F84-A92E-882EB6605C4D}"/>
    <cellStyle name="Salida 11 4 7 2 4" xfId="21937" xr:uid="{89E74CC8-4B42-4505-A648-8CACF99CF007}"/>
    <cellStyle name="Salida 11 4 7 3" xfId="10574" xr:uid="{CA789749-4375-4C6B-8F42-0C0DCF6FC6D4}"/>
    <cellStyle name="Salida 11 4 7 3 2" xfId="25682" xr:uid="{104CAE53-2EED-41A9-BAA2-0103B265E521}"/>
    <cellStyle name="Salida 11 4 7 4" xfId="15313" xr:uid="{58FB2272-BC80-4882-980E-879BC34114DB}"/>
    <cellStyle name="Salida 11 4 7 4 2" xfId="30421" xr:uid="{B657CDA1-DC58-4A2F-B888-67ACC4C7EF14}"/>
    <cellStyle name="Salida 11 4 7 5" xfId="19300" xr:uid="{42215B5B-9D7A-4F81-9E62-7175D7A7D42B}"/>
    <cellStyle name="Salida 11 4 8" xfId="4757" xr:uid="{E7F6FEEF-6067-4C53-8F09-F3EBA2FB90D1}"/>
    <cellStyle name="Salida 11 4 8 2" xfId="11139" xr:uid="{8DA3B3ED-42C3-4C46-804F-0E69F89B51F7}"/>
    <cellStyle name="Salida 11 4 8 2 2" xfId="26247" xr:uid="{244785EF-1260-4C59-8DE8-56FBF84ACE75}"/>
    <cellStyle name="Salida 11 4 8 3" xfId="7779" xr:uid="{C5D4883B-857B-4D52-B1D8-62469CC00167}"/>
    <cellStyle name="Salida 11 4 8 3 2" xfId="22887" xr:uid="{A76EDF09-BDF3-4B12-82B3-F6A7CB1104EE}"/>
    <cellStyle name="Salida 11 4 8 4" xfId="19865" xr:uid="{82627232-BFF4-41C7-95AC-3B5439E4F001}"/>
    <cellStyle name="Salida 11 4 9" xfId="8618" xr:uid="{F93A6278-C2B2-4E85-AB1C-6B2B3D36357B}"/>
    <cellStyle name="Salida 11 4 9 2" xfId="23726" xr:uid="{61E2532C-6CA5-41EE-995E-A4B9530CEE66}"/>
    <cellStyle name="Salida 11 5" xfId="2004" xr:uid="{22A5BCCB-4C7F-42DC-ABBB-CA57BBB28AC3}"/>
    <cellStyle name="Salida 11 5 10" xfId="16017" xr:uid="{966E8CA0-8F82-4855-9D3C-E36991FDFD78}"/>
    <cellStyle name="Salida 11 5 10 2" xfId="31125" xr:uid="{5B4C6A42-5B79-490A-A32E-A6C1F6A8F9E5}"/>
    <cellStyle name="Salida 11 5 11" xfId="17229" xr:uid="{03B6DEB7-02F0-4F1F-895A-0AC9885A7F96}"/>
    <cellStyle name="Salida 11 5 2" xfId="2766" xr:uid="{65510E25-8233-4711-B1BB-75CF420B7CC1}"/>
    <cellStyle name="Salida 11 5 2 2" xfId="5403" xr:uid="{7E9226AD-86EE-4FBA-8AB4-0D43DEEACD57}"/>
    <cellStyle name="Salida 11 5 2 2 2" xfId="11752" xr:uid="{045521FB-D7F6-4AD8-AA3B-0C7F93C97ADC}"/>
    <cellStyle name="Salida 11 5 2 2 2 2" xfId="26860" xr:uid="{B9F5DE30-A515-43DD-93E7-E7C82F8F3DC1}"/>
    <cellStyle name="Salida 11 5 2 2 3" xfId="14654" xr:uid="{629C5C4F-CDA1-4302-8035-CF522349EB74}"/>
    <cellStyle name="Salida 11 5 2 2 3 2" xfId="29762" xr:uid="{71E7EE7F-AD4E-47BD-9012-401A72DCDD43}"/>
    <cellStyle name="Salida 11 5 2 2 4" xfId="20511" xr:uid="{BB2F83AF-521A-4FB9-85D9-1E6D07D6EC41}"/>
    <cellStyle name="Salida 11 5 2 3" xfId="15714" xr:uid="{655F4D10-8885-483A-AA85-1D6B5C35954C}"/>
    <cellStyle name="Salida 11 5 2 3 2" xfId="30822" xr:uid="{CA0422E5-C45D-4CFC-AF81-120C256473F7}"/>
    <cellStyle name="Salida 11 5 2 4" xfId="17874" xr:uid="{A0861330-1B63-411C-A20F-46114127EC1E}"/>
    <cellStyle name="Salida 11 5 3" xfId="3069" xr:uid="{686952D4-5393-40C6-8560-EF127B9DC9A4}"/>
    <cellStyle name="Salida 11 5 3 2" xfId="5706" xr:uid="{4621E916-D101-4CD7-A277-9FB21BDDE4F1}"/>
    <cellStyle name="Salida 11 5 3 2 2" xfId="12017" xr:uid="{88677F57-419B-491A-94F2-E2C711F4F6FB}"/>
    <cellStyle name="Salida 11 5 3 2 2 2" xfId="27125" xr:uid="{CBA3A672-4E02-4F7C-AE7A-98E6372C17DF}"/>
    <cellStyle name="Salida 11 5 3 2 3" xfId="15063" xr:uid="{1E5A670E-0865-421B-A163-77E90534D001}"/>
    <cellStyle name="Salida 11 5 3 2 3 2" xfId="30171" xr:uid="{0F8B47D6-C1FB-4458-8095-65BEBD23FB62}"/>
    <cellStyle name="Salida 11 5 3 2 4" xfId="20814" xr:uid="{39563B7E-1B07-4C02-A458-244FB8E1361D}"/>
    <cellStyle name="Salida 11 5 3 3" xfId="9451" xr:uid="{2CF3D01D-E95C-438B-BB4B-62208F960695}"/>
    <cellStyle name="Salida 11 5 3 3 2" xfId="24559" xr:uid="{FE3D2A35-8385-4852-A6B6-2841D5EB5D58}"/>
    <cellStyle name="Salida 11 5 3 4" xfId="15034" xr:uid="{984D8A68-24D9-4EFA-BCC1-701D8E87C319}"/>
    <cellStyle name="Salida 11 5 3 4 2" xfId="30142" xr:uid="{3D59A6F8-650A-4A5B-88AD-61AD8D4FDD2F}"/>
    <cellStyle name="Salida 11 5 3 5" xfId="18177" xr:uid="{568E730B-99E0-4D73-9D1B-0DF7C381A8A0}"/>
    <cellStyle name="Salida 11 5 4" xfId="3395" xr:uid="{33C06998-817C-4F28-BCDD-17C81F884F01}"/>
    <cellStyle name="Salida 11 5 4 2" xfId="6032" xr:uid="{3E280D95-A5FC-4BE3-8E64-09C80D65B426}"/>
    <cellStyle name="Salida 11 5 4 2 2" xfId="12343" xr:uid="{3F23DA3B-728B-48A0-8306-A225C3654054}"/>
    <cellStyle name="Salida 11 5 4 2 2 2" xfId="27451" xr:uid="{32378BB7-C3E9-474A-AC75-B6990CB60A7A}"/>
    <cellStyle name="Salida 11 5 4 2 3" xfId="7222" xr:uid="{C0C78962-F05D-4347-96DD-7CA7D55D0934}"/>
    <cellStyle name="Salida 11 5 4 2 3 2" xfId="22330" xr:uid="{03558141-18BF-46E1-9DDC-A25DF28AAAE9}"/>
    <cellStyle name="Salida 11 5 4 2 4" xfId="21140" xr:uid="{1E29F366-018E-42CD-8425-A06F51AAF653}"/>
    <cellStyle name="Salida 11 5 4 3" xfId="9777" xr:uid="{06DD03CB-0E14-4CC9-90AE-7B50D1943508}"/>
    <cellStyle name="Salida 11 5 4 3 2" xfId="24885" xr:uid="{8A26F956-CDDF-4952-90E1-B97307C42F5E}"/>
    <cellStyle name="Salida 11 5 4 4" xfId="15359" xr:uid="{16D2DB9B-17D6-4D4B-85BE-BD083B13CB85}"/>
    <cellStyle name="Salida 11 5 4 4 2" xfId="30467" xr:uid="{CE29C500-1871-4127-B234-58AC3CE6EA64}"/>
    <cellStyle name="Salida 11 5 4 5" xfId="18503" xr:uid="{7B1EAFEE-BF84-4BA5-88E1-B60F1A873602}"/>
    <cellStyle name="Salida 11 5 5" xfId="3701" xr:uid="{13C2A78E-0FA6-4210-9FFF-E71FC9550644}"/>
    <cellStyle name="Salida 11 5 5 2" xfId="6338" xr:uid="{426FAECD-1EB0-45F2-A05D-DF20045D34BB}"/>
    <cellStyle name="Salida 11 5 5 2 2" xfId="12649" xr:uid="{08E160D1-BAD8-478D-9531-5E70A119E87B}"/>
    <cellStyle name="Salida 11 5 5 2 2 2" xfId="27757" xr:uid="{3AC89D95-BB18-4225-A939-31D3E97A4675}"/>
    <cellStyle name="Salida 11 5 5 2 3" xfId="7884" xr:uid="{7E0C3D67-87F8-45F9-845F-31AE03AEC0DC}"/>
    <cellStyle name="Salida 11 5 5 2 3 2" xfId="22992" xr:uid="{62973030-34FE-4F0D-BBED-661D72675E2B}"/>
    <cellStyle name="Salida 11 5 5 2 4" xfId="21446" xr:uid="{0993661B-16E4-4032-9E4D-B85191F756A6}"/>
    <cellStyle name="Salida 11 5 5 3" xfId="10083" xr:uid="{0C78498F-C674-44AF-BB0B-4F1D7F596878}"/>
    <cellStyle name="Salida 11 5 5 3 2" xfId="25191" xr:uid="{6ADD2D32-3DBA-49F2-88AD-36DFFB88E173}"/>
    <cellStyle name="Salida 11 5 5 4" xfId="15053" xr:uid="{8912CF46-1CCF-4943-A941-8B2E4CC9D9CC}"/>
    <cellStyle name="Salida 11 5 5 4 2" xfId="30161" xr:uid="{BEEB0B04-0DF5-402D-BCE0-15B33EBD87B7}"/>
    <cellStyle name="Salida 11 5 5 5" xfId="18809" xr:uid="{A160097C-323B-44C9-BD34-EDDEE2B240D9}"/>
    <cellStyle name="Salida 11 5 6" xfId="4076" xr:uid="{10DC6E73-0780-4071-8370-8EEE0DF66716}"/>
    <cellStyle name="Salida 11 5 6 2" xfId="6713" xr:uid="{772DC445-D3E6-48D7-A41C-02BD9F749DC8}"/>
    <cellStyle name="Salida 11 5 6 2 2" xfId="13024" xr:uid="{1F22DB13-4BCB-443E-B9F6-473F963BCD57}"/>
    <cellStyle name="Salida 11 5 6 2 2 2" xfId="28132" xr:uid="{1658FA0F-71F3-4C1E-A6BB-688B85130ED5}"/>
    <cellStyle name="Salida 11 5 6 2 3" xfId="16700" xr:uid="{17542940-0A07-4E74-99FA-B8352EE91571}"/>
    <cellStyle name="Salida 11 5 6 2 3 2" xfId="31808" xr:uid="{CAEF2699-9292-4E0A-A234-C6349F902EAD}"/>
    <cellStyle name="Salida 11 5 6 2 4" xfId="21821" xr:uid="{B7773194-5D61-430F-BB2D-A160B780D7EC}"/>
    <cellStyle name="Salida 11 5 6 3" xfId="10458" xr:uid="{965076C8-C89A-45C5-995B-EA9EB78EBC92}"/>
    <cellStyle name="Salida 11 5 6 3 2" xfId="25566" xr:uid="{C2C5FAB4-A39F-4E8D-A29B-C41C8A979DC7}"/>
    <cellStyle name="Salida 11 5 6 4" xfId="14028" xr:uid="{3A205A74-321D-4BF4-A431-CB9BBB660E4F}"/>
    <cellStyle name="Salida 11 5 6 4 2" xfId="29136" xr:uid="{C15FB24A-7A66-4F2B-96E7-6939ACAC94C5}"/>
    <cellStyle name="Salida 11 5 6 5" xfId="19184" xr:uid="{D885EC00-71FD-47C3-A435-0A66E9356151}"/>
    <cellStyle name="Salida 11 5 7" xfId="4641" xr:uid="{46630056-ADCD-4C6B-8873-5A9A63755569}"/>
    <cellStyle name="Salida 11 5 7 2" xfId="11023" xr:uid="{D81ABCD3-3206-4BE9-AD38-813B021EAF70}"/>
    <cellStyle name="Salida 11 5 7 2 2" xfId="26131" xr:uid="{A237B5F7-2093-40F8-9A47-1D87125BD7A7}"/>
    <cellStyle name="Salida 11 5 7 3" xfId="15565" xr:uid="{297F54D9-28B3-4782-A84C-EA7A14C748A4}"/>
    <cellStyle name="Salida 11 5 7 3 2" xfId="30673" xr:uid="{B2D16807-DDDD-42D7-81BA-18201684B386}"/>
    <cellStyle name="Salida 11 5 7 4" xfId="19749" xr:uid="{DA485E30-6A25-44D4-BDDC-C8FE644FC875}"/>
    <cellStyle name="Salida 11 5 8" xfId="8502" xr:uid="{55AB5723-1415-4B33-BB33-2E243258D597}"/>
    <cellStyle name="Salida 11 5 8 2" xfId="23610" xr:uid="{C49B0B92-7634-496E-B6A7-5170525395B6}"/>
    <cellStyle name="Salida 11 5 9" xfId="15281" xr:uid="{2077B116-01A2-4880-A330-9E96050359EA}"/>
    <cellStyle name="Salida 11 5 9 2" xfId="30389" xr:uid="{9CDB3A16-FFAE-48DC-931F-4F1CCF402CCA}"/>
    <cellStyle name="Salida 12" xfId="1504" xr:uid="{00000000-0005-0000-0000-0000E4050000}"/>
    <cellStyle name="Salida 12 2" xfId="1930" xr:uid="{5CD05F7E-4A42-4BA7-BC85-ECDFEC87A627}"/>
    <cellStyle name="Salida 12 2 10" xfId="8431" xr:uid="{44695A40-BBE2-4B56-A5BE-3D62456EE825}"/>
    <cellStyle name="Salida 12 2 10 2" xfId="23539" xr:uid="{6A04EA27-C3A0-4F4E-9420-10C3E0E215BD}"/>
    <cellStyle name="Salida 12 2 11" xfId="15325" xr:uid="{B416BD6E-C78A-4016-A311-29C38BE5CB21}"/>
    <cellStyle name="Salida 12 2 11 2" xfId="30433" xr:uid="{13689C98-8CA1-4656-8759-7B72CF63E003}"/>
    <cellStyle name="Salida 12 2 12" xfId="7900" xr:uid="{FA9FA094-DA4F-431D-B702-5D22441716E4}"/>
    <cellStyle name="Salida 12 2 12 2" xfId="23008" xr:uid="{96DEE311-AF9C-4931-B39F-A9D90AC85D42}"/>
    <cellStyle name="Salida 12 2 13" xfId="17155" xr:uid="{EF0228FD-6565-4E3E-A707-0EFAD805CA26}"/>
    <cellStyle name="Salida 12 2 2" xfId="2490" xr:uid="{0B1F2331-4A9C-4D79-AADF-0C5D407F49C1}"/>
    <cellStyle name="Salida 12 2 2 2" xfId="5127" xr:uid="{05592CCC-A3F0-467B-B083-B2B65EDBDE67}"/>
    <cellStyle name="Salida 12 2 2 2 2" xfId="11491" xr:uid="{25A51B91-959A-4995-80C0-C1653EB186D8}"/>
    <cellStyle name="Salida 12 2 2 2 2 2" xfId="26599" xr:uid="{8208204C-ACE1-48BB-896D-913EBDAB3E1E}"/>
    <cellStyle name="Salida 12 2 2 2 3" xfId="15913" xr:uid="{5254DB9D-F84F-4BC1-A01D-408B3E56EAB7}"/>
    <cellStyle name="Salida 12 2 2 2 3 2" xfId="31021" xr:uid="{7EDF8FDD-B3D5-4AA4-B797-0FC27CA8869C}"/>
    <cellStyle name="Salida 12 2 2 2 4" xfId="20235" xr:uid="{32DED9D1-837F-40C6-8659-292DA9B83820}"/>
    <cellStyle name="Salida 12 2 2 3" xfId="8957" xr:uid="{B7F21CB1-F30F-4244-B3CD-B8D4D60C05EE}"/>
    <cellStyle name="Salida 12 2 2 3 2" xfId="24065" xr:uid="{58869ADB-05B6-4141-BC4C-6AD8834D2750}"/>
    <cellStyle name="Salida 12 2 3" xfId="2706" xr:uid="{330A0530-6ED6-4096-8DA1-1096FD080F9F}"/>
    <cellStyle name="Salida 12 2 3 2" xfId="5343" xr:uid="{24BAA817-983C-4AB8-8BE6-818759F7C904}"/>
    <cellStyle name="Salida 12 2 3 2 2" xfId="11692" xr:uid="{C233579C-213F-4F2C-AB97-F48E146D333E}"/>
    <cellStyle name="Salida 12 2 3 2 2 2" xfId="26800" xr:uid="{99DBDBBE-9B6C-4304-A15C-6140216A1C1A}"/>
    <cellStyle name="Salida 12 2 3 2 3" xfId="14499" xr:uid="{58361D51-8E32-4536-B584-069B07CAC6C3}"/>
    <cellStyle name="Salida 12 2 3 2 3 2" xfId="29607" xr:uid="{B4E9E1EC-3C72-4AA6-9BF3-BA041A1D47A2}"/>
    <cellStyle name="Salida 12 2 3 2 4" xfId="20451" xr:uid="{5A9AEB8F-2F63-45AE-898D-E1C3A40980C5}"/>
    <cellStyle name="Salida 12 2 3 3" xfId="15794" xr:uid="{435CE843-AD6E-46DE-9643-4A7B4A6CE80C}"/>
    <cellStyle name="Salida 12 2 3 3 2" xfId="30902" xr:uid="{C2D59CA1-363E-433D-B8AA-501FC46F7402}"/>
    <cellStyle name="Salida 12 2 3 4" xfId="17814" xr:uid="{E84147F8-7145-46A7-8AF5-FFCEB4B5E3E4}"/>
    <cellStyle name="Salida 12 2 4" xfId="3009" xr:uid="{5E0FEEC3-F6FB-41A5-AF83-BC49E3691C91}"/>
    <cellStyle name="Salida 12 2 4 2" xfId="5646" xr:uid="{E0E278F5-543F-4907-B7E6-CA34EABDAF4A}"/>
    <cellStyle name="Salida 12 2 4 2 2" xfId="11957" xr:uid="{5C83A467-B7B8-44B0-AE59-2420AB38523E}"/>
    <cellStyle name="Salida 12 2 4 2 2 2" xfId="27065" xr:uid="{E2734734-FE8F-4712-8744-65E9F3FCEFAD}"/>
    <cellStyle name="Salida 12 2 4 2 3" xfId="15189" xr:uid="{7B7B866B-4102-47F7-BD5B-A89E12DDD2E9}"/>
    <cellStyle name="Salida 12 2 4 2 3 2" xfId="30297" xr:uid="{14998E2C-E2A1-45A8-A591-B74CD8DD2E8D}"/>
    <cellStyle name="Salida 12 2 4 2 4" xfId="20754" xr:uid="{F3E85755-CA15-4A5F-AEC8-8BD66969DA45}"/>
    <cellStyle name="Salida 12 2 4 3" xfId="9391" xr:uid="{76B1A078-5A15-4549-8A90-B2CEFB4D9B40}"/>
    <cellStyle name="Salida 12 2 4 3 2" xfId="24499" xr:uid="{9695FC8C-65DF-4375-8315-D7F5726D6F26}"/>
    <cellStyle name="Salida 12 2 4 4" xfId="13537" xr:uid="{36DDA8E9-7BF8-4BF2-BBD7-3DACC31D2E85}"/>
    <cellStyle name="Salida 12 2 4 4 2" xfId="28645" xr:uid="{288D7036-C1AB-41B0-846E-9B77DF212AFF}"/>
    <cellStyle name="Salida 12 2 4 5" xfId="18117" xr:uid="{ECC8BB8F-115A-4D26-AC20-8E76743BE00C}"/>
    <cellStyle name="Salida 12 2 5" xfId="3335" xr:uid="{DECF9C57-6A7D-4A90-BA40-6E8A3689382B}"/>
    <cellStyle name="Salida 12 2 5 2" xfId="5972" xr:uid="{7FFEC213-453A-4E30-8B06-68AEDFCFD547}"/>
    <cellStyle name="Salida 12 2 5 2 2" xfId="12283" xr:uid="{5EADCCB2-7EEA-4AEF-8138-BD164FC999C7}"/>
    <cellStyle name="Salida 12 2 5 2 2 2" xfId="27391" xr:uid="{34472243-C564-48A6-AB31-DD0CDC00D64F}"/>
    <cellStyle name="Salida 12 2 5 2 3" xfId="16192" xr:uid="{193E9E4D-0A30-42B8-9AA7-05A38E430CBD}"/>
    <cellStyle name="Salida 12 2 5 2 3 2" xfId="31300" xr:uid="{EBC99517-6DE7-4555-81E3-B03AFF26B4D2}"/>
    <cellStyle name="Salida 12 2 5 2 4" xfId="21080" xr:uid="{6B3243DB-E0B5-425F-B0DE-1163DAD52F15}"/>
    <cellStyle name="Salida 12 2 5 3" xfId="9717" xr:uid="{DD5B1139-DD4D-4476-B00A-2A91201AFB14}"/>
    <cellStyle name="Salida 12 2 5 3 2" xfId="24825" xr:uid="{8C69C52C-B710-4F4C-8E81-09DC976D2447}"/>
    <cellStyle name="Salida 12 2 5 4" xfId="15011" xr:uid="{C7E4DC5E-62CA-4FC7-AC64-5CAEBE9C7BA1}"/>
    <cellStyle name="Salida 12 2 5 4 2" xfId="30119" xr:uid="{C0CC8A92-F169-4D78-AC25-BBDD1A3C7652}"/>
    <cellStyle name="Salida 12 2 5 5" xfId="18443" xr:uid="{E22CF62E-87BB-4A64-B840-6FC83320AD83}"/>
    <cellStyle name="Salida 12 2 6" xfId="3641" xr:uid="{DE150A17-3477-46AC-AC66-E24B5CBE352C}"/>
    <cellStyle name="Salida 12 2 6 2" xfId="6278" xr:uid="{9DEC7CD5-9C86-4E74-AD6E-2582ED53B067}"/>
    <cellStyle name="Salida 12 2 6 2 2" xfId="12589" xr:uid="{2DE44543-5668-4F74-9A7C-E1073BB961CE}"/>
    <cellStyle name="Salida 12 2 6 2 2 2" xfId="27697" xr:uid="{EEAF72AA-F596-4716-9F39-62717FE50F25}"/>
    <cellStyle name="Salida 12 2 6 2 3" xfId="15821" xr:uid="{01B457E6-55EB-439A-8F28-88EDBE46DCC1}"/>
    <cellStyle name="Salida 12 2 6 2 3 2" xfId="30929" xr:uid="{280418C3-107B-4AE9-A778-C679CC045E7A}"/>
    <cellStyle name="Salida 12 2 6 2 4" xfId="21386" xr:uid="{4BDFB010-6E0B-45F5-BD92-39872DA6E20C}"/>
    <cellStyle name="Salida 12 2 6 3" xfId="10023" xr:uid="{4294AD32-0908-497A-A93A-8741F872FB41}"/>
    <cellStyle name="Salida 12 2 6 3 2" xfId="25131" xr:uid="{30ADBD83-9F5B-4380-8916-7AA13D53E347}"/>
    <cellStyle name="Salida 12 2 6 4" xfId="15976" xr:uid="{D749D2DB-0ABF-4F40-9DC2-436616F281BB}"/>
    <cellStyle name="Salida 12 2 6 4 2" xfId="31084" xr:uid="{7C1839F3-CE65-4D87-AC7C-60A47A350AF3}"/>
    <cellStyle name="Salida 12 2 6 5" xfId="18749" xr:uid="{C563F522-05FD-43CE-A0A6-53AC68ACC540}"/>
    <cellStyle name="Salida 12 2 7" xfId="4002" xr:uid="{ACB98B3E-910B-4F6C-88B9-0E64DD5344BA}"/>
    <cellStyle name="Salida 12 2 7 2" xfId="6639" xr:uid="{5EFCAFE3-9F6C-4879-9B8F-0729DD89FAE9}"/>
    <cellStyle name="Salida 12 2 7 2 2" xfId="12950" xr:uid="{109AD7B8-E527-4BA1-A4EE-F34FB500E0F8}"/>
    <cellStyle name="Salida 12 2 7 2 2 2" xfId="28058" xr:uid="{8569A019-AAB7-45ED-87C7-02244B314CF1}"/>
    <cellStyle name="Salida 12 2 7 2 3" xfId="16640" xr:uid="{C8E75827-5A0A-4142-B428-03898AB17AD0}"/>
    <cellStyle name="Salida 12 2 7 2 3 2" xfId="31748" xr:uid="{E9E349F0-A8DA-4712-9F51-1551D89C9D09}"/>
    <cellStyle name="Salida 12 2 7 2 4" xfId="21747" xr:uid="{995877E8-8245-4208-9F8B-DCFAEFC77FE1}"/>
    <cellStyle name="Salida 12 2 7 3" xfId="10384" xr:uid="{25C70A32-39CA-47A6-91EF-C909EB0A8C47}"/>
    <cellStyle name="Salida 12 2 7 3 2" xfId="25492" xr:uid="{C9E5E682-6AC0-4415-800B-BB2A4EA17AC1}"/>
    <cellStyle name="Salida 12 2 7 4" xfId="16452" xr:uid="{B9785721-889B-4914-9EEE-D2C52777428B}"/>
    <cellStyle name="Salida 12 2 7 4 2" xfId="31560" xr:uid="{F8F4CF87-6262-4325-9116-4E073D41E11D}"/>
    <cellStyle name="Salida 12 2 7 5" xfId="19110" xr:uid="{F7BBF602-9DC3-406B-87DD-0346B24B30C3}"/>
    <cellStyle name="Salida 12 2 8" xfId="4315" xr:uid="{7B1380B0-6C0D-4E07-9482-6A138DBA43A7}"/>
    <cellStyle name="Salida 12 2 8 2" xfId="6952" xr:uid="{7DAA02C9-3D80-4421-BB28-F122BA1E0299}"/>
    <cellStyle name="Salida 12 2 8 2 2" xfId="13263" xr:uid="{D5D167E6-7F4E-4276-8908-623B58A3E99E}"/>
    <cellStyle name="Salida 12 2 8 2 2 2" xfId="28371" xr:uid="{6B36B1DA-A6BB-4954-B462-80D3D1EC90FD}"/>
    <cellStyle name="Salida 12 2 8 2 3" xfId="16927" xr:uid="{BD8B1C95-2621-4AD7-A291-C216A65314BE}"/>
    <cellStyle name="Salida 12 2 8 2 3 2" xfId="32035" xr:uid="{BB996C14-B302-4026-8863-B4D775294D45}"/>
    <cellStyle name="Salida 12 2 8 2 4" xfId="22060" xr:uid="{1ECDEF41-09E9-4F94-8806-1ED0039EFA29}"/>
    <cellStyle name="Salida 12 2 8 3" xfId="10697" xr:uid="{2E8DBB0C-F074-4163-B9BE-178B32055F91}"/>
    <cellStyle name="Salida 12 2 8 3 2" xfId="25805" xr:uid="{A6A50FAC-F49E-426C-BCCB-2DF0CCBD0891}"/>
    <cellStyle name="Salida 12 2 8 4" xfId="15365" xr:uid="{C3B45AEE-027A-4D40-A53C-986CD48699A1}"/>
    <cellStyle name="Salida 12 2 8 4 2" xfId="30473" xr:uid="{17E9892C-9569-4E78-9819-917DEE210EF3}"/>
    <cellStyle name="Salida 12 2 8 5" xfId="19423" xr:uid="{93C32933-242F-487F-93CB-303794D30F8D}"/>
    <cellStyle name="Salida 12 2 9" xfId="4567" xr:uid="{E74D6470-30BA-4166-A7B0-55EEAF401CC9}"/>
    <cellStyle name="Salida 12 2 9 2" xfId="10949" xr:uid="{D7B201FB-ECF3-4422-B45F-6AC8B1962F25}"/>
    <cellStyle name="Salida 12 2 9 2 2" xfId="26057" xr:uid="{05195B16-E963-4802-BFFC-0C1967D39A4E}"/>
    <cellStyle name="Salida 12 2 9 3" xfId="11803" xr:uid="{39051FB7-3BF2-4428-8CEC-315C911745A4}"/>
    <cellStyle name="Salida 12 2 9 3 2" xfId="26911" xr:uid="{1FED210D-1FC0-4A2D-9CB4-A4E85A34BFF6}"/>
    <cellStyle name="Salida 12 2 9 4" xfId="19675" xr:uid="{56428B2E-6ED4-4082-ABDC-8705664A11BA}"/>
    <cellStyle name="Salida 12 3" xfId="1803" xr:uid="{814E076D-F9AC-4F87-BDD8-1528ACC5218D}"/>
    <cellStyle name="Salida 12 3 10" xfId="8304" xr:uid="{5DA02718-A746-454C-8910-05404F94FCB2}"/>
    <cellStyle name="Salida 12 3 10 2" xfId="23412" xr:uid="{1EEDE5E4-B6C1-45C4-8E71-BC3EF1308C78}"/>
    <cellStyle name="Salida 12 3 11" xfId="16173" xr:uid="{DF54B4A3-4152-4E72-9ADC-F4DFF2F80727}"/>
    <cellStyle name="Salida 12 3 11 2" xfId="31281" xr:uid="{54039017-9C01-47E4-B0F1-461E62343A7A}"/>
    <cellStyle name="Salida 12 3 12" xfId="11665" xr:uid="{9EA678B6-04DB-460C-AF66-7646DF44C2F8}"/>
    <cellStyle name="Salida 12 3 12 2" xfId="26773" xr:uid="{20670C99-92C0-4DE8-8E06-45A99F2EEECF}"/>
    <cellStyle name="Salida 12 3 13" xfId="17028" xr:uid="{FEB89CA3-CE6D-49BB-A7F6-95DB05E49AFC}"/>
    <cellStyle name="Salida 12 3 2" xfId="2363" xr:uid="{9A950645-D515-4D79-98BD-52BA29C97044}"/>
    <cellStyle name="Salida 12 3 2 2" xfId="5000" xr:uid="{74BB7BFE-153F-4CD1-99CF-902E410C92AD}"/>
    <cellStyle name="Salida 12 3 2 2 2" xfId="11364" xr:uid="{DC4EB5CD-F635-4347-9DA4-0956FBC8B534}"/>
    <cellStyle name="Salida 12 3 2 2 2 2" xfId="26472" xr:uid="{A44038E3-F11F-4454-BA10-0D2312C1E4DB}"/>
    <cellStyle name="Salida 12 3 2 2 3" xfId="14171" xr:uid="{D54EEDEB-6049-4C79-A3D9-F44E11630518}"/>
    <cellStyle name="Salida 12 3 2 2 3 2" xfId="29279" xr:uid="{2E84DA52-3705-44BD-BF35-A03D42DBE3C1}"/>
    <cellStyle name="Salida 12 3 2 2 4" xfId="20108" xr:uid="{2A3EEFBE-F0EA-40E2-89F1-B6EE203EF57B}"/>
    <cellStyle name="Salida 12 3 2 3" xfId="8830" xr:uid="{857DECF2-A384-4FC2-8D55-A1E502226B94}"/>
    <cellStyle name="Salida 12 3 2 3 2" xfId="23938" xr:uid="{A3E1886B-DD4E-44BA-848A-AB7648274808}"/>
    <cellStyle name="Salida 12 3 3" xfId="2256" xr:uid="{A0EDB5F3-E527-4C5E-A1D5-C39DA103F8FD}"/>
    <cellStyle name="Salida 12 3 3 2" xfId="4893" xr:uid="{6169CB34-C5DA-4118-8CD2-E6EB2E89F677}"/>
    <cellStyle name="Salida 12 3 3 2 2" xfId="11257" xr:uid="{BF4D6C09-B617-4C23-9626-FAA1C4EA12ED}"/>
    <cellStyle name="Salida 12 3 3 2 2 2" xfId="26365" xr:uid="{75770861-69DC-4984-84C3-3A81F1594FDB}"/>
    <cellStyle name="Salida 12 3 3 2 3" xfId="11228" xr:uid="{808878CB-4632-4A11-A166-518B01874F2E}"/>
    <cellStyle name="Salida 12 3 3 2 3 2" xfId="26336" xr:uid="{486B1E2E-CC4C-48D5-B8DE-9A5714EE6466}"/>
    <cellStyle name="Salida 12 3 3 2 4" xfId="20001" xr:uid="{EAEE8135-1264-467B-95DE-31EB30D9CFDC}"/>
    <cellStyle name="Salida 12 3 3 3" xfId="15443" xr:uid="{80B9AE2D-5BE5-476A-B1FB-B30289002441}"/>
    <cellStyle name="Salida 12 3 3 3 2" xfId="30551" xr:uid="{5B80080D-E41C-4580-8C98-627FAFA60B1A}"/>
    <cellStyle name="Salida 12 3 3 4" xfId="17481" xr:uid="{48522121-2DC9-4FC3-9B93-D67C819FE6FE}"/>
    <cellStyle name="Salida 12 3 4" xfId="2643" xr:uid="{9C7DAD80-F912-4E2F-922E-2739546914B0}"/>
    <cellStyle name="Salida 12 3 4 2" xfId="5280" xr:uid="{33AC3F49-E08E-4A41-A2E7-1A1842D24E46}"/>
    <cellStyle name="Salida 12 3 4 2 2" xfId="11644" xr:uid="{3D9C5D5F-B365-4588-87F2-69FE4C901F3F}"/>
    <cellStyle name="Salida 12 3 4 2 2 2" xfId="26752" xr:uid="{767D75E6-7D87-4607-9376-5B7112821A1F}"/>
    <cellStyle name="Salida 12 3 4 2 3" xfId="16413" xr:uid="{8DFA3E01-E80B-4AF6-ADC6-D29AD42E2A34}"/>
    <cellStyle name="Salida 12 3 4 2 3 2" xfId="31521" xr:uid="{B4AA6645-C94E-4F13-B3BA-AAB5C446DBD5}"/>
    <cellStyle name="Salida 12 3 4 2 4" xfId="20388" xr:uid="{C3F47DE4-C06D-4E95-B7BB-3E1A73C47E9F}"/>
    <cellStyle name="Salida 12 3 4 3" xfId="9110" xr:uid="{A0A3C58E-2D51-4ECA-94BC-37F4C855A405}"/>
    <cellStyle name="Salida 12 3 4 3 2" xfId="24218" xr:uid="{7061C9A9-16C2-4A60-A6E0-8D61B46AC9D1}"/>
    <cellStyle name="Salida 12 3 4 4" xfId="15485" xr:uid="{CC10C858-31CD-4EEA-9A6E-9D61212FF16D}"/>
    <cellStyle name="Salida 12 3 4 4 2" xfId="30593" xr:uid="{347B1300-4037-4EFF-AA80-B83A2E5FA513}"/>
    <cellStyle name="Salida 12 3 4 5" xfId="17751" xr:uid="{44567050-B74E-4312-845C-18F1A4AC0879}"/>
    <cellStyle name="Salida 12 3 5" xfId="3224" xr:uid="{CF89FF53-57ED-43B9-BFE4-C081F0ACDC00}"/>
    <cellStyle name="Salida 12 3 5 2" xfId="5861" xr:uid="{610E11D9-0D58-4B06-B003-8145DB8B15B3}"/>
    <cellStyle name="Salida 12 3 5 2 2" xfId="12172" xr:uid="{0C57F972-BAF8-4B72-8F0B-16542C445B21}"/>
    <cellStyle name="Salida 12 3 5 2 2 2" xfId="27280" xr:uid="{3FCB58A5-7FBF-490E-941F-0626A27A2966}"/>
    <cellStyle name="Salida 12 3 5 2 3" xfId="14357" xr:uid="{818A3FB0-A74B-4506-A188-F32183A0D6AA}"/>
    <cellStyle name="Salida 12 3 5 2 3 2" xfId="29465" xr:uid="{A98C4F32-0C74-483A-AA22-6998C7FAEC89}"/>
    <cellStyle name="Salida 12 3 5 2 4" xfId="20969" xr:uid="{B35EE191-72CD-44A1-B6EF-45B35F40954C}"/>
    <cellStyle name="Salida 12 3 5 3" xfId="9606" xr:uid="{9E2A1FF8-70F8-4BF5-B8BB-26CB33C98C9F}"/>
    <cellStyle name="Salida 12 3 5 3 2" xfId="24714" xr:uid="{1F2D4194-6EE5-44E3-A43C-B7A8D47052FB}"/>
    <cellStyle name="Salida 12 3 5 4" xfId="13543" xr:uid="{CE580D99-EEE8-43EA-87FF-E7180714E56A}"/>
    <cellStyle name="Salida 12 3 5 4 2" xfId="28651" xr:uid="{1B92189A-907D-4D4A-9C4A-3CA41AD2E996}"/>
    <cellStyle name="Salida 12 3 5 5" xfId="18332" xr:uid="{97381435-BF70-4BB5-8BEC-EF3A046D3B7F}"/>
    <cellStyle name="Salida 12 3 6" xfId="2306" xr:uid="{91F39C1D-6CE9-420D-A694-420A24B5ADD6}"/>
    <cellStyle name="Salida 12 3 6 2" xfId="4943" xr:uid="{1CAA64F0-30F6-4FA8-895E-E47ABFB66884}"/>
    <cellStyle name="Salida 12 3 6 2 2" xfId="11307" xr:uid="{2683ED26-45F8-458B-A166-83FD4FDE6043}"/>
    <cellStyle name="Salida 12 3 6 2 2 2" xfId="26415" xr:uid="{DFBF6A93-FC34-4CFA-B568-A3C6B1C1C61B}"/>
    <cellStyle name="Salida 12 3 6 2 3" xfId="13425" xr:uid="{F1672918-E5DA-42DB-9575-F9A2A9BD8137}"/>
    <cellStyle name="Salida 12 3 6 2 3 2" xfId="28533" xr:uid="{A59D9030-80D4-46FE-AFBB-81C0A6FD7BE5}"/>
    <cellStyle name="Salida 12 3 6 2 4" xfId="20051" xr:uid="{D3FFF5C5-78F8-4FB9-91D6-9A5A28A819F6}"/>
    <cellStyle name="Salida 12 3 6 3" xfId="8773" xr:uid="{37B005CA-AADA-4030-B1BB-62BB4A53680F}"/>
    <cellStyle name="Salida 12 3 6 3 2" xfId="23881" xr:uid="{8409F5C9-F9F6-4284-88B8-782A3AFC6293}"/>
    <cellStyle name="Salida 12 3 6 4" xfId="7785" xr:uid="{A7828CA4-9212-4F97-958F-3BB9A4AC9E52}"/>
    <cellStyle name="Salida 12 3 6 4 2" xfId="22893" xr:uid="{89663AB2-AEB6-4020-81E2-14EA3D3F88FB}"/>
    <cellStyle name="Salida 12 3 6 5" xfId="17531" xr:uid="{3BD24D06-7D8A-4A79-AFF4-9D6A51236719}"/>
    <cellStyle name="Salida 12 3 7" xfId="3875" xr:uid="{C6D369DC-83F5-42CA-99D0-CEA69BFB1DE6}"/>
    <cellStyle name="Salida 12 3 7 2" xfId="6512" xr:uid="{ADB2C7CA-C01F-4F8C-87E5-45AF23358F77}"/>
    <cellStyle name="Salida 12 3 7 2 2" xfId="12823" xr:uid="{D74E1B9D-7C5C-4F4F-B619-B7A46A1D8FEF}"/>
    <cellStyle name="Salida 12 3 7 2 2 2" xfId="27931" xr:uid="{AB501E63-9F19-4419-A2EC-ABBC8C44FF9C}"/>
    <cellStyle name="Salida 12 3 7 2 3" xfId="8118" xr:uid="{B6077AB3-C5F9-401A-9671-F9ABCF794883}"/>
    <cellStyle name="Salida 12 3 7 2 3 2" xfId="23226" xr:uid="{40A1595F-81D1-41B3-A125-3FCCB6B90939}"/>
    <cellStyle name="Salida 12 3 7 2 4" xfId="21620" xr:uid="{6EEE77FD-7CFC-41AD-AE7F-7418A24FAE51}"/>
    <cellStyle name="Salida 12 3 7 3" xfId="10257" xr:uid="{AC6E4851-B9CD-4881-9094-A42AA911A9B8}"/>
    <cellStyle name="Salida 12 3 7 3 2" xfId="25365" xr:uid="{63F785A7-004A-49E6-90D5-5409B99EA4E1}"/>
    <cellStyle name="Salida 12 3 7 4" xfId="9226" xr:uid="{395AEBA5-E84A-4717-811B-5268EAB5FF4E}"/>
    <cellStyle name="Salida 12 3 7 4 2" xfId="24334" xr:uid="{D6BB7204-061B-47CC-A643-A23CE7141E19}"/>
    <cellStyle name="Salida 12 3 7 5" xfId="18983" xr:uid="{61618613-86FC-4170-B942-B791EF4C7A64}"/>
    <cellStyle name="Salida 12 3 8" xfId="4257" xr:uid="{ED9A8AAF-7DC9-4A91-A12C-55955A033811}"/>
    <cellStyle name="Salida 12 3 8 2" xfId="6894" xr:uid="{D14E4C45-9C4E-40A7-A65F-ECE40C7C512F}"/>
    <cellStyle name="Salida 12 3 8 2 2" xfId="13205" xr:uid="{4E858077-24BE-4009-A157-F4A6119B2A3E}"/>
    <cellStyle name="Salida 12 3 8 2 2 2" xfId="28313" xr:uid="{F03C26C8-D933-4416-B1C9-9205C41E71A5}"/>
    <cellStyle name="Salida 12 3 8 2 3" xfId="16869" xr:uid="{3BAB1647-CDC4-411D-A3C4-CB91B33159CB}"/>
    <cellStyle name="Salida 12 3 8 2 3 2" xfId="31977" xr:uid="{DE66BE01-B122-419C-8458-30D80AF473EA}"/>
    <cellStyle name="Salida 12 3 8 2 4" xfId="22002" xr:uid="{A61FC94E-C825-4B70-976D-C8631E32F1D7}"/>
    <cellStyle name="Salida 12 3 8 3" xfId="10639" xr:uid="{D25029DA-491A-4752-B011-BB09FE657E13}"/>
    <cellStyle name="Salida 12 3 8 3 2" xfId="25747" xr:uid="{E4DF6585-75E5-48EE-879F-94DF06691611}"/>
    <cellStyle name="Salida 12 3 8 4" xfId="16462" xr:uid="{A3580EB6-33C5-472A-A483-95E18EC1000A}"/>
    <cellStyle name="Salida 12 3 8 4 2" xfId="31570" xr:uid="{9AA1FF80-71A3-4E7A-BDF9-16664AAB3B72}"/>
    <cellStyle name="Salida 12 3 8 5" xfId="19365" xr:uid="{1D7E79D5-F496-4C92-AC8E-FC447A334471}"/>
    <cellStyle name="Salida 12 3 9" xfId="4440" xr:uid="{4C9AB84F-CF56-4A3C-9119-6FE8971CF83D}"/>
    <cellStyle name="Salida 12 3 9 2" xfId="10822" xr:uid="{D6B445F8-279F-4E06-A735-906BD73F2821}"/>
    <cellStyle name="Salida 12 3 9 2 2" xfId="25930" xr:uid="{A0774D32-3223-4B1F-9AFD-E00C26E7E4B2}"/>
    <cellStyle name="Salida 12 3 9 3" xfId="15917" xr:uid="{0377618F-C4C5-49E5-AFD6-392C82E7543D}"/>
    <cellStyle name="Salida 12 3 9 3 2" xfId="31025" xr:uid="{8032B311-3A6D-496B-8E75-7AF530287208}"/>
    <cellStyle name="Salida 12 3 9 4" xfId="19548" xr:uid="{3FFA48E5-8911-4C25-9851-A94974EB1D58}"/>
    <cellStyle name="Salida 12 4" xfId="2121" xr:uid="{77CD3A23-A7D3-415D-8252-1E1E10198871}"/>
    <cellStyle name="Salida 12 4 10" xfId="13930" xr:uid="{C6508042-4D47-46BB-93D1-EAD08F263BC5}"/>
    <cellStyle name="Salida 12 4 10 2" xfId="29038" xr:uid="{2F1A40BE-2324-4B0C-B217-45AC736F0CC3}"/>
    <cellStyle name="Salida 12 4 11" xfId="8163" xr:uid="{044A2BCE-7FAB-4AA5-BBDA-E4CDE0DE5B81}"/>
    <cellStyle name="Salida 12 4 11 2" xfId="23271" xr:uid="{D6FEA59B-10E7-4F93-8DC0-891F507F8811}"/>
    <cellStyle name="Salida 12 4 12" xfId="17346" xr:uid="{F6A1F42E-3CB1-4FCE-8223-5BE9E56F9DA6}"/>
    <cellStyle name="Salida 12 4 2" xfId="2611" xr:uid="{5B0E0C5D-D456-462F-9D75-B4E74F8828E3}"/>
    <cellStyle name="Salida 12 4 2 2" xfId="5248" xr:uid="{9AFC5A9C-EB61-4FD8-96AF-0BF6D3DD5964}"/>
    <cellStyle name="Salida 12 4 2 2 2" xfId="11612" xr:uid="{35EE9299-CF86-4B16-BD63-2DA1E96C8527}"/>
    <cellStyle name="Salida 12 4 2 2 2 2" xfId="26720" xr:uid="{5A016703-E04F-4724-B7B1-1F652FF84BD5}"/>
    <cellStyle name="Salida 12 4 2 2 3" xfId="7583" xr:uid="{8118DD86-2E4E-4CD1-8891-144D7241D69B}"/>
    <cellStyle name="Salida 12 4 2 2 3 2" xfId="22691" xr:uid="{2EE1BE35-BDDB-4702-9D1B-CBD963E1E5F0}"/>
    <cellStyle name="Salida 12 4 2 2 4" xfId="20356" xr:uid="{F05A8294-1524-49BA-ABAC-389B85DB375C}"/>
    <cellStyle name="Salida 12 4 2 3" xfId="9078" xr:uid="{70E3C7F3-E285-4151-A610-31CA86D1F816}"/>
    <cellStyle name="Salida 12 4 2 3 2" xfId="24186" xr:uid="{15BC841E-BF38-4A8E-9555-96ECB5DC65E2}"/>
    <cellStyle name="Salida 12 4 2 4" xfId="16067" xr:uid="{D136B762-8C48-4773-B8CF-64F2DB92EF6E}"/>
    <cellStyle name="Salida 12 4 2 4 2" xfId="31175" xr:uid="{3B29C51D-1E58-470A-9FBD-62725D23F2E5}"/>
    <cellStyle name="Salida 12 4 2 5" xfId="15666" xr:uid="{43B29290-860F-4794-9C2D-C087D2166434}"/>
    <cellStyle name="Salida 12 4 2 5 2" xfId="30774" xr:uid="{6B3435AE-7DDA-4731-AB73-05A10B5D584D}"/>
    <cellStyle name="Salida 12 4 2 6" xfId="17719" xr:uid="{DB565ED4-A339-4432-B022-E037DD0C70DB}"/>
    <cellStyle name="Salida 12 4 3" xfId="2876" xr:uid="{ED2DBC35-702F-4FFC-8707-537DE86F111D}"/>
    <cellStyle name="Salida 12 4 3 2" xfId="5513" xr:uid="{4F5214C8-406A-4CCC-A0D4-98B52805CE20}"/>
    <cellStyle name="Salida 12 4 3 2 2" xfId="11824" xr:uid="{CD227BF3-E24D-4614-A6C5-FBD5D3120242}"/>
    <cellStyle name="Salida 12 4 3 2 2 2" xfId="26932" xr:uid="{944A3526-77FE-4648-835B-AC40CF7E86E0}"/>
    <cellStyle name="Salida 12 4 3 2 3" xfId="15143" xr:uid="{8EBC85DF-DE2F-40A9-8E64-DFA15C9722EE}"/>
    <cellStyle name="Salida 12 4 3 2 3 2" xfId="30251" xr:uid="{4FDE770B-E9F3-4B46-9A0C-DFA3F541AC50}"/>
    <cellStyle name="Salida 12 4 3 2 4" xfId="20621" xr:uid="{B98E7185-B28A-42BE-9ABA-7A2CC7102BDE}"/>
    <cellStyle name="Salida 12 4 3 3" xfId="7134" xr:uid="{BC3F2681-FF14-4367-AB3C-5E3840B04BA3}"/>
    <cellStyle name="Salida 12 4 3 3 2" xfId="22242" xr:uid="{579A222B-C6C9-4EDE-A3CE-4B5C909A061F}"/>
    <cellStyle name="Salida 12 4 3 4" xfId="17984" xr:uid="{825E19EA-332C-4BB1-A2E0-CCE4A03708C3}"/>
    <cellStyle name="Salida 12 4 4" xfId="3179" xr:uid="{19D8EA6E-0FDB-4E1C-9635-B5E4393B0126}"/>
    <cellStyle name="Salida 12 4 4 2" xfId="5816" xr:uid="{742EB6B8-7863-48EB-B831-2A0DCD98205A}"/>
    <cellStyle name="Salida 12 4 4 2 2" xfId="12127" xr:uid="{30B0F63E-EFD9-452C-B8EA-946C5C56D3BF}"/>
    <cellStyle name="Salida 12 4 4 2 2 2" xfId="27235" xr:uid="{97851770-4D99-4110-8F54-A7106F9D7469}"/>
    <cellStyle name="Salida 12 4 4 2 3" xfId="7464" xr:uid="{5C1A63A2-AFF6-480B-865D-1A95ABCCE980}"/>
    <cellStyle name="Salida 12 4 4 2 3 2" xfId="22572" xr:uid="{73EC2400-3517-4A02-9CFD-3DD04C38D22D}"/>
    <cellStyle name="Salida 12 4 4 2 4" xfId="20924" xr:uid="{381BC4AE-203C-461A-AD09-4FD38072A1C3}"/>
    <cellStyle name="Salida 12 4 4 3" xfId="9561" xr:uid="{4E02D6B7-4A28-455B-952A-396D5F89F28B}"/>
    <cellStyle name="Salida 12 4 4 3 2" xfId="24669" xr:uid="{D370D908-D3E9-4527-B432-F3EB24A9510D}"/>
    <cellStyle name="Salida 12 4 4 4" xfId="15678" xr:uid="{CB1FDEC8-DD29-4F00-8F49-5C3269367C3E}"/>
    <cellStyle name="Salida 12 4 4 4 2" xfId="30786" xr:uid="{1635DA37-D75D-460D-A84A-E63AF469F48C}"/>
    <cellStyle name="Salida 12 4 4 5" xfId="18287" xr:uid="{C04FE68D-D233-4EDF-BADC-B212EED1157B}"/>
    <cellStyle name="Salida 12 4 5" xfId="3505" xr:uid="{8047B4E0-C2A4-48ED-9003-4715721E9949}"/>
    <cellStyle name="Salida 12 4 5 2" xfId="6142" xr:uid="{B7845FD7-255B-4388-8591-475331C77664}"/>
    <cellStyle name="Salida 12 4 5 2 2" xfId="12453" xr:uid="{9B6F4526-0496-4AD9-911B-F71D4C4F4543}"/>
    <cellStyle name="Salida 12 4 5 2 2 2" xfId="27561" xr:uid="{52BE84B2-2017-482A-B76C-9FFBF08CD7C1}"/>
    <cellStyle name="Salida 12 4 5 2 3" xfId="9262" xr:uid="{BA3DBE56-A5FA-4A76-915D-8EC321790BDB}"/>
    <cellStyle name="Salida 12 4 5 2 3 2" xfId="24370" xr:uid="{11D26456-0B8A-4F86-A026-9331DE54934E}"/>
    <cellStyle name="Salida 12 4 5 2 4" xfId="21250" xr:uid="{390FB525-4E02-45B4-9888-631CCB3B5E41}"/>
    <cellStyle name="Salida 12 4 5 3" xfId="9887" xr:uid="{4300DE8C-70FB-4F64-ABE5-3857E0E62105}"/>
    <cellStyle name="Salida 12 4 5 3 2" xfId="24995" xr:uid="{36D48812-2AB4-45AD-8A34-5C3FF4161507}"/>
    <cellStyle name="Salida 12 4 5 4" xfId="14846" xr:uid="{2B53DDDF-D408-4529-B892-5923F79FB737}"/>
    <cellStyle name="Salida 12 4 5 4 2" xfId="29954" xr:uid="{91DF0694-4765-4274-BEE3-BE06E328AC38}"/>
    <cellStyle name="Salida 12 4 5 5" xfId="18613" xr:uid="{6682E9C7-9934-4DAB-ADF7-C95D80F9A1A3}"/>
    <cellStyle name="Salida 12 4 6" xfId="3811" xr:uid="{0C3AFC36-E8B9-4F6D-AFDB-5FD48EF16FA9}"/>
    <cellStyle name="Salida 12 4 6 2" xfId="6448" xr:uid="{56B41684-80B3-4027-A75D-89BF3B7E7DA9}"/>
    <cellStyle name="Salida 12 4 6 2 2" xfId="12759" xr:uid="{C6D5DB82-8FE3-406B-9F1A-60CDB3C6BC1A}"/>
    <cellStyle name="Salida 12 4 6 2 2 2" xfId="27867" xr:uid="{BF687FC6-19B5-4370-A906-46ACA237B0D7}"/>
    <cellStyle name="Salida 12 4 6 2 3" xfId="15326" xr:uid="{A9B9DAC3-2C20-4B34-879A-32991E35B8E0}"/>
    <cellStyle name="Salida 12 4 6 2 3 2" xfId="30434" xr:uid="{CF0FEC78-269A-4D70-ACFB-676FC9B32DB4}"/>
    <cellStyle name="Salida 12 4 6 2 4" xfId="21556" xr:uid="{3D9F043E-5619-465A-A0B8-0E7F6AFFEB84}"/>
    <cellStyle name="Salida 12 4 6 3" xfId="10193" xr:uid="{261C6677-BC43-4F01-BCFE-3C709B4F8FE9}"/>
    <cellStyle name="Salida 12 4 6 3 2" xfId="25301" xr:uid="{6D05D59F-80C4-464F-9587-9920DF5E8CE8}"/>
    <cellStyle name="Salida 12 4 6 4" xfId="15047" xr:uid="{27A3DADB-A7B1-4157-9E78-E0449C048A8F}"/>
    <cellStyle name="Salida 12 4 6 4 2" xfId="30155" xr:uid="{9951B345-FBD4-4069-ABE8-1E2204BB20C1}"/>
    <cellStyle name="Salida 12 4 6 5" xfId="18919" xr:uid="{FC8735D0-0E07-41F6-A78F-70732AFEDF8F}"/>
    <cellStyle name="Salida 12 4 7" xfId="4193" xr:uid="{54E72FC4-F083-49A8-B1AF-7DB8F089C447}"/>
    <cellStyle name="Salida 12 4 7 2" xfId="6830" xr:uid="{F754DE7B-83D0-4132-A42D-50E5852EF108}"/>
    <cellStyle name="Salida 12 4 7 2 2" xfId="13141" xr:uid="{DF0FDF31-D372-4276-BAC7-001C6621CBB4}"/>
    <cellStyle name="Salida 12 4 7 2 2 2" xfId="28249" xr:uid="{DB345B86-DDEF-46F1-8DD8-444788E34B8E}"/>
    <cellStyle name="Salida 12 4 7 2 3" xfId="16810" xr:uid="{16E49AF7-CB31-4B9F-92CA-B87023BD79ED}"/>
    <cellStyle name="Salida 12 4 7 2 3 2" xfId="31918" xr:uid="{7ECFC318-2612-4786-8E18-08548BC120F3}"/>
    <cellStyle name="Salida 12 4 7 2 4" xfId="21938" xr:uid="{8034ABE1-74E7-48D4-987C-F8758E5DDCE5}"/>
    <cellStyle name="Salida 12 4 7 3" xfId="10575" xr:uid="{CB857099-C5C9-4542-8169-637188AE2D76}"/>
    <cellStyle name="Salida 12 4 7 3 2" xfId="25683" xr:uid="{6A9A56B9-272B-4821-9B45-28F0CE40BFEB}"/>
    <cellStyle name="Salida 12 4 7 4" xfId="8191" xr:uid="{30F664B8-8FAF-464A-BD1C-43E976FE7F7C}"/>
    <cellStyle name="Salida 12 4 7 4 2" xfId="23299" xr:uid="{F91BE8BE-31A7-4726-AB95-AA294CC6443D}"/>
    <cellStyle name="Salida 12 4 7 5" xfId="19301" xr:uid="{46EDD6B8-2E24-411A-890A-1781D9F50CE3}"/>
    <cellStyle name="Salida 12 4 8" xfId="4758" xr:uid="{BC6AB790-4DDC-4E4D-8E02-B6FDE0F55879}"/>
    <cellStyle name="Salida 12 4 8 2" xfId="11140" xr:uid="{8001105C-2B42-4DCF-89BE-88ECCE6C2799}"/>
    <cellStyle name="Salida 12 4 8 2 2" xfId="26248" xr:uid="{411520BC-B5F5-4ECA-BBB5-657E4AB1F51A}"/>
    <cellStyle name="Salida 12 4 8 3" xfId="14860" xr:uid="{59646B95-1CF8-4D43-952E-E943D50E86D1}"/>
    <cellStyle name="Salida 12 4 8 3 2" xfId="29968" xr:uid="{B3A35A4A-7D1C-4EEE-A5CC-8DCBC5F07E1E}"/>
    <cellStyle name="Salida 12 4 8 4" xfId="19866" xr:uid="{CCE55DC2-DCD9-4F15-B20C-B417C18636F9}"/>
    <cellStyle name="Salida 12 4 9" xfId="8619" xr:uid="{D1268DC6-2948-46FE-9074-1AF515E1EB2B}"/>
    <cellStyle name="Salida 12 4 9 2" xfId="23727" xr:uid="{EB73BB4E-E39A-40E3-94D4-BFC7AE4B7CC2}"/>
    <cellStyle name="Salida 12 5" xfId="2003" xr:uid="{4B4777E3-EBCB-4537-9EFB-ABF49D2480E4}"/>
    <cellStyle name="Salida 12 5 10" xfId="15496" xr:uid="{715AE5A9-9C96-4F88-B0EE-A58F27487CDE}"/>
    <cellStyle name="Salida 12 5 10 2" xfId="30604" xr:uid="{C6743E6B-AF0F-4882-A369-C39E9B20FA2A}"/>
    <cellStyle name="Salida 12 5 11" xfId="17228" xr:uid="{980EE834-B682-4101-8C99-75F87DCB9117}"/>
    <cellStyle name="Salida 12 5 2" xfId="2765" xr:uid="{0E8BEEC3-60CD-4C23-B6FD-808F862B7CA6}"/>
    <cellStyle name="Salida 12 5 2 2" xfId="5402" xr:uid="{B4BB76A7-67EC-42AD-9193-B167B1B07532}"/>
    <cellStyle name="Salida 12 5 2 2 2" xfId="11751" xr:uid="{C2AEEDC6-8220-47C0-8B72-84EDC0D20D45}"/>
    <cellStyle name="Salida 12 5 2 2 2 2" xfId="26859" xr:uid="{FDC8FAC1-AE22-438B-9C55-5DEB8DAAD3EB}"/>
    <cellStyle name="Salida 12 5 2 2 3" xfId="11664" xr:uid="{40BFBCCC-2B28-4A8A-BDF3-E51AAC6FF242}"/>
    <cellStyle name="Salida 12 5 2 2 3 2" xfId="26772" xr:uid="{FE8E916E-666F-40F4-8D6B-70568112A3AA}"/>
    <cellStyle name="Salida 12 5 2 2 4" xfId="20510" xr:uid="{3A2C789C-9389-4E0D-9D53-539743996C81}"/>
    <cellStyle name="Salida 12 5 2 3" xfId="14554" xr:uid="{5FDA94A0-FB62-455E-89D9-7A65E96D84AE}"/>
    <cellStyle name="Salida 12 5 2 3 2" xfId="29662" xr:uid="{61B92A83-813A-48BA-8D3C-4D9CED60C3B4}"/>
    <cellStyle name="Salida 12 5 2 4" xfId="17873" xr:uid="{42EB63BD-38D4-4DAA-911A-8C4E6464C423}"/>
    <cellStyle name="Salida 12 5 3" xfId="3068" xr:uid="{270ECEA2-EE36-4A9A-8757-6C884C0ED126}"/>
    <cellStyle name="Salida 12 5 3 2" xfId="5705" xr:uid="{623AF786-F983-4D17-90DF-5C06C07DFB14}"/>
    <cellStyle name="Salida 12 5 3 2 2" xfId="12016" xr:uid="{AA40F657-0CCD-4DC5-B064-7642482C3D3C}"/>
    <cellStyle name="Salida 12 5 3 2 2 2" xfId="27124" xr:uid="{AA029894-8EA0-4ADD-82E5-014A7049453A}"/>
    <cellStyle name="Salida 12 5 3 2 3" xfId="14997" xr:uid="{1FDEF607-CDE2-4E54-AD1F-E163E59CAB09}"/>
    <cellStyle name="Salida 12 5 3 2 3 2" xfId="30105" xr:uid="{EB266409-0D63-4D14-8029-75941C6B3BAE}"/>
    <cellStyle name="Salida 12 5 3 2 4" xfId="20813" xr:uid="{541581B6-9545-43DA-B8A7-23C401467D0A}"/>
    <cellStyle name="Salida 12 5 3 3" xfId="9450" xr:uid="{1D34BD78-82E1-447D-9489-B9A709A0ED30}"/>
    <cellStyle name="Salida 12 5 3 3 2" xfId="24558" xr:uid="{7950AB88-3D32-4C2E-9D54-046046469495}"/>
    <cellStyle name="Salida 12 5 3 4" xfId="15158" xr:uid="{146F8D26-5740-4A28-9844-A391E3D5745A}"/>
    <cellStyle name="Salida 12 5 3 4 2" xfId="30266" xr:uid="{D0969E1D-FA43-4AB5-8FE3-1EAF0A86ABAB}"/>
    <cellStyle name="Salida 12 5 3 5" xfId="18176" xr:uid="{02CE535D-376A-4180-9461-8605CC3F8044}"/>
    <cellStyle name="Salida 12 5 4" xfId="3394" xr:uid="{8FB08ED7-77FF-401E-887A-1D1CFE82B5E9}"/>
    <cellStyle name="Salida 12 5 4 2" xfId="6031" xr:uid="{A80708DB-C7CA-4E6A-A13D-AF6A69D56836}"/>
    <cellStyle name="Salida 12 5 4 2 2" xfId="12342" xr:uid="{423658CE-E1A4-4D6B-AF83-4880FEFF7A88}"/>
    <cellStyle name="Salida 12 5 4 2 2 2" xfId="27450" xr:uid="{37B53DDE-5A79-4493-9432-A6783760DD26}"/>
    <cellStyle name="Salida 12 5 4 2 3" xfId="14644" xr:uid="{CB3BA631-B055-4B9A-A039-5BBF52753ED5}"/>
    <cellStyle name="Salida 12 5 4 2 3 2" xfId="29752" xr:uid="{28A37095-7ABC-44E6-801F-50B1D5F32FBB}"/>
    <cellStyle name="Salida 12 5 4 2 4" xfId="21139" xr:uid="{01DECABA-977C-4B87-A813-31E1AEBCB24D}"/>
    <cellStyle name="Salida 12 5 4 3" xfId="9776" xr:uid="{03A63E0A-DA46-4526-90D8-04706A2DB67F}"/>
    <cellStyle name="Salida 12 5 4 3 2" xfId="24884" xr:uid="{FDC429EA-FC5D-4B9E-AE92-055160E13097}"/>
    <cellStyle name="Salida 12 5 4 4" xfId="14981" xr:uid="{AE2259E3-FC57-4D35-9662-5623554CFA38}"/>
    <cellStyle name="Salida 12 5 4 4 2" xfId="30089" xr:uid="{6FD5D884-1FD1-4A0C-A031-9C299A00E3E0}"/>
    <cellStyle name="Salida 12 5 4 5" xfId="18502" xr:uid="{16FAC1D2-7C5B-491C-84DC-12790AB45ECB}"/>
    <cellStyle name="Salida 12 5 5" xfId="3700" xr:uid="{2B95E80E-65F8-482A-8E39-6B0EF404581C}"/>
    <cellStyle name="Salida 12 5 5 2" xfId="6337" xr:uid="{BD2A5A13-A952-4EA1-8E0F-265ABD7E4861}"/>
    <cellStyle name="Salida 12 5 5 2 2" xfId="12648" xr:uid="{7488CEB6-65E3-467F-8DFE-ECDA42EC4826}"/>
    <cellStyle name="Salida 12 5 5 2 2 2" xfId="27756" xr:uid="{94DC9968-5480-416C-B1C0-103EDCE3423E}"/>
    <cellStyle name="Salida 12 5 5 2 3" xfId="14447" xr:uid="{C037F341-9D0C-4F20-A86E-6FFD5D35FE02}"/>
    <cellStyle name="Salida 12 5 5 2 3 2" xfId="29555" xr:uid="{DA3496E1-E99B-4F85-A8F5-7C0C9BF68AE3}"/>
    <cellStyle name="Salida 12 5 5 2 4" xfId="21445" xr:uid="{8769E7CD-A264-4E11-A257-905E50C729EF}"/>
    <cellStyle name="Salida 12 5 5 3" xfId="10082" xr:uid="{632CF466-C681-4C62-9E8D-C0FF4E19AE83}"/>
    <cellStyle name="Salida 12 5 5 3 2" xfId="25190" xr:uid="{D8270EB2-0EE6-425B-8A21-CCB956A216E7}"/>
    <cellStyle name="Salida 12 5 5 4" xfId="14228" xr:uid="{8E3AD350-1672-421B-8086-5770EB502327}"/>
    <cellStyle name="Salida 12 5 5 4 2" xfId="29336" xr:uid="{282431D1-0C5F-4FCB-A0C0-A505B2ECCBB0}"/>
    <cellStyle name="Salida 12 5 5 5" xfId="18808" xr:uid="{49190FCA-6B24-454B-A7D4-58F40B0449B2}"/>
    <cellStyle name="Salida 12 5 6" xfId="4075" xr:uid="{4F3E6D33-A9E3-420A-B611-BB2C1CBFD606}"/>
    <cellStyle name="Salida 12 5 6 2" xfId="6712" xr:uid="{11DC347A-CEA8-43BA-8D5B-4E4A2DB04B36}"/>
    <cellStyle name="Salida 12 5 6 2 2" xfId="13023" xr:uid="{F0CB2341-D254-4893-8B54-19143E6A3E1E}"/>
    <cellStyle name="Salida 12 5 6 2 2 2" xfId="28131" xr:uid="{4EF09DD8-EA87-4E07-BB41-F697D6504DEC}"/>
    <cellStyle name="Salida 12 5 6 2 3" xfId="16699" xr:uid="{CD2B1F03-BCE2-448A-B8ED-591D9214ECA2}"/>
    <cellStyle name="Salida 12 5 6 2 3 2" xfId="31807" xr:uid="{685A9CC7-37C8-465F-993B-25EE2AFBAC3C}"/>
    <cellStyle name="Salida 12 5 6 2 4" xfId="21820" xr:uid="{CE2AD832-E65B-4DB0-8B7A-021D46FF8FD3}"/>
    <cellStyle name="Salida 12 5 6 3" xfId="10457" xr:uid="{7FE6063E-F407-4B12-8171-0BE8101ED634}"/>
    <cellStyle name="Salida 12 5 6 3 2" xfId="25565" xr:uid="{5917B43F-1CF6-410B-9117-0EF0AA0D9678}"/>
    <cellStyle name="Salida 12 5 6 4" xfId="9128" xr:uid="{C4816E98-FBAA-438B-BA04-9E42EE70CABE}"/>
    <cellStyle name="Salida 12 5 6 4 2" xfId="24236" xr:uid="{0A5FF579-6491-4295-AB31-6098E5F209DA}"/>
    <cellStyle name="Salida 12 5 6 5" xfId="19183" xr:uid="{D28C9FAB-B9CE-4D7E-A8A9-2400636EE498}"/>
    <cellStyle name="Salida 12 5 7" xfId="4640" xr:uid="{B85F019F-B037-4728-A4C0-14327FD70C04}"/>
    <cellStyle name="Salida 12 5 7 2" xfId="11022" xr:uid="{0541D190-DB2C-4816-B391-8A4A19D19C21}"/>
    <cellStyle name="Salida 12 5 7 2 2" xfId="26130" xr:uid="{372F91D6-1D2A-48BB-8919-17ABA709E25B}"/>
    <cellStyle name="Salida 12 5 7 3" xfId="13538" xr:uid="{0CAA5A14-9C97-47AE-AD5E-B519C171405B}"/>
    <cellStyle name="Salida 12 5 7 3 2" xfId="28646" xr:uid="{EA6C8FC3-7ADC-46A7-8EB6-6D1BFC17EDB9}"/>
    <cellStyle name="Salida 12 5 7 4" xfId="19748" xr:uid="{80EBC3A8-3B48-40E6-91BF-361C6CBB5BE3}"/>
    <cellStyle name="Salida 12 5 8" xfId="8501" xr:uid="{F403A0F1-AB90-41C9-B168-2694B91F2302}"/>
    <cellStyle name="Salida 12 5 8 2" xfId="23609" xr:uid="{5EBC7F90-74A9-4831-B7F8-F79C32DF77DC}"/>
    <cellStyle name="Salida 12 5 9" xfId="16003" xr:uid="{501DA442-DC2B-4E99-B5A0-601C08277BE0}"/>
    <cellStyle name="Salida 12 5 9 2" xfId="31111" xr:uid="{2330CCC9-0B3C-4F04-B614-2D3100A820AA}"/>
    <cellStyle name="Salida 13" xfId="1505" xr:uid="{00000000-0005-0000-0000-0000E5050000}"/>
    <cellStyle name="Salida 13 2" xfId="1931" xr:uid="{F11A2D1A-4EF7-4FFC-A211-7A491B01CBB1}"/>
    <cellStyle name="Salida 13 2 10" xfId="8432" xr:uid="{8B399E5D-8EF7-443F-9F48-9ABD75523B02}"/>
    <cellStyle name="Salida 13 2 10 2" xfId="23540" xr:uid="{6C6E0492-8E34-4F54-BCC6-A662DFFBF890}"/>
    <cellStyle name="Salida 13 2 11" xfId="15460" xr:uid="{10EE6A07-737D-4C1F-A633-3401831760BC}"/>
    <cellStyle name="Salida 13 2 11 2" xfId="30568" xr:uid="{DC952954-F346-4E37-B664-8A38F5E78780}"/>
    <cellStyle name="Salida 13 2 12" xfId="16179" xr:uid="{3A1CF17A-4A52-4A81-B61E-4B24D8B788DC}"/>
    <cellStyle name="Salida 13 2 12 2" xfId="31287" xr:uid="{266B074A-8342-401E-9AA7-785E964F7195}"/>
    <cellStyle name="Salida 13 2 13" xfId="17156" xr:uid="{0E769CDB-E0A6-42B1-8089-14BC5BA73EBE}"/>
    <cellStyle name="Salida 13 2 2" xfId="2491" xr:uid="{5E37C1D5-593E-44E4-96D4-3CA501031146}"/>
    <cellStyle name="Salida 13 2 2 2" xfId="5128" xr:uid="{0629B6FA-15AA-4ECA-B992-1F17C9FBD4E2}"/>
    <cellStyle name="Salida 13 2 2 2 2" xfId="11492" xr:uid="{9FC1E843-3BF7-4F21-928B-77021FD0B7F7}"/>
    <cellStyle name="Salida 13 2 2 2 2 2" xfId="26600" xr:uid="{9C627398-5441-46F5-A378-78815BD881C8}"/>
    <cellStyle name="Salida 13 2 2 2 3" xfId="16072" xr:uid="{622DAC28-6B5B-4917-8A42-91E70D4473C6}"/>
    <cellStyle name="Salida 13 2 2 2 3 2" xfId="31180" xr:uid="{6E246707-E6AB-4DE0-813E-E7C1CE3CDC2C}"/>
    <cellStyle name="Salida 13 2 2 2 4" xfId="20236" xr:uid="{C3B176BA-5C0E-484B-A3D3-76A3DDC6514D}"/>
    <cellStyle name="Salida 13 2 2 3" xfId="8958" xr:uid="{717409F1-867D-439F-943C-5107BB11A835}"/>
    <cellStyle name="Salida 13 2 2 3 2" xfId="24066" xr:uid="{0199FDF2-137B-4F3C-A47D-C405894CE3E7}"/>
    <cellStyle name="Salida 13 2 3" xfId="2707" xr:uid="{8D4FAE9D-2F56-454A-8E42-F2B901F97031}"/>
    <cellStyle name="Salida 13 2 3 2" xfId="5344" xr:uid="{6E839941-57A4-46E0-B4E3-5A9D3BAFD588}"/>
    <cellStyle name="Salida 13 2 3 2 2" xfId="11693" xr:uid="{F42E74BF-3AC8-4CC6-8CC0-EC253A2A86DE}"/>
    <cellStyle name="Salida 13 2 3 2 2 2" xfId="26801" xr:uid="{8E0FAA9C-8198-452C-9839-7FFB20C80FE6}"/>
    <cellStyle name="Salida 13 2 3 2 3" xfId="14340" xr:uid="{EA85B8C9-20E1-4C58-9754-13D8C957B46D}"/>
    <cellStyle name="Salida 13 2 3 2 3 2" xfId="29448" xr:uid="{E832FDDB-1C47-491E-AFE7-D7570E53968B}"/>
    <cellStyle name="Salida 13 2 3 2 4" xfId="20452" xr:uid="{9684C910-C3ED-4149-A794-F3C2F7992A3E}"/>
    <cellStyle name="Salida 13 2 3 3" xfId="7240" xr:uid="{81591083-450A-4CF1-90BE-6E15DFCC26EA}"/>
    <cellStyle name="Salida 13 2 3 3 2" xfId="22348" xr:uid="{2A46EA23-048A-4DC1-BADF-4266C48470EF}"/>
    <cellStyle name="Salida 13 2 3 4" xfId="17815" xr:uid="{29824202-71E3-4C19-AB75-DA9FBEEC3002}"/>
    <cellStyle name="Salida 13 2 4" xfId="3010" xr:uid="{A5725542-D2B7-4DEA-A574-E7212C399005}"/>
    <cellStyle name="Salida 13 2 4 2" xfId="5647" xr:uid="{3B8B9359-AA39-47EB-931F-4DB4CACCD457}"/>
    <cellStyle name="Salida 13 2 4 2 2" xfId="11958" xr:uid="{0EBCCD2A-6384-42DC-87CE-E4E8AF64C788}"/>
    <cellStyle name="Salida 13 2 4 2 2 2" xfId="27066" xr:uid="{FB2CB4FC-DC2B-452A-AA0E-5498F223B909}"/>
    <cellStyle name="Salida 13 2 4 2 3" xfId="16470" xr:uid="{BE42625E-1B35-4217-A999-C708E7541BE7}"/>
    <cellStyle name="Salida 13 2 4 2 3 2" xfId="31578" xr:uid="{68451C59-6BFE-4328-B8FB-35C3335BEFAB}"/>
    <cellStyle name="Salida 13 2 4 2 4" xfId="20755" xr:uid="{FE6A9127-D34E-419E-804B-7D3D79DF10DB}"/>
    <cellStyle name="Salida 13 2 4 3" xfId="9392" xr:uid="{74FE14D2-A2EA-4B68-A0C4-3D1A8D41BE23}"/>
    <cellStyle name="Salida 13 2 4 3 2" xfId="24500" xr:uid="{89753B07-AB45-4FBF-A8B9-A93C7D059D3D}"/>
    <cellStyle name="Salida 13 2 4 4" xfId="9283" xr:uid="{9DA2D1FF-AD87-4468-9217-94B6C87344CB}"/>
    <cellStyle name="Salida 13 2 4 4 2" xfId="24391" xr:uid="{6558A997-4420-4327-A02B-ADC6D9EA9DE8}"/>
    <cellStyle name="Salida 13 2 4 5" xfId="18118" xr:uid="{A0798D4F-42B9-4FD0-AADF-86C3EA760A3D}"/>
    <cellStyle name="Salida 13 2 5" xfId="3336" xr:uid="{844E51ED-B9FF-40EA-80EF-95A7A4C565BF}"/>
    <cellStyle name="Salida 13 2 5 2" xfId="5973" xr:uid="{3E326966-39B4-4018-9AB0-36E67647618E}"/>
    <cellStyle name="Salida 13 2 5 2 2" xfId="12284" xr:uid="{D54926E4-B31F-485E-8087-24E2A06B0E5E}"/>
    <cellStyle name="Salida 13 2 5 2 2 2" xfId="27392" xr:uid="{DE40F32A-EC0E-4538-966B-C7B70819BBD2}"/>
    <cellStyle name="Salida 13 2 5 2 3" xfId="7678" xr:uid="{501A9F7C-6CEB-4D9A-BA78-D71FF2385243}"/>
    <cellStyle name="Salida 13 2 5 2 3 2" xfId="22786" xr:uid="{7460C4E0-88E5-432A-B654-F8164ED6BB87}"/>
    <cellStyle name="Salida 13 2 5 2 4" xfId="21081" xr:uid="{34631D1C-93DE-4CDB-95EB-ABC481ABAB02}"/>
    <cellStyle name="Salida 13 2 5 3" xfId="9718" xr:uid="{07C5DDF2-6421-404E-A42D-1F85153EB50F}"/>
    <cellStyle name="Salida 13 2 5 3 2" xfId="24826" xr:uid="{761E53FD-DF4B-4451-81E8-42E58174A7AB}"/>
    <cellStyle name="Salida 13 2 5 4" xfId="15652" xr:uid="{C9D868A6-B2BE-4874-A0BB-3455B30B43AC}"/>
    <cellStyle name="Salida 13 2 5 4 2" xfId="30760" xr:uid="{A88B9A25-D9C2-441B-B185-3A1786AC42F1}"/>
    <cellStyle name="Salida 13 2 5 5" xfId="18444" xr:uid="{197A1C28-712A-4AE9-9E80-6290F8A873B8}"/>
    <cellStyle name="Salida 13 2 6" xfId="3642" xr:uid="{705B99FB-730E-4668-852C-D1A5B2DDA6A1}"/>
    <cellStyle name="Salida 13 2 6 2" xfId="6279" xr:uid="{B8E47E23-62A4-4B75-B792-1387E0AD44C3}"/>
    <cellStyle name="Salida 13 2 6 2 2" xfId="12590" xr:uid="{11B1A84B-B06D-4ACC-AEF4-42DF3778E251}"/>
    <cellStyle name="Salida 13 2 6 2 2 2" xfId="27698" xr:uid="{07B3ECF5-3F21-488B-A396-9D1A6AF04D08}"/>
    <cellStyle name="Salida 13 2 6 2 3" xfId="14204" xr:uid="{BB315C0D-79E3-4231-B3D1-9507E2CC37BF}"/>
    <cellStyle name="Salida 13 2 6 2 3 2" xfId="29312" xr:uid="{FB28693B-9F7D-42B1-9A56-51610B2F8EA2}"/>
    <cellStyle name="Salida 13 2 6 2 4" xfId="21387" xr:uid="{F2233401-C090-4285-96FF-352FFB57BC59}"/>
    <cellStyle name="Salida 13 2 6 3" xfId="10024" xr:uid="{15F786F3-696E-47CA-BC22-1B48700B2480}"/>
    <cellStyle name="Salida 13 2 6 3 2" xfId="25132" xr:uid="{DDFCDF84-53D7-4F97-B181-2089E01B63C7}"/>
    <cellStyle name="Salida 13 2 6 4" xfId="14755" xr:uid="{664B94A5-7A03-4275-81A9-C034CCA9540D}"/>
    <cellStyle name="Salida 13 2 6 4 2" xfId="29863" xr:uid="{CD91CAF9-BC8F-4BDE-A9A8-A7D52C63E8F0}"/>
    <cellStyle name="Salida 13 2 6 5" xfId="18750" xr:uid="{32BD198A-5C07-4AD3-AA82-DD790BDF45A7}"/>
    <cellStyle name="Salida 13 2 7" xfId="4003" xr:uid="{97E42C62-01CE-4ECA-90F8-6572B95C116F}"/>
    <cellStyle name="Salida 13 2 7 2" xfId="6640" xr:uid="{F3C42808-6321-493A-885C-A24B7B4D3E6E}"/>
    <cellStyle name="Salida 13 2 7 2 2" xfId="12951" xr:uid="{715447B5-900B-489A-87A3-0943F99E322F}"/>
    <cellStyle name="Salida 13 2 7 2 2 2" xfId="28059" xr:uid="{AF8BDBB4-A0A4-4260-9F59-0682D5ADEAFF}"/>
    <cellStyle name="Salida 13 2 7 2 3" xfId="16641" xr:uid="{EF95E35D-2CEC-4B56-9073-817A88E552BF}"/>
    <cellStyle name="Salida 13 2 7 2 3 2" xfId="31749" xr:uid="{0F8B2D47-FD12-409A-9342-11A4A9AB2069}"/>
    <cellStyle name="Salida 13 2 7 2 4" xfId="21748" xr:uid="{E358B29C-8CE9-4639-A7B2-11ED222330CB}"/>
    <cellStyle name="Salida 13 2 7 3" xfId="10385" xr:uid="{02517610-6B4C-4C0C-8895-866150EE53C8}"/>
    <cellStyle name="Salida 13 2 7 3 2" xfId="25493" xr:uid="{4E56AB17-538D-43F5-B172-90ADB2283117}"/>
    <cellStyle name="Salida 13 2 7 4" xfId="7195" xr:uid="{EAAD36FE-1545-49DC-ACF3-89B7088163E4}"/>
    <cellStyle name="Salida 13 2 7 4 2" xfId="22303" xr:uid="{D73C88C6-116C-4A6B-B7FC-4E8555BA7842}"/>
    <cellStyle name="Salida 13 2 7 5" xfId="19111" xr:uid="{B428CFF1-296E-4AD7-BB3D-6E19BBF934E3}"/>
    <cellStyle name="Salida 13 2 8" xfId="4316" xr:uid="{C496B245-CCB8-4218-9DC6-DA24C500CBAE}"/>
    <cellStyle name="Salida 13 2 8 2" xfId="6953" xr:uid="{5EBF65B5-5A77-4ABF-8021-48853786D184}"/>
    <cellStyle name="Salida 13 2 8 2 2" xfId="13264" xr:uid="{20E678ED-1B9C-4000-B2E9-CCEC26DC7C35}"/>
    <cellStyle name="Salida 13 2 8 2 2 2" xfId="28372" xr:uid="{847C3C42-5852-491B-8EBC-B1B02796F4FF}"/>
    <cellStyle name="Salida 13 2 8 2 3" xfId="16928" xr:uid="{5ACE6235-7F75-460B-83A6-1C4F3F16167D}"/>
    <cellStyle name="Salida 13 2 8 2 3 2" xfId="32036" xr:uid="{D14CC32B-2A02-4E90-AED5-3DA51422F53C}"/>
    <cellStyle name="Salida 13 2 8 2 4" xfId="22061" xr:uid="{3BD2B004-9E4A-4960-8123-89577E153614}"/>
    <cellStyle name="Salida 13 2 8 3" xfId="10698" xr:uid="{E421A679-B299-4F9C-8DE0-BAAD1D0A99A9}"/>
    <cellStyle name="Salida 13 2 8 3 2" xfId="25806" xr:uid="{CC7B3F89-2547-40D2-B3C2-2D5634D1D17F}"/>
    <cellStyle name="Salida 13 2 8 4" xfId="7735" xr:uid="{52139073-66F2-475B-87BB-193563FD8078}"/>
    <cellStyle name="Salida 13 2 8 4 2" xfId="22843" xr:uid="{CA459C1A-EFF8-475A-AE1C-104AA2885FAA}"/>
    <cellStyle name="Salida 13 2 8 5" xfId="19424" xr:uid="{EC2431A3-D0C9-433A-8E04-BDA32F603DDB}"/>
    <cellStyle name="Salida 13 2 9" xfId="4568" xr:uid="{A97C555D-C461-4BCF-8117-68AC2905747B}"/>
    <cellStyle name="Salida 13 2 9 2" xfId="10950" xr:uid="{A095F556-303F-4882-98CA-3BB3DF14D556}"/>
    <cellStyle name="Salida 13 2 9 2 2" xfId="26058" xr:uid="{6978A5B1-12BB-451F-AE85-CD794FC06FDB}"/>
    <cellStyle name="Salida 13 2 9 3" xfId="9237" xr:uid="{DF17C55A-C4CC-4009-99FA-6552FF0E8B84}"/>
    <cellStyle name="Salida 13 2 9 3 2" xfId="24345" xr:uid="{F34B768C-CBF0-4536-B0F6-09E3EA3A2397}"/>
    <cellStyle name="Salida 13 2 9 4" xfId="19676" xr:uid="{B4E3B68C-F01B-4347-95F2-5A85DFC1595B}"/>
    <cellStyle name="Salida 13 3" xfId="1802" xr:uid="{2BCBFE82-1889-4F70-B640-005B73D891BA}"/>
    <cellStyle name="Salida 13 3 10" xfId="8303" xr:uid="{7ECF11E7-623F-4AEE-823E-0943E101ED52}"/>
    <cellStyle name="Salida 13 3 10 2" xfId="23411" xr:uid="{A94E2C83-0601-40FB-A87E-99A0051327D1}"/>
    <cellStyle name="Salida 13 3 11" xfId="16242" xr:uid="{CACC36C2-9D44-4CB5-B369-9E6AC22E454F}"/>
    <cellStyle name="Salida 13 3 11 2" xfId="31350" xr:uid="{74DA9F37-A8D6-482C-A70C-02930598B476}"/>
    <cellStyle name="Salida 13 3 12" xfId="7936" xr:uid="{80097987-FB52-4E71-9D34-6E916958A8F7}"/>
    <cellStyle name="Salida 13 3 12 2" xfId="23044" xr:uid="{D6BF0220-BCB8-42E0-9A22-8BC59FF6ED9E}"/>
    <cellStyle name="Salida 13 3 13" xfId="17027" xr:uid="{1FAB808E-87A1-4A4B-B3D6-8A8BDDAC9324}"/>
    <cellStyle name="Salida 13 3 2" xfId="2362" xr:uid="{91601F0A-C2E9-49BE-8F41-D6DF5A0C1CD1}"/>
    <cellStyle name="Salida 13 3 2 2" xfId="4999" xr:uid="{476CD9D9-B054-459E-8FB2-049EAEB43AC5}"/>
    <cellStyle name="Salida 13 3 2 2 2" xfId="11363" xr:uid="{F000F386-C9D4-48A8-9EDB-7A9207517C23}"/>
    <cellStyle name="Salida 13 3 2 2 2 2" xfId="26471" xr:uid="{F481236C-B50E-4A00-94CD-6F691F8A3CE0}"/>
    <cellStyle name="Salida 13 3 2 2 3" xfId="7522" xr:uid="{F5347926-3830-4CD7-8E7A-B450D2F6CF07}"/>
    <cellStyle name="Salida 13 3 2 2 3 2" xfId="22630" xr:uid="{6BDBF8BA-0ECC-42AC-A7F6-B4106D90CCB0}"/>
    <cellStyle name="Salida 13 3 2 2 4" xfId="20107" xr:uid="{92AC0672-1C56-4F9B-95D8-B7D873D48A03}"/>
    <cellStyle name="Salida 13 3 2 3" xfId="8829" xr:uid="{723D94EF-EE00-4B1E-881B-9208A5A6016E}"/>
    <cellStyle name="Salida 13 3 2 3 2" xfId="23937" xr:uid="{1372AD8F-F7DC-4B5A-828E-69F1C0D275BE}"/>
    <cellStyle name="Salida 13 3 3" xfId="2257" xr:uid="{9750FC5E-6154-4033-8B27-1828040EBE99}"/>
    <cellStyle name="Salida 13 3 3 2" xfId="4894" xr:uid="{7D2E9F8B-B98A-4D4B-A08F-184A8B10271F}"/>
    <cellStyle name="Salida 13 3 3 2 2" xfId="11258" xr:uid="{B598E594-F33E-42DE-BBC8-83E94DD1ECFF}"/>
    <cellStyle name="Salida 13 3 3 2 2 2" xfId="26366" xr:uid="{2397E1B9-818C-4524-98BC-37EAE15DC3CD}"/>
    <cellStyle name="Salida 13 3 3 2 3" xfId="15563" xr:uid="{4A3F835E-230E-4502-A3A6-464BDC621B6D}"/>
    <cellStyle name="Salida 13 3 3 2 3 2" xfId="30671" xr:uid="{1A2A146A-533E-4EEC-8E27-25DF8183CE12}"/>
    <cellStyle name="Salida 13 3 3 2 4" xfId="20002" xr:uid="{60D350A9-30D4-496A-9D3F-FEC162FD61B7}"/>
    <cellStyle name="Salida 13 3 3 3" xfId="16397" xr:uid="{27449412-6933-46FD-8B27-0993B9EC7C07}"/>
    <cellStyle name="Salida 13 3 3 3 2" xfId="31505" xr:uid="{2FACE64D-2DF5-4CCE-A4D2-20D8C73B0A99}"/>
    <cellStyle name="Salida 13 3 3 4" xfId="17482" xr:uid="{E405E222-BE7B-4E57-9575-ACA169511681}"/>
    <cellStyle name="Salida 13 3 4" xfId="2337" xr:uid="{1248C24A-496C-46FC-98D7-E1A4B1F86D83}"/>
    <cellStyle name="Salida 13 3 4 2" xfId="4974" xr:uid="{9139DB77-2D91-448B-BCB1-29FB5683768F}"/>
    <cellStyle name="Salida 13 3 4 2 2" xfId="11338" xr:uid="{F1FDAEFF-5AEC-4E0F-990A-49AFF589A591}"/>
    <cellStyle name="Salida 13 3 4 2 2 2" xfId="26446" xr:uid="{B6A96B44-5003-47E9-BC0B-D0C25D8B27D0}"/>
    <cellStyle name="Salida 13 3 4 2 3" xfId="14564" xr:uid="{8D6A7FD7-54BC-4A1F-9CA2-F7D4AFDA9F74}"/>
    <cellStyle name="Salida 13 3 4 2 3 2" xfId="29672" xr:uid="{FF1908AC-5731-4DA5-AC72-BE5BF5A48E53}"/>
    <cellStyle name="Salida 13 3 4 2 4" xfId="20082" xr:uid="{C12F1DC4-4F41-4F40-8DF6-29AA8C211026}"/>
    <cellStyle name="Salida 13 3 4 3" xfId="8804" xr:uid="{13A3D0A5-940B-436F-B729-1035B9AC8F7D}"/>
    <cellStyle name="Salida 13 3 4 3 2" xfId="23912" xr:uid="{4D582BF8-46D8-4B92-8694-EC9A5A757FAC}"/>
    <cellStyle name="Salida 13 3 4 4" xfId="7555" xr:uid="{FA60BC99-24A9-47A7-BE02-16352D846C5F}"/>
    <cellStyle name="Salida 13 3 4 4 2" xfId="22663" xr:uid="{6B6A4661-726C-430B-9C2E-16E7561BF7E8}"/>
    <cellStyle name="Salida 13 3 4 5" xfId="17562" xr:uid="{02039CD4-3E47-4362-9381-4E1A54BC7A09}"/>
    <cellStyle name="Salida 13 3 5" xfId="2271" xr:uid="{BC02DD8A-A1BD-4832-93A0-A46962C9C432}"/>
    <cellStyle name="Salida 13 3 5 2" xfId="4908" xr:uid="{7BDD178F-0F9B-4580-B821-2C82DE580941}"/>
    <cellStyle name="Salida 13 3 5 2 2" xfId="11272" xr:uid="{DE9C0B80-8D2B-4422-8239-468124F8F3A0}"/>
    <cellStyle name="Salida 13 3 5 2 2 2" xfId="26380" xr:uid="{E79C2F1E-E30F-4B0B-98E7-2C8029FB059B}"/>
    <cellStyle name="Salida 13 3 5 2 3" xfId="13411" xr:uid="{CA9B908A-931E-44EA-9C8B-54A4D27C55CC}"/>
    <cellStyle name="Salida 13 3 5 2 3 2" xfId="28519" xr:uid="{F5A79DF2-2B98-4A84-9FB0-A7B16485FB4C}"/>
    <cellStyle name="Salida 13 3 5 2 4" xfId="20016" xr:uid="{F82335D1-FF44-431A-AC02-821088FFBCE5}"/>
    <cellStyle name="Salida 13 3 5 3" xfId="8738" xr:uid="{509301F1-BD24-4367-B32C-9DA8BC1A60FD}"/>
    <cellStyle name="Salida 13 3 5 3 2" xfId="23846" xr:uid="{C5E2269F-3F25-441F-A72D-B9C000AA167F}"/>
    <cellStyle name="Salida 13 3 5 4" xfId="13944" xr:uid="{CEFE8B78-ACD6-455E-BB73-DCC68BD68041}"/>
    <cellStyle name="Salida 13 3 5 4 2" xfId="29052" xr:uid="{92EFC1FB-8D28-47CC-A49B-319105028DDF}"/>
    <cellStyle name="Salida 13 3 5 5" xfId="17496" xr:uid="{C5D723A6-31D7-48F7-B3B3-B3B555B8DEB9}"/>
    <cellStyle name="Salida 13 3 6" xfId="2305" xr:uid="{38CD2DFB-F770-4201-AD66-09644B9AEBA7}"/>
    <cellStyle name="Salida 13 3 6 2" xfId="4942" xr:uid="{2C5E7F84-B00F-4298-9166-894A5D74474D}"/>
    <cellStyle name="Salida 13 3 6 2 2" xfId="11306" xr:uid="{2FF2AA51-15DC-451F-B162-C9E4055A6303}"/>
    <cellStyle name="Salida 13 3 6 2 2 2" xfId="26414" xr:uid="{DFF70D5E-AAAE-4504-9262-630C456A0372}"/>
    <cellStyle name="Salida 13 3 6 2 3" xfId="15492" xr:uid="{FC2F09B7-4320-4672-85A1-8303A32400B9}"/>
    <cellStyle name="Salida 13 3 6 2 3 2" xfId="30600" xr:uid="{44903173-662F-46AD-9D42-AC26C42D8AD7}"/>
    <cellStyle name="Salida 13 3 6 2 4" xfId="20050" xr:uid="{328732A3-C52A-4FC8-A110-9CB0DF13E0EF}"/>
    <cellStyle name="Salida 13 3 6 3" xfId="8772" xr:uid="{49346336-3A28-46EE-AD69-7294E824C532}"/>
    <cellStyle name="Salida 13 3 6 3 2" xfId="23880" xr:uid="{1F912DA8-42A3-4538-8982-CC979A562C3D}"/>
    <cellStyle name="Salida 13 3 6 4" xfId="15822" xr:uid="{30F195A7-8FD5-4E3B-B31D-EDCC4E2F9624}"/>
    <cellStyle name="Salida 13 3 6 4 2" xfId="30930" xr:uid="{73CBEE57-9C1F-4455-B146-9B2B21B1D2E2}"/>
    <cellStyle name="Salida 13 3 6 5" xfId="17530" xr:uid="{328DE35E-9514-4425-8008-1FC0BE5825A0}"/>
    <cellStyle name="Salida 13 3 7" xfId="3874" xr:uid="{61FD1066-E08B-48A9-A44A-7E56E92C9183}"/>
    <cellStyle name="Salida 13 3 7 2" xfId="6511" xr:uid="{BB0847CC-4D28-49F4-9DFB-1AC6635D22CE}"/>
    <cellStyle name="Salida 13 3 7 2 2" xfId="12822" xr:uid="{EA0689E9-1375-4CF5-AD05-2E294B987E2E}"/>
    <cellStyle name="Salida 13 3 7 2 2 2" xfId="27930" xr:uid="{475673B8-6502-46E0-939C-4481EA42DA91}"/>
    <cellStyle name="Salida 13 3 7 2 3" xfId="14685" xr:uid="{BADF790B-84D8-42BA-8B0D-AF9278B86CAF}"/>
    <cellStyle name="Salida 13 3 7 2 3 2" xfId="29793" xr:uid="{275394FD-3CCA-4C93-83B6-5F00AC8D6339}"/>
    <cellStyle name="Salida 13 3 7 2 4" xfId="21619" xr:uid="{E84349EA-A300-49A9-9AD2-37522F57F461}"/>
    <cellStyle name="Salida 13 3 7 3" xfId="10256" xr:uid="{2BCBED3F-5E3C-42FD-956F-2BB58CCEEB55}"/>
    <cellStyle name="Salida 13 3 7 3 2" xfId="25364" xr:uid="{BDBB998D-DBC8-4432-9B6E-25CFC9618F4A}"/>
    <cellStyle name="Salida 13 3 7 4" xfId="16408" xr:uid="{532EE3A8-76FA-498B-96AB-B5EB4DD95D51}"/>
    <cellStyle name="Salida 13 3 7 4 2" xfId="31516" xr:uid="{E46E5558-4AE1-40D5-8FE8-B5C141E40244}"/>
    <cellStyle name="Salida 13 3 7 5" xfId="18982" xr:uid="{EE6E2F75-45F7-4351-BECD-896214366654}"/>
    <cellStyle name="Salida 13 3 8" xfId="4256" xr:uid="{C475994A-033E-4645-A97E-7B1EA0396BA4}"/>
    <cellStyle name="Salida 13 3 8 2" xfId="6893" xr:uid="{795D4732-F052-4898-8B38-59B3B1775D31}"/>
    <cellStyle name="Salida 13 3 8 2 2" xfId="13204" xr:uid="{198B400D-AE20-415D-95B9-C067A67C7C41}"/>
    <cellStyle name="Salida 13 3 8 2 2 2" xfId="28312" xr:uid="{1E812B7C-85E1-47B4-B52C-6FB134D47AD5}"/>
    <cellStyle name="Salida 13 3 8 2 3" xfId="16868" xr:uid="{96DF635D-7F29-4178-9784-6897C52BEE9D}"/>
    <cellStyle name="Salida 13 3 8 2 3 2" xfId="31976" xr:uid="{528F88BD-8485-47C8-A66F-4B01461EF2AF}"/>
    <cellStyle name="Salida 13 3 8 2 4" xfId="22001" xr:uid="{BF0959B1-E929-4E05-8E12-5EC37F73CBB6}"/>
    <cellStyle name="Salida 13 3 8 3" xfId="10638" xr:uid="{312A4F9C-72D0-4FD3-A02D-3154F2DE755B}"/>
    <cellStyle name="Salida 13 3 8 3 2" xfId="25746" xr:uid="{A27944BE-170F-47AE-BC99-8EFDA172C57E}"/>
    <cellStyle name="Salida 13 3 8 4" xfId="8224" xr:uid="{8DD0C653-79D5-41A3-A30F-0993F418E148}"/>
    <cellStyle name="Salida 13 3 8 4 2" xfId="23332" xr:uid="{325035B6-0DD9-45F2-8645-5AE24294C26A}"/>
    <cellStyle name="Salida 13 3 8 5" xfId="19364" xr:uid="{B8C8A1C6-87E7-4A17-A872-20D1303F825A}"/>
    <cellStyle name="Salida 13 3 9" xfId="4439" xr:uid="{F5967CA3-5535-4D7C-9C22-B78CCBF018C5}"/>
    <cellStyle name="Salida 13 3 9 2" xfId="10821" xr:uid="{132EFA31-9FA3-4571-B4CE-4D88FA445C5D}"/>
    <cellStyle name="Salida 13 3 9 2 2" xfId="25929" xr:uid="{B39B7469-7069-426E-9C4F-568C152E6436}"/>
    <cellStyle name="Salida 13 3 9 3" xfId="7518" xr:uid="{509F558E-EAB3-4792-9AC5-073DF9B1E109}"/>
    <cellStyle name="Salida 13 3 9 3 2" xfId="22626" xr:uid="{F18262A9-12E5-4612-9B73-99E2BC8BAD36}"/>
    <cellStyle name="Salida 13 3 9 4" xfId="19547" xr:uid="{5F8A0427-924C-4B30-ABF4-3156D3AECE02}"/>
    <cellStyle name="Salida 13 4" xfId="2122" xr:uid="{DC6DADB7-B008-4FF3-9D71-67E5526F5378}"/>
    <cellStyle name="Salida 13 4 10" xfId="7718" xr:uid="{604B63C8-3217-4E86-8D16-89AFBDA17BCB}"/>
    <cellStyle name="Salida 13 4 10 2" xfId="22826" xr:uid="{ED0E9B8F-EB57-4538-A6BD-2D0230105A9B}"/>
    <cellStyle name="Salida 13 4 11" xfId="13809" xr:uid="{9110536D-7B7A-4210-BE27-1413F22E36FC}"/>
    <cellStyle name="Salida 13 4 11 2" xfId="28917" xr:uid="{8C5D6872-D39F-47C2-BC83-8A74335D9217}"/>
    <cellStyle name="Salida 13 4 12" xfId="17347" xr:uid="{A9322516-3A59-49B6-ADDC-32282573644E}"/>
    <cellStyle name="Salida 13 4 2" xfId="2612" xr:uid="{798C64CA-5D6C-490E-9FAA-84ADEB9BC440}"/>
    <cellStyle name="Salida 13 4 2 2" xfId="5249" xr:uid="{41C299EA-3B55-4CD7-B8C9-522A1498ED8C}"/>
    <cellStyle name="Salida 13 4 2 2 2" xfId="11613" xr:uid="{92FFCE8C-03EE-4A00-B075-A8F0E9F63A7D}"/>
    <cellStyle name="Salida 13 4 2 2 2 2" xfId="26721" xr:uid="{C5EF85D6-D93D-451D-9624-0A40221F7E0C}"/>
    <cellStyle name="Salida 13 4 2 2 3" xfId="7450" xr:uid="{2854633C-760D-4F5C-915F-8452D756CFFC}"/>
    <cellStyle name="Salida 13 4 2 2 3 2" xfId="22558" xr:uid="{3F733FFC-9EEA-4BD6-8D63-669141608B94}"/>
    <cellStyle name="Salida 13 4 2 2 4" xfId="20357" xr:uid="{93CCA8EE-E2C0-4733-9FB5-B13C02B6DD3A}"/>
    <cellStyle name="Salida 13 4 2 3" xfId="9079" xr:uid="{F2FF5F63-8464-4B64-8B65-1B93210E1100}"/>
    <cellStyle name="Salida 13 4 2 3 2" xfId="24187" xr:uid="{2674F197-29D0-4FAE-B2EE-474582E555A6}"/>
    <cellStyle name="Salida 13 4 2 4" xfId="8708" xr:uid="{9A97E5AD-8404-430C-9BBB-5F23342590D5}"/>
    <cellStyle name="Salida 13 4 2 4 2" xfId="23816" xr:uid="{98F964DB-15EE-4829-8213-4713BB5F2A67}"/>
    <cellStyle name="Salida 13 4 2 5" xfId="14238" xr:uid="{06BDD827-FCE9-4BC3-84D2-D81ACF711C9B}"/>
    <cellStyle name="Salida 13 4 2 5 2" xfId="29346" xr:uid="{454429C1-9D79-4367-B4DA-4E91CE70EF8E}"/>
    <cellStyle name="Salida 13 4 2 6" xfId="17720" xr:uid="{A63D8053-665A-48D4-8DBF-C9CCA795A8E7}"/>
    <cellStyle name="Salida 13 4 3" xfId="2877" xr:uid="{7E35EA8C-9C0D-43B4-AD45-E05C16E01382}"/>
    <cellStyle name="Salida 13 4 3 2" xfId="5514" xr:uid="{A7A64F2F-43B6-46A8-BB2B-3FD7BEA39E0F}"/>
    <cellStyle name="Salida 13 4 3 2 2" xfId="11825" xr:uid="{3E7669B8-876E-41EB-ABE4-F27AB898845D}"/>
    <cellStyle name="Salida 13 4 3 2 2 2" xfId="26933" xr:uid="{7AC98B1C-675D-4AB0-A413-EDD3094A7DA5}"/>
    <cellStyle name="Salida 13 4 3 2 3" xfId="7536" xr:uid="{B432C306-DD7B-4967-961F-AE153F0F9B3C}"/>
    <cellStyle name="Salida 13 4 3 2 3 2" xfId="22644" xr:uid="{CA4F1E84-7AEC-47F2-B55B-9506E840BAB2}"/>
    <cellStyle name="Salida 13 4 3 2 4" xfId="20622" xr:uid="{6F6716E9-74F4-4B42-945F-510E6F062D61}"/>
    <cellStyle name="Salida 13 4 3 3" xfId="16055" xr:uid="{CD6D1942-EC2F-4077-8BC3-B6070D46BC8C}"/>
    <cellStyle name="Salida 13 4 3 3 2" xfId="31163" xr:uid="{015A65AD-655C-42EA-B3DF-B830DA37C133}"/>
    <cellStyle name="Salida 13 4 3 4" xfId="17985" xr:uid="{B14A2D70-2486-4780-90D8-753B6727E255}"/>
    <cellStyle name="Salida 13 4 4" xfId="3180" xr:uid="{6B510FF4-42A9-41B7-939D-9ABC9994BE02}"/>
    <cellStyle name="Salida 13 4 4 2" xfId="5817" xr:uid="{5F19A2DF-80EC-40D1-9858-E7C65CEFA711}"/>
    <cellStyle name="Salida 13 4 4 2 2" xfId="12128" xr:uid="{886FE8B3-8D5C-4003-980F-49BDD9DF5D5B}"/>
    <cellStyle name="Salida 13 4 4 2 2 2" xfId="27236" xr:uid="{E9EFFD2A-CFCB-40F8-9D4C-28392D137589}"/>
    <cellStyle name="Salida 13 4 4 2 3" xfId="8239" xr:uid="{0BEF9204-36D7-46B0-BF37-6280FE562A81}"/>
    <cellStyle name="Salida 13 4 4 2 3 2" xfId="23347" xr:uid="{F0E136A7-3C5D-466C-8F6C-40C9E4ED689D}"/>
    <cellStyle name="Salida 13 4 4 2 4" xfId="20925" xr:uid="{351FA8E2-AB4B-42DB-86B0-8D8A31780186}"/>
    <cellStyle name="Salida 13 4 4 3" xfId="9562" xr:uid="{D776F759-662A-420E-ACE1-8593FA608D8B}"/>
    <cellStyle name="Salida 13 4 4 3 2" xfId="24670" xr:uid="{984BF389-CDA5-4C08-8396-CF69AF019955}"/>
    <cellStyle name="Salida 13 4 4 4" xfId="14443" xr:uid="{5E424A8E-CECA-4DF4-ADC1-8D60E42F27BD}"/>
    <cellStyle name="Salida 13 4 4 4 2" xfId="29551" xr:uid="{D910FAE0-611C-4ABA-8F0E-2AF8E54BE847}"/>
    <cellStyle name="Salida 13 4 4 5" xfId="18288" xr:uid="{D9284632-B226-41D9-AB0A-AC8212603806}"/>
    <cellStyle name="Salida 13 4 5" xfId="3506" xr:uid="{BAD21841-93DF-415F-A2B1-3D7C5EC90690}"/>
    <cellStyle name="Salida 13 4 5 2" xfId="6143" xr:uid="{83CCF7DC-38B8-4B08-A279-2FCD7D5C3DE0}"/>
    <cellStyle name="Salida 13 4 5 2 2" xfId="12454" xr:uid="{204CF24E-D17D-4A08-925E-1902FFF44A71}"/>
    <cellStyle name="Salida 13 4 5 2 2 2" xfId="27562" xr:uid="{F9C57D86-8928-4B4C-B03F-1BD778E0D685}"/>
    <cellStyle name="Salida 13 4 5 2 3" xfId="7345" xr:uid="{C6DA55D9-0758-44A1-9A07-BA5310B8BF14}"/>
    <cellStyle name="Salida 13 4 5 2 3 2" xfId="22453" xr:uid="{10C116D6-53C3-4624-A621-E2ED735E6553}"/>
    <cellStyle name="Salida 13 4 5 2 4" xfId="21251" xr:uid="{3AB1C9B6-9859-4CE4-A34B-7C3E06134368}"/>
    <cellStyle name="Salida 13 4 5 3" xfId="9888" xr:uid="{CAFFD451-CDFD-4A09-9FBD-728952D9DA19}"/>
    <cellStyle name="Salida 13 4 5 3 2" xfId="24996" xr:uid="{6A3E91CD-CADF-430B-B13B-E147C3A08C50}"/>
    <cellStyle name="Salida 13 4 5 4" xfId="13980" xr:uid="{425AA423-A6DB-43DA-852F-66B04B7E855D}"/>
    <cellStyle name="Salida 13 4 5 4 2" xfId="29088" xr:uid="{F2545BC5-EEBF-4DC1-8EC5-DFFBAAA4A339}"/>
    <cellStyle name="Salida 13 4 5 5" xfId="18614" xr:uid="{A7927449-A652-46D7-9DDE-B11BDA2CE3FC}"/>
    <cellStyle name="Salida 13 4 6" xfId="3812" xr:uid="{D6A723D3-550C-47ED-BA86-B8D1AE78DF38}"/>
    <cellStyle name="Salida 13 4 6 2" xfId="6449" xr:uid="{F64EAC58-8288-4477-A28A-DEA35ED1A527}"/>
    <cellStyle name="Salida 13 4 6 2 2" xfId="12760" xr:uid="{27CEE929-0FB1-4BD7-A55D-5A83AF3CAE39}"/>
    <cellStyle name="Salida 13 4 6 2 2 2" xfId="27868" xr:uid="{3E98EE88-3DD2-49A4-9C08-42DAACBC6399}"/>
    <cellStyle name="Salida 13 4 6 2 3" xfId="7478" xr:uid="{F8D968A4-6F63-49F5-A3A1-2E4175300E0A}"/>
    <cellStyle name="Salida 13 4 6 2 3 2" xfId="22586" xr:uid="{69828AD2-EE13-44C3-AA1B-2B1C96BB51E3}"/>
    <cellStyle name="Salida 13 4 6 2 4" xfId="21557" xr:uid="{8FEA1F66-C5CB-4125-B8B6-3907E985CC06}"/>
    <cellStyle name="Salida 13 4 6 3" xfId="10194" xr:uid="{99DE4360-E69F-45CC-B9DB-7D97BD00E836}"/>
    <cellStyle name="Salida 13 4 6 3 2" xfId="25302" xr:uid="{C9825024-9105-4608-AC23-986446889361}"/>
    <cellStyle name="Salida 13 4 6 4" xfId="15495" xr:uid="{D95EE9C7-B760-434C-AC5E-2CF59B80C03C}"/>
    <cellStyle name="Salida 13 4 6 4 2" xfId="30603" xr:uid="{9636D9DA-E730-4298-8B12-17334C7462A1}"/>
    <cellStyle name="Salida 13 4 6 5" xfId="18920" xr:uid="{942CAA13-3A75-48CF-9377-8C6FD4B0E79B}"/>
    <cellStyle name="Salida 13 4 7" xfId="4194" xr:uid="{42D73A59-5439-4318-AF42-797333942D05}"/>
    <cellStyle name="Salida 13 4 7 2" xfId="6831" xr:uid="{373D3322-8666-494B-880D-7898A5246709}"/>
    <cellStyle name="Salida 13 4 7 2 2" xfId="13142" xr:uid="{2CD5BB68-77FF-490B-8525-215EAEE6C6B4}"/>
    <cellStyle name="Salida 13 4 7 2 2 2" xfId="28250" xr:uid="{0AE8295A-AC27-4EF0-9743-D8DBC91398C4}"/>
    <cellStyle name="Salida 13 4 7 2 3" xfId="16811" xr:uid="{8D6EEE58-9DF9-43A9-A3C4-F737194AB845}"/>
    <cellStyle name="Salida 13 4 7 2 3 2" xfId="31919" xr:uid="{6BD07AF9-02B2-4831-A723-E7C9C6E90CE2}"/>
    <cellStyle name="Salida 13 4 7 2 4" xfId="21939" xr:uid="{31A93E3E-098E-4C23-9EBB-755C2F3F9BBD}"/>
    <cellStyle name="Salida 13 4 7 3" xfId="10576" xr:uid="{FB9432A3-FC8F-47B8-B709-976CCEAE2833}"/>
    <cellStyle name="Salida 13 4 7 3 2" xfId="25684" xr:uid="{E0014191-D77F-446B-86B6-1611CCD66857}"/>
    <cellStyle name="Salida 13 4 7 4" xfId="15166" xr:uid="{2AB0C5F8-39DA-48BA-BC69-14F57906F459}"/>
    <cellStyle name="Salida 13 4 7 4 2" xfId="30274" xr:uid="{A576D298-BF1E-4D49-84F9-249CA5E98AD8}"/>
    <cellStyle name="Salida 13 4 7 5" xfId="19302" xr:uid="{ED62B961-853D-4E2C-849D-154A095CE2F6}"/>
    <cellStyle name="Salida 13 4 8" xfId="4759" xr:uid="{C6CA74AE-F880-4365-B7E7-DD559A6F64CE}"/>
    <cellStyle name="Salida 13 4 8 2" xfId="11141" xr:uid="{47F1B31B-4F61-4E21-8F1A-96DDADF02D73}"/>
    <cellStyle name="Salida 13 4 8 2 2" xfId="26249" xr:uid="{BCB54CB2-91BF-4B99-B08E-F47BF891EF8C}"/>
    <cellStyle name="Salida 13 4 8 3" xfId="15788" xr:uid="{74B92081-97FF-4F14-8300-6E6EB8C0FBFD}"/>
    <cellStyle name="Salida 13 4 8 3 2" xfId="30896" xr:uid="{FE7546D7-BFF2-45E8-AFC2-5A5D2CA3B78C}"/>
    <cellStyle name="Salida 13 4 8 4" xfId="19867" xr:uid="{2028B097-A2FC-4EDF-AF33-8A05C441C186}"/>
    <cellStyle name="Salida 13 4 9" xfId="8620" xr:uid="{43493DA0-652B-4493-B0FE-FD5DB54E37D0}"/>
    <cellStyle name="Salida 13 4 9 2" xfId="23728" xr:uid="{AF3F9DC4-5597-4D97-9B99-04E0D2E1CD72}"/>
    <cellStyle name="Salida 13 5" xfId="2002" xr:uid="{B16A7921-B66A-476B-A638-795636A171E5}"/>
    <cellStyle name="Salida 13 5 10" xfId="8724" xr:uid="{BD012D71-4519-4E38-B1C3-2AD2D2DAD4B3}"/>
    <cellStyle name="Salida 13 5 10 2" xfId="23832" xr:uid="{0B0B506B-5ABD-42D5-859A-3FC842BEED62}"/>
    <cellStyle name="Salida 13 5 11" xfId="17227" xr:uid="{7220D601-E966-4735-A19C-CD64C963E94B}"/>
    <cellStyle name="Salida 13 5 2" xfId="2764" xr:uid="{BBF95311-B25E-4650-B3F8-E58DC06DC355}"/>
    <cellStyle name="Salida 13 5 2 2" xfId="5401" xr:uid="{CFE176A2-5D85-42C7-A927-181EA8CFD4D6}"/>
    <cellStyle name="Salida 13 5 2 2 2" xfId="11750" xr:uid="{9003F074-BD8A-4243-A0C3-620B05E90F8F}"/>
    <cellStyle name="Salida 13 5 2 2 2 2" xfId="26858" xr:uid="{624EFCC7-4C7B-4741-8EBD-6233E719A50A}"/>
    <cellStyle name="Salida 13 5 2 2 3" xfId="9252" xr:uid="{FE3BAD96-6EC7-4904-87B7-44AF71880873}"/>
    <cellStyle name="Salida 13 5 2 2 3 2" xfId="24360" xr:uid="{37C302F3-0490-48F2-888A-66260342EB9F}"/>
    <cellStyle name="Salida 13 5 2 2 4" xfId="20509" xr:uid="{67C7AE73-B677-42FC-AA0E-6FAFF22A5EDB}"/>
    <cellStyle name="Salida 13 5 2 3" xfId="15997" xr:uid="{E4CC9BD9-95B1-469F-AE70-D798AD34E085}"/>
    <cellStyle name="Salida 13 5 2 3 2" xfId="31105" xr:uid="{21A61B48-272A-4E7A-9467-998E84C7179F}"/>
    <cellStyle name="Salida 13 5 2 4" xfId="17872" xr:uid="{4C5A8243-2970-4CF5-B46C-C46AB80174D9}"/>
    <cellStyle name="Salida 13 5 3" xfId="3067" xr:uid="{C32D5AF6-F841-4862-B6FF-5F4661B34F19}"/>
    <cellStyle name="Salida 13 5 3 2" xfId="5704" xr:uid="{815E1B52-28B5-4B2F-89D3-D1EBD3C312C4}"/>
    <cellStyle name="Salida 13 5 3 2 2" xfId="12015" xr:uid="{B7D4B6A6-5DC1-40D9-83D0-FE35D9C24FD6}"/>
    <cellStyle name="Salida 13 5 3 2 2 2" xfId="27123" xr:uid="{DDE97AD5-896A-4819-97E7-2FD3E4441D9C}"/>
    <cellStyle name="Salida 13 5 3 2 3" xfId="7210" xr:uid="{0AA04E33-88C0-4EBD-8938-30A868947DBB}"/>
    <cellStyle name="Salida 13 5 3 2 3 2" xfId="22318" xr:uid="{EB2D1BDA-F4F5-4176-A0BB-71197E27122F}"/>
    <cellStyle name="Salida 13 5 3 2 4" xfId="20812" xr:uid="{8153EE10-0C24-4D53-851D-5CF227330F1D}"/>
    <cellStyle name="Salida 13 5 3 3" xfId="9449" xr:uid="{84934CD5-A997-4CA5-8626-5430CFB8A6CB}"/>
    <cellStyle name="Salida 13 5 3 3 2" xfId="24557" xr:uid="{73FD0F76-E4B4-4A17-AA49-E291A49A2711}"/>
    <cellStyle name="Salida 13 5 3 4" xfId="15814" xr:uid="{26D5EF79-BA2D-4D51-9D63-E69A93F24498}"/>
    <cellStyle name="Salida 13 5 3 4 2" xfId="30922" xr:uid="{40129952-3FD1-4FCD-B986-5CA450D38DB6}"/>
    <cellStyle name="Salida 13 5 3 5" xfId="18175" xr:uid="{F01006FB-864D-4097-A8BB-1B97D610E5A3}"/>
    <cellStyle name="Salida 13 5 4" xfId="3393" xr:uid="{7E0C944D-F124-4B19-A88E-6C4F95EB872A}"/>
    <cellStyle name="Salida 13 5 4 2" xfId="6030" xr:uid="{C19941C6-2E4C-4095-B024-536064DD772F}"/>
    <cellStyle name="Salida 13 5 4 2 2" xfId="12341" xr:uid="{830F42D4-4A9D-499F-A4FC-CE0E75FD2317}"/>
    <cellStyle name="Salida 13 5 4 2 2 2" xfId="27449" xr:uid="{87108B3C-4AAD-4249-B600-B26E55AB018C}"/>
    <cellStyle name="Salida 13 5 4 2 3" xfId="16543" xr:uid="{FFE463B2-6EBB-47B1-91F1-BC50F5A7D3AA}"/>
    <cellStyle name="Salida 13 5 4 2 3 2" xfId="31651" xr:uid="{95248D17-A93C-47F1-8373-5A8B6DBF684E}"/>
    <cellStyle name="Salida 13 5 4 2 4" xfId="21138" xr:uid="{B44FAC9C-2664-4358-95A3-01001A7474B5}"/>
    <cellStyle name="Salida 13 5 4 3" xfId="9775" xr:uid="{35DDAA24-5383-47D2-A38B-106270F1EB30}"/>
    <cellStyle name="Salida 13 5 4 3 2" xfId="24883" xr:uid="{8CEA3A00-A290-4E17-95F7-45995D3F3382}"/>
    <cellStyle name="Salida 13 5 4 4" xfId="8021" xr:uid="{53A2EBCC-07D3-443B-B1F2-0B522AF3C2E0}"/>
    <cellStyle name="Salida 13 5 4 4 2" xfId="23129" xr:uid="{03D6D83E-B8FB-466B-9058-F0B0CC06F869}"/>
    <cellStyle name="Salida 13 5 4 5" xfId="18501" xr:uid="{80FD872E-36A0-40EC-97D3-1712DB40497C}"/>
    <cellStyle name="Salida 13 5 5" xfId="3699" xr:uid="{D8E80869-37E6-48B1-B5C7-28051045D928}"/>
    <cellStyle name="Salida 13 5 5 2" xfId="6336" xr:uid="{1FBB1C6E-1FD4-48BA-9FD6-B293F8D55262}"/>
    <cellStyle name="Salida 13 5 5 2 2" xfId="12647" xr:uid="{8DD2DE83-368E-47B6-86E9-465CA54AC2D2}"/>
    <cellStyle name="Salida 13 5 5 2 2 2" xfId="27755" xr:uid="{5517DE92-84ED-444E-AC86-44BEA5756AC6}"/>
    <cellStyle name="Salida 13 5 5 2 3" xfId="15134" xr:uid="{E5070F14-8023-4AE9-BDDE-ED694C170CFA}"/>
    <cellStyle name="Salida 13 5 5 2 3 2" xfId="30242" xr:uid="{B156703C-6CC5-490C-8D61-8850F8DCA1FF}"/>
    <cellStyle name="Salida 13 5 5 2 4" xfId="21444" xr:uid="{7FFEF036-5E67-4BFA-90B6-AFE14E330A44}"/>
    <cellStyle name="Salida 13 5 5 3" xfId="10081" xr:uid="{5DC39137-4AF8-4926-AB7E-5B1F18829B1A}"/>
    <cellStyle name="Salida 13 5 5 3 2" xfId="25189" xr:uid="{232C7FF2-595D-4FA3-90CF-E5B802CA6E3E}"/>
    <cellStyle name="Salida 13 5 5 4" xfId="7799" xr:uid="{D29D7899-9A4A-4CB1-B4DC-707828CBA88E}"/>
    <cellStyle name="Salida 13 5 5 4 2" xfId="22907" xr:uid="{F5EB6FBF-B6DD-4C87-8C24-C728CBA9367C}"/>
    <cellStyle name="Salida 13 5 5 5" xfId="18807" xr:uid="{BD548C9F-76D5-431E-8709-221FF49616EE}"/>
    <cellStyle name="Salida 13 5 6" xfId="4074" xr:uid="{569CA20A-12F2-4D77-B206-8C2637910DCA}"/>
    <cellStyle name="Salida 13 5 6 2" xfId="6711" xr:uid="{6DE5C0B8-2459-4F8A-913E-412D736ABE92}"/>
    <cellStyle name="Salida 13 5 6 2 2" xfId="13022" xr:uid="{0F51DAE9-1173-4B48-A8ED-3B580814DFE8}"/>
    <cellStyle name="Salida 13 5 6 2 2 2" xfId="28130" xr:uid="{D85E9666-CE93-4276-B666-C2A6B42E6F5D}"/>
    <cellStyle name="Salida 13 5 6 2 3" xfId="16698" xr:uid="{2861C616-167C-485C-8E53-18B8A5411B02}"/>
    <cellStyle name="Salida 13 5 6 2 3 2" xfId="31806" xr:uid="{02AB72FE-6782-4084-A740-D4B4492F7C5C}"/>
    <cellStyle name="Salida 13 5 6 2 4" xfId="21819" xr:uid="{BECB6DE0-45A5-48A9-9095-422A22A43304}"/>
    <cellStyle name="Salida 13 5 6 3" xfId="10456" xr:uid="{3BD43EA0-6E7F-4156-90B2-0885E21B4602}"/>
    <cellStyle name="Salida 13 5 6 3 2" xfId="25564" xr:uid="{44F95B84-BEE3-4EBA-90F0-DB20783069E5}"/>
    <cellStyle name="Salida 13 5 6 4" xfId="8215" xr:uid="{2FC8DA04-AC43-4A54-87E8-1228CC004167}"/>
    <cellStyle name="Salida 13 5 6 4 2" xfId="23323" xr:uid="{8DD7528A-586F-479B-A0CF-59848767799B}"/>
    <cellStyle name="Salida 13 5 6 5" xfId="19182" xr:uid="{16536369-D61A-4173-B6FF-0F81AFA9E312}"/>
    <cellStyle name="Salida 13 5 7" xfId="4639" xr:uid="{7532BC30-7E63-4D3E-B864-0D9A404BA2ED}"/>
    <cellStyle name="Salida 13 5 7 2" xfId="11021" xr:uid="{CC5EC664-E828-4A97-A8A2-9903AD81F20A}"/>
    <cellStyle name="Salida 13 5 7 2 2" xfId="26129" xr:uid="{8D11AE3E-9C39-4680-8E9C-C5E257399F57}"/>
    <cellStyle name="Salida 13 5 7 3" xfId="7370" xr:uid="{E36FBCC9-BC20-4738-847B-A13A5849F56B}"/>
    <cellStyle name="Salida 13 5 7 3 2" xfId="22478" xr:uid="{90560B07-BB86-41A2-9BF8-C54ADEDEA38B}"/>
    <cellStyle name="Salida 13 5 7 4" xfId="19747" xr:uid="{A8AD35E8-4CB1-47D3-B177-2A523A97453E}"/>
    <cellStyle name="Salida 13 5 8" xfId="8500" xr:uid="{80BFD803-5D77-4DAE-8059-ED0E44EA2DD2}"/>
    <cellStyle name="Salida 13 5 8 2" xfId="23608" xr:uid="{96C29FFD-D428-498F-8227-D22B3CB95F16}"/>
    <cellStyle name="Salida 13 5 9" xfId="15630" xr:uid="{FFCA73D8-C6A5-4279-A0DB-8E7928842117}"/>
    <cellStyle name="Salida 13 5 9 2" xfId="30738" xr:uid="{831090F8-2921-42C9-B20F-40B61E3AFAF4}"/>
    <cellStyle name="Salida 14" xfId="1506" xr:uid="{00000000-0005-0000-0000-0000E6050000}"/>
    <cellStyle name="Salida 14 2" xfId="1932" xr:uid="{B0DD6107-2344-481E-9F32-594633E7866B}"/>
    <cellStyle name="Salida 14 2 10" xfId="8433" xr:uid="{1A06A71D-394B-458F-9F2A-A910F2D25D7B}"/>
    <cellStyle name="Salida 14 2 10 2" xfId="23541" xr:uid="{4FC313A2-9693-4310-BE41-422D96AE724C}"/>
    <cellStyle name="Salida 14 2 11" xfId="8294" xr:uid="{DB727D7B-45BD-4960-9E62-3B082CC84ED1}"/>
    <cellStyle name="Salida 14 2 11 2" xfId="23402" xr:uid="{9647BEC1-6C28-478A-A96D-2048C44843B2}"/>
    <cellStyle name="Salida 14 2 12" xfId="15648" xr:uid="{F5876483-31FF-4C87-B0CC-390AA3F441C2}"/>
    <cellStyle name="Salida 14 2 12 2" xfId="30756" xr:uid="{363333A5-5AF9-4997-BC56-6B8BDE093296}"/>
    <cellStyle name="Salida 14 2 13" xfId="17157" xr:uid="{5E3FD611-ACC2-435E-89FB-CAAD05CF0101}"/>
    <cellStyle name="Salida 14 2 2" xfId="2492" xr:uid="{C2ACA0CB-F854-43B7-9356-25F64D86ADC6}"/>
    <cellStyle name="Salida 14 2 2 2" xfId="5129" xr:uid="{9DFC3CD8-E722-4B61-A4C0-724F6F414570}"/>
    <cellStyle name="Salida 14 2 2 2 2" xfId="11493" xr:uid="{57E31D34-FBC9-46F6-BF8A-4D0E0E2A1021}"/>
    <cellStyle name="Salida 14 2 2 2 2 2" xfId="26601" xr:uid="{900AF5E6-AC84-4864-98F1-6198345B39C4}"/>
    <cellStyle name="Salida 14 2 2 2 3" xfId="9188" xr:uid="{C7ABDB0E-C2C3-4524-BF3A-E41E7FFCD070}"/>
    <cellStyle name="Salida 14 2 2 2 3 2" xfId="24296" xr:uid="{C95C6CF7-E1F0-4117-AB37-E6BA7B760E50}"/>
    <cellStyle name="Salida 14 2 2 2 4" xfId="20237" xr:uid="{D918A611-1C19-41B4-8085-488E399CC717}"/>
    <cellStyle name="Salida 14 2 2 3" xfId="8959" xr:uid="{B895865D-6FD7-4203-9A2C-89140AB54877}"/>
    <cellStyle name="Salida 14 2 2 3 2" xfId="24067" xr:uid="{64239AE5-9492-4FB3-B9E3-ECA9AB43769D}"/>
    <cellStyle name="Salida 14 2 3" xfId="2708" xr:uid="{4877C2AE-96F2-442E-89B0-A0076D16F33A}"/>
    <cellStyle name="Salida 14 2 3 2" xfId="5345" xr:uid="{2B8CCC32-4283-4CD4-A899-B0FB02AC0794}"/>
    <cellStyle name="Salida 14 2 3 2 2" xfId="11694" xr:uid="{6E6DEACE-5112-4115-8D42-D19D074FE0F6}"/>
    <cellStyle name="Salida 14 2 3 2 2 2" xfId="26802" xr:uid="{CB356AC2-0241-4453-8F10-7DD3AA5694EE}"/>
    <cellStyle name="Salida 14 2 3 2 3" xfId="14185" xr:uid="{4CB6F482-28B2-4A6E-96FB-19971C4DBD4A}"/>
    <cellStyle name="Salida 14 2 3 2 3 2" xfId="29293" xr:uid="{2D4854A9-C8E8-4A67-B68F-7AE98C1D8860}"/>
    <cellStyle name="Salida 14 2 3 2 4" xfId="20453" xr:uid="{1067FC02-B0D5-4E52-A799-CA10A731B8DB}"/>
    <cellStyle name="Salida 14 2 3 3" xfId="7618" xr:uid="{66F386EF-2AB0-4F17-BF51-C49C862D8849}"/>
    <cellStyle name="Salida 14 2 3 3 2" xfId="22726" xr:uid="{A1ED6DED-2E98-4A42-AB9E-A16F611AE853}"/>
    <cellStyle name="Salida 14 2 3 4" xfId="17816" xr:uid="{2698B956-6439-46E5-891A-6222183A04A0}"/>
    <cellStyle name="Salida 14 2 4" xfId="3011" xr:uid="{E0CBF756-558E-4735-A9B2-84CEAC36887D}"/>
    <cellStyle name="Salida 14 2 4 2" xfId="5648" xr:uid="{C02B6C5E-A84C-414B-9C41-D18B2D96F0EE}"/>
    <cellStyle name="Salida 14 2 4 2 2" xfId="11959" xr:uid="{E7FD0BF7-8354-4961-9113-C4F3A91653F8}"/>
    <cellStyle name="Salida 14 2 4 2 2 2" xfId="27067" xr:uid="{081B478E-2792-4E88-A789-E5A250AA9788}"/>
    <cellStyle name="Salida 14 2 4 2 3" xfId="7311" xr:uid="{54AF5592-ACAD-43A9-8A01-046F46AE2B7D}"/>
    <cellStyle name="Salida 14 2 4 2 3 2" xfId="22419" xr:uid="{3057F9FE-0026-4C35-B5B2-4086AD5C5DAA}"/>
    <cellStyle name="Salida 14 2 4 2 4" xfId="20756" xr:uid="{8831C7C2-E56D-4B8C-9CE8-9155C5EAB77B}"/>
    <cellStyle name="Salida 14 2 4 3" xfId="9393" xr:uid="{133B1935-9D82-4384-8739-7C08EA192590}"/>
    <cellStyle name="Salida 14 2 4 3 2" xfId="24501" xr:uid="{409AF8E6-9CAE-4FD9-9AB9-CB1D06260EB2}"/>
    <cellStyle name="Salida 14 2 4 4" xfId="7291" xr:uid="{B46FCBAB-B605-497E-A094-B77A4D784C7E}"/>
    <cellStyle name="Salida 14 2 4 4 2" xfId="22399" xr:uid="{1C2D0FD9-2CD2-42CD-BFCF-F19DF7AB7288}"/>
    <cellStyle name="Salida 14 2 4 5" xfId="18119" xr:uid="{06EC9AD4-88B7-4218-99B9-7EEC1AE9EB81}"/>
    <cellStyle name="Salida 14 2 5" xfId="3337" xr:uid="{8C848C11-6000-4915-BD1D-7EC91E6D049B}"/>
    <cellStyle name="Salida 14 2 5 2" xfId="5974" xr:uid="{C6962527-CC7B-4F60-8E10-9FEE2FDE7B43}"/>
    <cellStyle name="Salida 14 2 5 2 2" xfId="12285" xr:uid="{0B00B646-9201-4C0A-B567-B217846DC7D0}"/>
    <cellStyle name="Salida 14 2 5 2 2 2" xfId="27393" xr:uid="{07FD75B2-62C5-4F85-ACD6-34598E855AED}"/>
    <cellStyle name="Salida 14 2 5 2 3" xfId="7090" xr:uid="{2A77332E-954C-4A9C-8A91-1B0047346813}"/>
    <cellStyle name="Salida 14 2 5 2 3 2" xfId="22198" xr:uid="{1A57AE5C-FF5D-47F0-B224-BA50E1F9356D}"/>
    <cellStyle name="Salida 14 2 5 2 4" xfId="21082" xr:uid="{34FB3158-C1B0-4EBA-8B67-B0899055B790}"/>
    <cellStyle name="Salida 14 2 5 3" xfId="9719" xr:uid="{E2B7FA86-1CEE-4033-A619-D25BE61404A3}"/>
    <cellStyle name="Salida 14 2 5 3 2" xfId="24827" xr:uid="{E073E07D-9C04-4BDD-8F66-856C1CCCF863}"/>
    <cellStyle name="Salida 14 2 5 4" xfId="7275" xr:uid="{A9FE37B6-2559-4DE7-88AB-9677D46493C8}"/>
    <cellStyle name="Salida 14 2 5 4 2" xfId="22383" xr:uid="{0DA75FF6-3DC9-483E-A93F-D0175DAF8ADF}"/>
    <cellStyle name="Salida 14 2 5 5" xfId="18445" xr:uid="{D605E3CE-08C0-4C20-97A3-7AD65B218F59}"/>
    <cellStyle name="Salida 14 2 6" xfId="3643" xr:uid="{184F58C6-632F-4921-91B4-FB144A890770}"/>
    <cellStyle name="Salida 14 2 6 2" xfId="6280" xr:uid="{519EDCFD-D7CB-4444-A366-9C2EEEED8AE2}"/>
    <cellStyle name="Salida 14 2 6 2 2" xfId="12591" xr:uid="{3D36E4E6-54BB-429E-A564-E5B0A3FB00AD}"/>
    <cellStyle name="Salida 14 2 6 2 2 2" xfId="27699" xr:uid="{28FA01EB-5BB9-4FDA-809E-16BC8D22EEF6}"/>
    <cellStyle name="Salida 14 2 6 2 3" xfId="15868" xr:uid="{C691F5F0-A917-49D7-B47A-036A08795E28}"/>
    <cellStyle name="Salida 14 2 6 2 3 2" xfId="30976" xr:uid="{141C8D31-BBE0-459A-A952-AF70CB623FF9}"/>
    <cellStyle name="Salida 14 2 6 2 4" xfId="21388" xr:uid="{EA78D1C8-C9FD-44BE-8440-279B73216AF9}"/>
    <cellStyle name="Salida 14 2 6 3" xfId="10025" xr:uid="{E44DCC1D-BB8F-4300-AA96-8B6DE6FF6D3D}"/>
    <cellStyle name="Salida 14 2 6 3 2" xfId="25133" xr:uid="{4B9FE9A4-D70C-4495-BDEF-50A5C519DCC7}"/>
    <cellStyle name="Salida 14 2 6 4" xfId="15200" xr:uid="{E5A51B00-4FA1-4A06-84D5-2AC7EE364A99}"/>
    <cellStyle name="Salida 14 2 6 4 2" xfId="30308" xr:uid="{4D79E01E-85E5-4C3A-914F-D3DEBB937958}"/>
    <cellStyle name="Salida 14 2 6 5" xfId="18751" xr:uid="{F3698FA9-049E-428A-B084-BD5A7077616C}"/>
    <cellStyle name="Salida 14 2 7" xfId="4004" xr:uid="{9B268DEC-CCB2-4195-95B3-023DC322F46B}"/>
    <cellStyle name="Salida 14 2 7 2" xfId="6641" xr:uid="{7115AE2A-5432-467D-BC28-F50529C50BEC}"/>
    <cellStyle name="Salida 14 2 7 2 2" xfId="12952" xr:uid="{70F97D9F-3CB9-48B7-BE40-B4A0D020CA2A}"/>
    <cellStyle name="Salida 14 2 7 2 2 2" xfId="28060" xr:uid="{722D61AA-35F0-4247-AC02-12C684E37A59}"/>
    <cellStyle name="Salida 14 2 7 2 3" xfId="16642" xr:uid="{2A2772D2-0677-4AC7-936E-883D8932F4B5}"/>
    <cellStyle name="Salida 14 2 7 2 3 2" xfId="31750" xr:uid="{C017379D-9C59-4247-A934-F7DBCB3FE71F}"/>
    <cellStyle name="Salida 14 2 7 2 4" xfId="21749" xr:uid="{CF3FF202-83C8-45C6-AB76-2350F3DE987A}"/>
    <cellStyle name="Salida 14 2 7 3" xfId="10386" xr:uid="{EC578420-7B3E-462E-9F14-CEF89242FA70}"/>
    <cellStyle name="Salida 14 2 7 3 2" xfId="25494" xr:uid="{CAA8FD5D-239C-4C66-8DC6-4DF87F5AE0DD}"/>
    <cellStyle name="Salida 14 2 7 4" xfId="15087" xr:uid="{8A55B042-3E52-4D28-9841-AE7876050CA5}"/>
    <cellStyle name="Salida 14 2 7 4 2" xfId="30195" xr:uid="{BE7CB64F-2DAF-4191-9F05-A3E9E305D833}"/>
    <cellStyle name="Salida 14 2 7 5" xfId="19112" xr:uid="{A04B731D-A32C-4995-9E76-732ECF408763}"/>
    <cellStyle name="Salida 14 2 8" xfId="4317" xr:uid="{DE36F91D-0E9D-42BE-98D8-BEC20967C69E}"/>
    <cellStyle name="Salida 14 2 8 2" xfId="6954" xr:uid="{33FB03CC-CE70-4F29-A33E-938BAE1DC281}"/>
    <cellStyle name="Salida 14 2 8 2 2" xfId="13265" xr:uid="{09E75F40-F72E-4053-A677-D3ED896B5B52}"/>
    <cellStyle name="Salida 14 2 8 2 2 2" xfId="28373" xr:uid="{BFC0BE7A-4B51-4B9E-99B4-EBD902299B3B}"/>
    <cellStyle name="Salida 14 2 8 2 3" xfId="16929" xr:uid="{D6164668-5527-4B16-B56A-7509D48D074B}"/>
    <cellStyle name="Salida 14 2 8 2 3 2" xfId="32037" xr:uid="{C006D79E-3A0E-44EE-9C3A-E9FD736E77D1}"/>
    <cellStyle name="Salida 14 2 8 2 4" xfId="22062" xr:uid="{9F749AAA-573B-4BCB-936A-65DBF42E5F09}"/>
    <cellStyle name="Salida 14 2 8 3" xfId="10699" xr:uid="{FE79F580-4DA0-4F00-8034-9B19E912E23B}"/>
    <cellStyle name="Salida 14 2 8 3 2" xfId="25807" xr:uid="{3317F6CD-74BD-4DB2-A3E9-0BEB90F2FDB0}"/>
    <cellStyle name="Salida 14 2 8 4" xfId="13683" xr:uid="{0E1FD916-3181-42DB-9938-63759B9963F7}"/>
    <cellStyle name="Salida 14 2 8 4 2" xfId="28791" xr:uid="{356BBAB1-67B8-4373-8EF6-51F8132CF894}"/>
    <cellStyle name="Salida 14 2 8 5" xfId="19425" xr:uid="{73D5E614-B3E7-42FB-9868-B817DDDC7D70}"/>
    <cellStyle name="Salida 14 2 9" xfId="4569" xr:uid="{9B773419-D68C-4B4F-B06B-9D57068B6E58}"/>
    <cellStyle name="Salida 14 2 9 2" xfId="10951" xr:uid="{75E1586C-088F-4853-A293-41B628F3604B}"/>
    <cellStyle name="Salida 14 2 9 2 2" xfId="26059" xr:uid="{876F823C-AB24-4973-8608-5B57F779F246}"/>
    <cellStyle name="Salida 14 2 9 3" xfId="16020" xr:uid="{44962B41-2A55-40A2-9882-F47B21746087}"/>
    <cellStyle name="Salida 14 2 9 3 2" xfId="31128" xr:uid="{694C3F01-9CED-44D9-BE4D-3A5AFDFE069E}"/>
    <cellStyle name="Salida 14 2 9 4" xfId="19677" xr:uid="{C36BC3D5-4AE0-4012-8EC4-245BB5C38456}"/>
    <cellStyle name="Salida 14 3" xfId="1801" xr:uid="{05148216-F09D-4714-99DE-D5532B2B3D99}"/>
    <cellStyle name="Salida 14 3 10" xfId="8302" xr:uid="{64890C09-21A6-4713-9ADF-874285B65C8D}"/>
    <cellStyle name="Salida 14 3 10 2" xfId="23410" xr:uid="{AB2AD27F-0CBA-4CED-8828-F17C2BD05957}"/>
    <cellStyle name="Salida 14 3 11" xfId="13455" xr:uid="{D5EA89CC-55F5-4B1D-945F-E40413DC6CA3}"/>
    <cellStyle name="Salida 14 3 11 2" xfId="28563" xr:uid="{E3B6AA9A-7B96-4058-AE3F-596C71D2FD35}"/>
    <cellStyle name="Salida 14 3 12" xfId="9158" xr:uid="{855F3DB2-DCA9-4083-9FD6-C275F3F49C95}"/>
    <cellStyle name="Salida 14 3 12 2" xfId="24266" xr:uid="{4375C901-B38B-4B8D-B17A-3C0CF342B9D0}"/>
    <cellStyle name="Salida 14 3 13" xfId="17026" xr:uid="{54306A0D-F9DC-4BBC-85AB-DF2145A6E112}"/>
    <cellStyle name="Salida 14 3 2" xfId="2361" xr:uid="{FB877099-905F-44B0-816F-DE5042163786}"/>
    <cellStyle name="Salida 14 3 2 2" xfId="4998" xr:uid="{1A0D188E-9FF5-4705-9F25-B8DDF6FA14C9}"/>
    <cellStyle name="Salida 14 3 2 2 2" xfId="11362" xr:uid="{386D7EFF-41C6-42AD-BE02-DD26B244B8CF}"/>
    <cellStyle name="Salida 14 3 2 2 2 2" xfId="26470" xr:uid="{6A3C8F29-65B1-4A15-9A39-416A33CE62A2}"/>
    <cellStyle name="Salida 14 3 2 2 3" xfId="13458" xr:uid="{6FCF2BC5-64A2-4C70-8681-278C37635268}"/>
    <cellStyle name="Salida 14 3 2 2 3 2" xfId="28566" xr:uid="{9B9C5321-4F5D-4A27-9307-8644AD26B2AD}"/>
    <cellStyle name="Salida 14 3 2 2 4" xfId="20106" xr:uid="{53416344-B169-4DA9-B7F9-3AE673731F86}"/>
    <cellStyle name="Salida 14 3 2 3" xfId="8828" xr:uid="{750BBC1F-B44F-4ACC-BB48-9973AF4E1FF5}"/>
    <cellStyle name="Salida 14 3 2 3 2" xfId="23936" xr:uid="{ED4BAFEF-F99C-4383-9F8D-8E0D471EDDE9}"/>
    <cellStyle name="Salida 14 3 3" xfId="2258" xr:uid="{EE005978-9D6B-4CDB-BFED-DEB8FB8CC0BB}"/>
    <cellStyle name="Salida 14 3 3 2" xfId="4895" xr:uid="{395B76FA-B5F3-44C6-BAD8-333C0129BD21}"/>
    <cellStyle name="Salida 14 3 3 2 2" xfId="11259" xr:uid="{51139DA8-C832-4711-963A-02A286157B6F}"/>
    <cellStyle name="Salida 14 3 3 2 2 2" xfId="26367" xr:uid="{334F6992-214E-4E73-BC25-ED0892B1C0C5}"/>
    <cellStyle name="Salida 14 3 3 2 3" xfId="15041" xr:uid="{1460E00B-A69B-43E3-829F-360D2600B257}"/>
    <cellStyle name="Salida 14 3 3 2 3 2" xfId="30149" xr:uid="{6194FA0E-E1D8-4C1F-AEF1-2E8B566A8C16}"/>
    <cellStyle name="Salida 14 3 3 2 4" xfId="20003" xr:uid="{76044B86-048A-4C9C-A09F-5708E76447C3}"/>
    <cellStyle name="Salida 14 3 3 3" xfId="13675" xr:uid="{A925421C-8C09-4E5F-AF8D-EB1C604A0EBF}"/>
    <cellStyle name="Salida 14 3 3 3 2" xfId="28783" xr:uid="{5D24EC97-14DB-48D5-A92E-D7DB253E0C64}"/>
    <cellStyle name="Salida 14 3 3 4" xfId="17483" xr:uid="{65C93AD7-DC30-40F9-B9D2-66D36299EE62}"/>
    <cellStyle name="Salida 14 3 4" xfId="2642" xr:uid="{3B9A50C0-63A3-43E5-8E7B-D2E744DF4C48}"/>
    <cellStyle name="Salida 14 3 4 2" xfId="5279" xr:uid="{8EADB5AC-C53A-48A1-9A44-EE2589C6ABB0}"/>
    <cellStyle name="Salida 14 3 4 2 2" xfId="11643" xr:uid="{FE509D11-C0A9-4C70-9DCC-7A6FFBF10009}"/>
    <cellStyle name="Salida 14 3 4 2 2 2" xfId="26751" xr:uid="{5A189E4E-B920-4E58-A457-7CB55E8BAB55}"/>
    <cellStyle name="Salida 14 3 4 2 3" xfId="7776" xr:uid="{22168767-0291-44BD-AB31-6218A853E782}"/>
    <cellStyle name="Salida 14 3 4 2 3 2" xfId="22884" xr:uid="{46C2C2DA-B17A-4764-8182-03C17AE113DF}"/>
    <cellStyle name="Salida 14 3 4 2 4" xfId="20387" xr:uid="{13389617-009F-41D5-BC68-87F7C99E5A9B}"/>
    <cellStyle name="Salida 14 3 4 3" xfId="9109" xr:uid="{719769BA-3025-4233-8704-FDFC3A8504C1}"/>
    <cellStyle name="Salida 14 3 4 3 2" xfId="24217" xr:uid="{D4B71FF4-AEA7-4B91-A252-33500F4E4729}"/>
    <cellStyle name="Salida 14 3 4 4" xfId="13604" xr:uid="{557C7351-13CE-4C81-AC72-BA949D2F71F9}"/>
    <cellStyle name="Salida 14 3 4 4 2" xfId="28712" xr:uid="{2866F450-37D0-4843-AC29-D77E67E2D5FC}"/>
    <cellStyle name="Salida 14 3 4 5" xfId="17750" xr:uid="{528BB2AE-F456-4A58-BEA1-B6C8DFDEBC27}"/>
    <cellStyle name="Salida 14 3 5" xfId="2272" xr:uid="{F0631FE0-FE0A-4070-948A-3F6B79409674}"/>
    <cellStyle name="Salida 14 3 5 2" xfId="4909" xr:uid="{7E5E32EC-CD82-4BCD-8283-82943CD2CD67}"/>
    <cellStyle name="Salida 14 3 5 2 2" xfId="11273" xr:uid="{0A7F6A4D-A6B0-41FB-B44E-AE7D30ACF637}"/>
    <cellStyle name="Salida 14 3 5 2 2 2" xfId="26381" xr:uid="{2C312971-FFD3-4E45-9D65-12F5499FC418}"/>
    <cellStyle name="Salida 14 3 5 2 3" xfId="15753" xr:uid="{7E20FBFA-D18E-4152-8823-F2F4E363ACDE}"/>
    <cellStyle name="Salida 14 3 5 2 3 2" xfId="30861" xr:uid="{D1EDE312-488D-4A8B-881C-AA02B354A2EA}"/>
    <cellStyle name="Salida 14 3 5 2 4" xfId="20017" xr:uid="{4962937B-2C1F-49EC-BCB6-3AF76FF76CD7}"/>
    <cellStyle name="Salida 14 3 5 3" xfId="8739" xr:uid="{987FB11B-52CF-4915-A143-D77498BF2EE1}"/>
    <cellStyle name="Salida 14 3 5 3 2" xfId="23847" xr:uid="{00D90574-81B9-4ABB-90D3-A512ADE0A833}"/>
    <cellStyle name="Salida 14 3 5 4" xfId="9269" xr:uid="{7F220C06-98CF-4CDD-84D1-2EE3E4717CE3}"/>
    <cellStyle name="Salida 14 3 5 4 2" xfId="24377" xr:uid="{4E159598-ACE0-42F0-8340-B448561E99E8}"/>
    <cellStyle name="Salida 14 3 5 5" xfId="17497" xr:uid="{881BAF16-61D2-4893-8772-94100641DEB1}"/>
    <cellStyle name="Salida 14 3 6" xfId="2304" xr:uid="{CD3456C8-C4EF-4C29-9FBF-43BACC086670}"/>
    <cellStyle name="Salida 14 3 6 2" xfId="4941" xr:uid="{B4B4B6C8-3CC1-4E9D-99BB-8771AD11A790}"/>
    <cellStyle name="Salida 14 3 6 2 2" xfId="11305" xr:uid="{3266C8F5-03A7-49A9-B9BB-12F3DD2A4E68}"/>
    <cellStyle name="Salida 14 3 6 2 2 2" xfId="26413" xr:uid="{D6758FCC-A25D-4665-8341-19AF2EBB0643}"/>
    <cellStyle name="Salida 14 3 6 2 3" xfId="15488" xr:uid="{63F07FFA-96E6-4E1B-B5A3-6E24B66BB659}"/>
    <cellStyle name="Salida 14 3 6 2 3 2" xfId="30596" xr:uid="{DAE91894-87B1-4B9F-9C03-556283D29B4B}"/>
    <cellStyle name="Salida 14 3 6 2 4" xfId="20049" xr:uid="{C26C0ECC-A05C-472F-800F-D6A62C498835}"/>
    <cellStyle name="Salida 14 3 6 3" xfId="8771" xr:uid="{E39F6C46-1A07-43E1-B9D9-B038C65FE341}"/>
    <cellStyle name="Salida 14 3 6 3 2" xfId="23879" xr:uid="{8698929A-3E3F-4237-8150-CD173F246741}"/>
    <cellStyle name="Salida 14 3 6 4" xfId="7446" xr:uid="{32FE1DEC-0E7F-46B3-A0C3-A0DB36108834}"/>
    <cellStyle name="Salida 14 3 6 4 2" xfId="22554" xr:uid="{57E4F15C-0EDD-4BA7-A200-F849F466D259}"/>
    <cellStyle name="Salida 14 3 6 5" xfId="17529" xr:uid="{60FE4548-EEDB-4316-BE66-A5BA3B22C547}"/>
    <cellStyle name="Salida 14 3 7" xfId="3873" xr:uid="{C7FCF705-AFFC-4EBD-A4D3-AAF794253C2C}"/>
    <cellStyle name="Salida 14 3 7 2" xfId="6510" xr:uid="{185C4EE7-72DB-4BC7-B7CB-F52D397104DD}"/>
    <cellStyle name="Salida 14 3 7 2 2" xfId="12821" xr:uid="{163A5905-DC44-44A3-864A-C04CAD1CFB35}"/>
    <cellStyle name="Salida 14 3 7 2 2 2" xfId="27929" xr:uid="{E2874129-1C50-4DBD-B0EB-29830727CFEE}"/>
    <cellStyle name="Salida 14 3 7 2 3" xfId="15547" xr:uid="{A0738543-259B-4BF4-BFFC-684D0079E164}"/>
    <cellStyle name="Salida 14 3 7 2 3 2" xfId="30655" xr:uid="{445040EE-37A0-44C8-8D26-BD9C73861CA7}"/>
    <cellStyle name="Salida 14 3 7 2 4" xfId="21618" xr:uid="{3092A961-55F1-4821-8F29-54919743492D}"/>
    <cellStyle name="Salida 14 3 7 3" xfId="10255" xr:uid="{0B3429E1-264C-477B-A3D4-B22733745BD5}"/>
    <cellStyle name="Salida 14 3 7 3 2" xfId="25363" xr:uid="{35E252F2-057E-4B15-82E9-98E9F0F75137}"/>
    <cellStyle name="Salida 14 3 7 4" xfId="14971" xr:uid="{8DEAB0D5-7FA0-4C84-9C64-51609EE55F87}"/>
    <cellStyle name="Salida 14 3 7 4 2" xfId="30079" xr:uid="{D666209B-3C99-49EA-B42C-481420D92A42}"/>
    <cellStyle name="Salida 14 3 7 5" xfId="18981" xr:uid="{AF150E7A-6E57-4251-96D5-705130258917}"/>
    <cellStyle name="Salida 14 3 8" xfId="4255" xr:uid="{9E820AB9-2448-417C-8768-AF72EDC91387}"/>
    <cellStyle name="Salida 14 3 8 2" xfId="6892" xr:uid="{939E8CE9-1DE9-4D1A-A142-9E4D1EDE91BC}"/>
    <cellStyle name="Salida 14 3 8 2 2" xfId="13203" xr:uid="{A16E80C7-14A1-48B9-B808-0F99589863E7}"/>
    <cellStyle name="Salida 14 3 8 2 2 2" xfId="28311" xr:uid="{3B737DE4-B17E-4204-9672-48A3EE301671}"/>
    <cellStyle name="Salida 14 3 8 2 3" xfId="16867" xr:uid="{C4E8B80B-5EC1-4113-B132-6A88B77EF49E}"/>
    <cellStyle name="Salida 14 3 8 2 3 2" xfId="31975" xr:uid="{88B53A10-FD2A-4CC1-93C9-787DE557990D}"/>
    <cellStyle name="Salida 14 3 8 2 4" xfId="22000" xr:uid="{932D6DE7-57FE-4862-8271-585F05A20FD0}"/>
    <cellStyle name="Salida 14 3 8 3" xfId="10637" xr:uid="{927B34C0-15A3-4969-B5FA-F3534C27E813}"/>
    <cellStyle name="Salida 14 3 8 3 2" xfId="25745" xr:uid="{A16F41A4-2CEE-4DDF-A5CB-15A2E9B72C77}"/>
    <cellStyle name="Salida 14 3 8 4" xfId="7681" xr:uid="{79BB782A-1A84-4615-9554-5EB61E6A3B1B}"/>
    <cellStyle name="Salida 14 3 8 4 2" xfId="22789" xr:uid="{D29C5F6E-52A4-4503-A453-A1F74EDA7EA5}"/>
    <cellStyle name="Salida 14 3 8 5" xfId="19363" xr:uid="{A8BA0D9F-C5A7-412E-B2DB-B03F7CC07C3D}"/>
    <cellStyle name="Salida 14 3 9" xfId="4438" xr:uid="{B0BD9F7E-3F04-4761-B0B2-433EFF65F84D}"/>
    <cellStyle name="Salida 14 3 9 2" xfId="10820" xr:uid="{2BCB1519-8B7F-4B22-AFE2-BB59FEEACE9F}"/>
    <cellStyle name="Salida 14 3 9 2 2" xfId="25928" xr:uid="{ED0A41EA-1747-4615-9EA0-7240F4D584B4}"/>
    <cellStyle name="Salida 14 3 9 3" xfId="14727" xr:uid="{71D4333E-0F00-4BBB-9C0D-0FE993D1C5EA}"/>
    <cellStyle name="Salida 14 3 9 3 2" xfId="29835" xr:uid="{41826F45-E858-42C7-96AA-3CDC022B1BD6}"/>
    <cellStyle name="Salida 14 3 9 4" xfId="19546" xr:uid="{12803E20-FE58-4B47-B9BF-877037ED4FB1}"/>
    <cellStyle name="Salida 14 4" xfId="2123" xr:uid="{CB6D8DA3-DE19-41F8-B647-7B9867218338}"/>
    <cellStyle name="Salida 14 4 10" xfId="16011" xr:uid="{9BFC0018-8C57-4640-A1A9-88C09A6DD27E}"/>
    <cellStyle name="Salida 14 4 10 2" xfId="31119" xr:uid="{E6F7F8D0-A72F-4A70-B910-DCB3EB7F7A62}"/>
    <cellStyle name="Salida 14 4 11" xfId="15954" xr:uid="{AD551719-17AD-4D49-B3E1-9739D691701A}"/>
    <cellStyle name="Salida 14 4 11 2" xfId="31062" xr:uid="{9EF187A9-FD57-485F-BB6E-136C9BA8A94D}"/>
    <cellStyle name="Salida 14 4 12" xfId="17348" xr:uid="{F32F420F-3248-4C7C-93DB-B70EDABD1C56}"/>
    <cellStyle name="Salida 14 4 2" xfId="2613" xr:uid="{8C874B01-BA2D-463D-BB04-F65EFD9FAC2D}"/>
    <cellStyle name="Salida 14 4 2 2" xfId="5250" xr:uid="{0AFE6DB4-141F-45D4-AFF1-95F10416FA11}"/>
    <cellStyle name="Salida 14 4 2 2 2" xfId="11614" xr:uid="{C3B38E8A-645D-4A8F-A8B7-4D413600FFC0}"/>
    <cellStyle name="Salida 14 4 2 2 2 2" xfId="26722" xr:uid="{E4B91502-F7CD-419C-AA3E-AEA3CD59B194}"/>
    <cellStyle name="Salida 14 4 2 2 3" xfId="13404" xr:uid="{83D4D5F9-1DE6-409B-BEB8-8913E9F727A1}"/>
    <cellStyle name="Salida 14 4 2 2 3 2" xfId="28512" xr:uid="{F15CD133-986E-492B-8743-E67655F36913}"/>
    <cellStyle name="Salida 14 4 2 2 4" xfId="20358" xr:uid="{C287F5C9-2E82-4B5E-BB13-56CE6EB2E726}"/>
    <cellStyle name="Salida 14 4 2 3" xfId="9080" xr:uid="{69AE0C36-F48A-4592-B014-6B1CBD040A20}"/>
    <cellStyle name="Salida 14 4 2 3 2" xfId="24188" xr:uid="{69CD05ED-7267-40B1-AADA-159BB41098D2}"/>
    <cellStyle name="Salida 14 4 2 4" xfId="14372" xr:uid="{605070C2-E5E9-40CD-B28F-21CB8BCF7B0B}"/>
    <cellStyle name="Salida 14 4 2 4 2" xfId="29480" xr:uid="{CBFC23F8-71A8-4DA3-AA0D-5D1484637AFB}"/>
    <cellStyle name="Salida 14 4 2 5" xfId="11820" xr:uid="{D2BB26EA-8C72-4B0D-8E57-7C98BCB4BB1A}"/>
    <cellStyle name="Salida 14 4 2 5 2" xfId="26928" xr:uid="{C5835BD9-9CAC-41BB-A54E-0717EFCB71C7}"/>
    <cellStyle name="Salida 14 4 2 6" xfId="17721" xr:uid="{20FD76EA-BC1C-4A81-81B2-B47758616430}"/>
    <cellStyle name="Salida 14 4 3" xfId="2878" xr:uid="{BB60ED11-A4C4-42E1-9E35-2340D21F2730}"/>
    <cellStyle name="Salida 14 4 3 2" xfId="5515" xr:uid="{0CB6098F-455A-4159-92E0-EF09E4FF9199}"/>
    <cellStyle name="Salida 14 4 3 2 2" xfId="11826" xr:uid="{484AA80E-FC30-4009-845F-254C77025D55}"/>
    <cellStyle name="Salida 14 4 3 2 2 2" xfId="26934" xr:uid="{3BBB128D-43AC-4AB1-898F-0F4F90B30193}"/>
    <cellStyle name="Salida 14 4 3 2 3" xfId="16292" xr:uid="{19AFCB52-F6C2-43CB-812A-404F84C4ACB8}"/>
    <cellStyle name="Salida 14 4 3 2 3 2" xfId="31400" xr:uid="{D9B4F8AE-6A45-4A25-9ED7-1F9881FF90A1}"/>
    <cellStyle name="Salida 14 4 3 2 4" xfId="20623" xr:uid="{F5F78717-453D-4806-9756-EC8FAABF9C25}"/>
    <cellStyle name="Salida 14 4 3 3" xfId="9223" xr:uid="{9C0E27E7-2CE7-4BDE-9ADC-6A4E57DA7425}"/>
    <cellStyle name="Salida 14 4 3 3 2" xfId="24331" xr:uid="{CDD7FAC7-24FC-43DC-A3E1-48D44F06DC1B}"/>
    <cellStyle name="Salida 14 4 3 4" xfId="17986" xr:uid="{DA26FDEC-FE38-4D34-A5E1-925E04F8D023}"/>
    <cellStyle name="Salida 14 4 4" xfId="3181" xr:uid="{77A2A769-4037-4281-9C2E-444D082C82AE}"/>
    <cellStyle name="Salida 14 4 4 2" xfId="5818" xr:uid="{452A1E8A-AC04-499C-ADCF-1D0D5AE877DE}"/>
    <cellStyle name="Salida 14 4 4 2 2" xfId="12129" xr:uid="{0A6D05F5-57F9-4DEF-8ED1-219A4C3632EF}"/>
    <cellStyle name="Salida 14 4 4 2 2 2" xfId="27237" xr:uid="{4903BCCA-5FC3-4FB7-928F-9E19C54BF827}"/>
    <cellStyle name="Salida 14 4 4 2 3" xfId="14180" xr:uid="{513A2560-F74D-4F16-B488-D5557919054B}"/>
    <cellStyle name="Salida 14 4 4 2 3 2" xfId="29288" xr:uid="{946A89E1-6A48-4FCD-992B-75C796ED38A3}"/>
    <cellStyle name="Salida 14 4 4 2 4" xfId="20926" xr:uid="{FF9439F2-007C-4E60-ABD1-65ED11FD93A8}"/>
    <cellStyle name="Salida 14 4 4 3" xfId="9563" xr:uid="{B6FE90C8-591A-429D-8D49-812EC943A552}"/>
    <cellStyle name="Salida 14 4 4 3 2" xfId="24671" xr:uid="{63529DDD-E2EF-41A0-AF84-A948E7049EAB}"/>
    <cellStyle name="Salida 14 4 4 4" xfId="13623" xr:uid="{940775DB-8525-4CDA-887E-C2E8242F1F96}"/>
    <cellStyle name="Salida 14 4 4 4 2" xfId="28731" xr:uid="{396C954D-B5D7-4CDE-9AA8-585820E28F4E}"/>
    <cellStyle name="Salida 14 4 4 5" xfId="18289" xr:uid="{5D9378CB-4FD3-4F64-8D9F-A905100A8D79}"/>
    <cellStyle name="Salida 14 4 5" xfId="3507" xr:uid="{3A82B0BF-166F-45F7-9337-67AFA3A7DB11}"/>
    <cellStyle name="Salida 14 4 5 2" xfId="6144" xr:uid="{6041766F-E812-4526-9924-39CB57C938F5}"/>
    <cellStyle name="Salida 14 4 5 2 2" xfId="12455" xr:uid="{AB95A565-51F0-417D-95EF-C814660EC306}"/>
    <cellStyle name="Salida 14 4 5 2 2 2" xfId="27563" xr:uid="{5AAF5968-4D0C-433C-BA6F-0602375653A4}"/>
    <cellStyle name="Salida 14 4 5 2 3" xfId="7368" xr:uid="{E6B5CF3C-4BF5-48A6-BEF9-4A443C5E5FA1}"/>
    <cellStyle name="Salida 14 4 5 2 3 2" xfId="22476" xr:uid="{3F7AA822-81AB-41CB-8DAD-231CA9838C92}"/>
    <cellStyle name="Salida 14 4 5 2 4" xfId="21252" xr:uid="{9814C5FC-4766-42E7-A038-B3310EAC8B9E}"/>
    <cellStyle name="Salida 14 4 5 3" xfId="9889" xr:uid="{E8E83F33-5908-4436-B892-7D67830D5BE0}"/>
    <cellStyle name="Salida 14 4 5 3 2" xfId="24997" xr:uid="{96C2D2D4-9D21-4A0A-A1EB-2B767352067F}"/>
    <cellStyle name="Salida 14 4 5 4" xfId="14622" xr:uid="{69DD6759-D1D9-42A5-944C-0EC5068EAD78}"/>
    <cellStyle name="Salida 14 4 5 4 2" xfId="29730" xr:uid="{26CD9BF5-EEAE-46A3-9388-5874FF0660E0}"/>
    <cellStyle name="Salida 14 4 5 5" xfId="18615" xr:uid="{D5D198DD-9F09-4EF2-AAF6-4E7067F676B4}"/>
    <cellStyle name="Salida 14 4 6" xfId="3813" xr:uid="{E82933B9-0046-4672-80EC-52BCEB4C19B0}"/>
    <cellStyle name="Salida 14 4 6 2" xfId="6450" xr:uid="{3E2286F2-3EF5-4606-9193-BC5F4E80DFE8}"/>
    <cellStyle name="Salida 14 4 6 2 2" xfId="12761" xr:uid="{691F8D02-B39F-47DD-9673-97677409FF39}"/>
    <cellStyle name="Salida 14 4 6 2 2 2" xfId="27869" xr:uid="{8192EA18-AD2C-42E3-9654-4ADC115BC522}"/>
    <cellStyle name="Salida 14 4 6 2 3" xfId="7893" xr:uid="{B8B64F6C-CC74-4AD2-A085-ADCE8825632C}"/>
    <cellStyle name="Salida 14 4 6 2 3 2" xfId="23001" xr:uid="{1733BC08-BB80-4CAB-ADC2-EA0CCF74902C}"/>
    <cellStyle name="Salida 14 4 6 2 4" xfId="21558" xr:uid="{4435A558-AF17-4983-9061-27D5D16A678B}"/>
    <cellStyle name="Salida 14 4 6 3" xfId="10195" xr:uid="{8C694E06-F2DE-4F08-9272-A957B9282508}"/>
    <cellStyle name="Salida 14 4 6 3 2" xfId="25303" xr:uid="{E91360FD-66AD-440A-B26E-6558261061F4}"/>
    <cellStyle name="Salida 14 4 6 4" xfId="16484" xr:uid="{62806E94-0DD5-45E3-864B-D41304F1C028}"/>
    <cellStyle name="Salida 14 4 6 4 2" xfId="31592" xr:uid="{9A574E13-A01F-43D9-A83C-DE44BD55A80B}"/>
    <cellStyle name="Salida 14 4 6 5" xfId="18921" xr:uid="{F78ABF0C-21B5-431A-8EB7-08B7D8067792}"/>
    <cellStyle name="Salida 14 4 7" xfId="4195" xr:uid="{62FDA40D-D497-4877-A26E-C5AF07E10BCE}"/>
    <cellStyle name="Salida 14 4 7 2" xfId="6832" xr:uid="{46953BB0-ADC9-42F8-ADFF-8022D9B2A535}"/>
    <cellStyle name="Salida 14 4 7 2 2" xfId="13143" xr:uid="{52CE680E-D7AB-4343-A6F8-65D2C4243EFA}"/>
    <cellStyle name="Salida 14 4 7 2 2 2" xfId="28251" xr:uid="{3E916F1B-DCCD-4BB0-84AD-0D538CA695B8}"/>
    <cellStyle name="Salida 14 4 7 2 3" xfId="16812" xr:uid="{AE269DDA-8227-40C7-9472-AA896B9D1B45}"/>
    <cellStyle name="Salida 14 4 7 2 3 2" xfId="31920" xr:uid="{1441BB10-9C21-42A1-B65E-7B0572C0E8E5}"/>
    <cellStyle name="Salida 14 4 7 2 4" xfId="21940" xr:uid="{86AE86F6-7AE6-4C8B-80F3-9385EA7BF6AC}"/>
    <cellStyle name="Salida 14 4 7 3" xfId="10577" xr:uid="{D643D2D0-805A-4A34-86D0-194B5AFAEFC2}"/>
    <cellStyle name="Salida 14 4 7 3 2" xfId="25685" xr:uid="{0AAB258B-26F2-4974-83FE-602DD2D0D0DD}"/>
    <cellStyle name="Salida 14 4 7 4" xfId="14707" xr:uid="{B51F3C51-B792-4CE0-8633-CC3E8C60CE1B}"/>
    <cellStyle name="Salida 14 4 7 4 2" xfId="29815" xr:uid="{897460FD-31D7-4CE9-ADD9-E64A231D61EC}"/>
    <cellStyle name="Salida 14 4 7 5" xfId="19303" xr:uid="{08F9F031-6D9A-4F82-8586-5CC23E9AF2BF}"/>
    <cellStyle name="Salida 14 4 8" xfId="4760" xr:uid="{D41680F1-5F33-4292-B20D-9683AA51E1F0}"/>
    <cellStyle name="Salida 14 4 8 2" xfId="11142" xr:uid="{FD2D1941-E5CD-415B-9377-4B21305FE862}"/>
    <cellStyle name="Salida 14 4 8 2 2" xfId="26250" xr:uid="{57C12EAF-CE77-4AB5-8C43-23F197254C4D}"/>
    <cellStyle name="Salida 14 4 8 3" xfId="14546" xr:uid="{87C27D0E-59FB-4796-9FA4-205912B3A994}"/>
    <cellStyle name="Salida 14 4 8 3 2" xfId="29654" xr:uid="{8604B2DA-D65D-46DD-AC48-10AE7CF8A1C7}"/>
    <cellStyle name="Salida 14 4 8 4" xfId="19868" xr:uid="{E77F65E4-F9E0-445F-9D0C-AA99C160F41C}"/>
    <cellStyle name="Salida 14 4 9" xfId="8621" xr:uid="{E0D8B785-9D0F-4874-9AAC-26E51A8F4729}"/>
    <cellStyle name="Salida 14 4 9 2" xfId="23729" xr:uid="{30B767AD-1A21-40D8-88D9-7D07CC4C1EAA}"/>
    <cellStyle name="Salida 14 5" xfId="2001" xr:uid="{3EF52D3C-DFEE-4183-8464-B4D009582260}"/>
    <cellStyle name="Salida 14 5 10" xfId="7372" xr:uid="{0A2AC4C0-5D4C-4955-A245-D10749E7B079}"/>
    <cellStyle name="Salida 14 5 10 2" xfId="22480" xr:uid="{9D09B480-422F-47C7-9937-DCC40529DFEF}"/>
    <cellStyle name="Salida 14 5 11" xfId="17226" xr:uid="{89C2B0A6-266E-4436-8144-E573FCCAA727}"/>
    <cellStyle name="Salida 14 5 2" xfId="2763" xr:uid="{D1918611-028D-401B-9FDF-D4D8CEC91E6E}"/>
    <cellStyle name="Salida 14 5 2 2" xfId="5400" xr:uid="{7F411402-34A9-47EE-AEA7-CB25A54738E4}"/>
    <cellStyle name="Salida 14 5 2 2 2" xfId="11749" xr:uid="{578DB225-F789-479E-B76B-D9B6357AD305}"/>
    <cellStyle name="Salida 14 5 2 2 2 2" xfId="26857" xr:uid="{21BD7525-ADB3-4FB0-906A-A4522EAB13EB}"/>
    <cellStyle name="Salida 14 5 2 2 3" xfId="9259" xr:uid="{854A11C9-AB28-47A6-8FD0-165D4AC43579}"/>
    <cellStyle name="Salida 14 5 2 2 3 2" xfId="24367" xr:uid="{46066723-45EC-4BFB-A0C2-6377991525BA}"/>
    <cellStyle name="Salida 14 5 2 2 4" xfId="20508" xr:uid="{5099106B-87F7-45A1-93AC-D1B302DA4647}"/>
    <cellStyle name="Salida 14 5 2 3" xfId="7192" xr:uid="{9969EB95-DC84-4B58-99CC-B81542E3703A}"/>
    <cellStyle name="Salida 14 5 2 3 2" xfId="22300" xr:uid="{C6EAE027-00A6-4DF9-A98A-5D529C496A55}"/>
    <cellStyle name="Salida 14 5 2 4" xfId="17871" xr:uid="{2C6EDBAF-261A-47C9-B736-BA582DD892CD}"/>
    <cellStyle name="Salida 14 5 3" xfId="3066" xr:uid="{C8934563-451F-4382-B92F-942926367BF4}"/>
    <cellStyle name="Salida 14 5 3 2" xfId="5703" xr:uid="{6F8AD47A-CE25-414F-B747-59EBEF428965}"/>
    <cellStyle name="Salida 14 5 3 2 2" xfId="12014" xr:uid="{456AEBE4-09A9-4313-A117-4E8D122B760A}"/>
    <cellStyle name="Salida 14 5 3 2 2 2" xfId="27122" xr:uid="{75D814C9-0DDE-4CEE-B39B-F290F1BBBC59}"/>
    <cellStyle name="Salida 14 5 3 2 3" xfId="15646" xr:uid="{2A2D8017-6AFC-42B5-8369-35766C0CDD5B}"/>
    <cellStyle name="Salida 14 5 3 2 3 2" xfId="30754" xr:uid="{4818CBDE-C32E-42E3-8F82-D87960396589}"/>
    <cellStyle name="Salida 14 5 3 2 4" xfId="20811" xr:uid="{7842D932-14AD-4C9D-8A7D-F375DA6DE83F}"/>
    <cellStyle name="Salida 14 5 3 3" xfId="9448" xr:uid="{14076963-5A37-4101-A995-F7B76082BF42}"/>
    <cellStyle name="Salida 14 5 3 3 2" xfId="24556" xr:uid="{5B1FF98B-FC50-4BFF-AB13-8BBD79041328}"/>
    <cellStyle name="Salida 14 5 3 4" xfId="15058" xr:uid="{F602AC9A-A866-440D-9958-3B30184F6AB0}"/>
    <cellStyle name="Salida 14 5 3 4 2" xfId="30166" xr:uid="{DF7DD4D9-AB7A-495A-B51C-3ED91C5E7708}"/>
    <cellStyle name="Salida 14 5 3 5" xfId="18174" xr:uid="{3454553C-E235-42A9-98F8-524A78513AC0}"/>
    <cellStyle name="Salida 14 5 4" xfId="3392" xr:uid="{D6BC4566-7A77-487D-9D15-C0F9B78FEC20}"/>
    <cellStyle name="Salida 14 5 4 2" xfId="6029" xr:uid="{8FA25C15-C92D-437B-866A-A93FB5470342}"/>
    <cellStyle name="Salida 14 5 4 2 2" xfId="12340" xr:uid="{C7757077-F357-4BA1-8006-51553A236002}"/>
    <cellStyle name="Salida 14 5 4 2 2 2" xfId="27448" xr:uid="{25412889-D650-4010-AE50-0DD0C3FB17BC}"/>
    <cellStyle name="Salida 14 5 4 2 3" xfId="14523" xr:uid="{7B65E7A4-826A-42A6-BAC6-EAEA871663D9}"/>
    <cellStyle name="Salida 14 5 4 2 3 2" xfId="29631" xr:uid="{75306A04-C9E1-4104-9225-C8088B22F27C}"/>
    <cellStyle name="Salida 14 5 4 2 4" xfId="21137" xr:uid="{23038E33-E42F-4D36-98D0-7FDB37226A12}"/>
    <cellStyle name="Salida 14 5 4 3" xfId="9774" xr:uid="{0A9DC14F-9F38-4100-803A-95C56BBC8599}"/>
    <cellStyle name="Salida 14 5 4 3 2" xfId="24882" xr:uid="{CC687B22-C1B3-45F2-A7F2-FA9A22E8E760}"/>
    <cellStyle name="Salida 14 5 4 4" xfId="15549" xr:uid="{8D97396C-B8A2-412C-A095-76615C386D7A}"/>
    <cellStyle name="Salida 14 5 4 4 2" xfId="30657" xr:uid="{79C7F1A8-AB04-4773-8422-80A519350C63}"/>
    <cellStyle name="Salida 14 5 4 5" xfId="18500" xr:uid="{2CBC8A0E-8379-4F77-9F22-8C195E91F573}"/>
    <cellStyle name="Salida 14 5 5" xfId="3698" xr:uid="{462AF7F0-D91A-42BE-86AB-3D46C47231A7}"/>
    <cellStyle name="Salida 14 5 5 2" xfId="6335" xr:uid="{9404A04A-3CAD-43E2-A3D3-F23D0A4ABBC6}"/>
    <cellStyle name="Salida 14 5 5 2 2" xfId="12646" xr:uid="{1B44E60A-4D0E-4FC7-83D9-AE999B6498EF}"/>
    <cellStyle name="Salida 14 5 5 2 2 2" xfId="27754" xr:uid="{B8AD35F6-3B2F-4815-A14E-EB93A513F285}"/>
    <cellStyle name="Salida 14 5 5 2 3" xfId="14740" xr:uid="{37FC3CFB-FD8D-4E8B-B950-99D18B6BEA59}"/>
    <cellStyle name="Salida 14 5 5 2 3 2" xfId="29848" xr:uid="{3F6F6A6B-E581-430E-8130-C6FB43118ED9}"/>
    <cellStyle name="Salida 14 5 5 2 4" xfId="21443" xr:uid="{24D56005-44B7-4469-B034-C98E6B34A2C0}"/>
    <cellStyle name="Salida 14 5 5 3" xfId="10080" xr:uid="{6B781DD8-D4F3-462B-9058-456AB3A6722A}"/>
    <cellStyle name="Salida 14 5 5 3 2" xfId="25188" xr:uid="{B84DC62C-232A-485B-8FD4-43E791363820}"/>
    <cellStyle name="Salida 14 5 5 4" xfId="14493" xr:uid="{B492D0A7-DC66-4EB6-8EA7-942AD7FF8F04}"/>
    <cellStyle name="Salida 14 5 5 4 2" xfId="29601" xr:uid="{0630ED0B-1EC3-4C20-A844-3EA961A565F8}"/>
    <cellStyle name="Salida 14 5 5 5" xfId="18806" xr:uid="{B5938AE5-18E6-447F-A38D-B69B49F08FB4}"/>
    <cellStyle name="Salida 14 5 6" xfId="4073" xr:uid="{234CC352-52D6-4200-B8D1-745A2AA96A2C}"/>
    <cellStyle name="Salida 14 5 6 2" xfId="6710" xr:uid="{B7E18AAE-E4EB-4A55-A636-AD3E08B959BD}"/>
    <cellStyle name="Salida 14 5 6 2 2" xfId="13021" xr:uid="{C7B06247-B7BE-4B98-8D1C-142BF6F69A80}"/>
    <cellStyle name="Salida 14 5 6 2 2 2" xfId="28129" xr:uid="{48C62E84-C553-4DB3-8598-890C1AEB6E6D}"/>
    <cellStyle name="Salida 14 5 6 2 3" xfId="16697" xr:uid="{D58A4FD2-72D7-4A7E-BCFE-D1E3C9587237}"/>
    <cellStyle name="Salida 14 5 6 2 3 2" xfId="31805" xr:uid="{A716CBE3-D891-49E7-B459-FFAA9D82E987}"/>
    <cellStyle name="Salida 14 5 6 2 4" xfId="21818" xr:uid="{13962C49-01F7-404B-AED4-34FC0BEE0DCD}"/>
    <cellStyle name="Salida 14 5 6 3" xfId="10455" xr:uid="{E76CAD7A-7E3D-47D7-8497-AA7866C45CEB}"/>
    <cellStyle name="Salida 14 5 6 3 2" xfId="25563" xr:uid="{CA6CEB74-4ECE-4FC3-AC75-B80B5D51B546}"/>
    <cellStyle name="Salida 14 5 6 4" xfId="16183" xr:uid="{958BCE11-0B2E-4841-988E-142D9F8DCD26}"/>
    <cellStyle name="Salida 14 5 6 4 2" xfId="31291" xr:uid="{5606AA0E-3EF6-4503-B371-D4E0C3C5DA8B}"/>
    <cellStyle name="Salida 14 5 6 5" xfId="19181" xr:uid="{8DA2D899-35D5-4660-A2A3-1650B32F2412}"/>
    <cellStyle name="Salida 14 5 7" xfId="4638" xr:uid="{A5F52219-201F-4154-9BDF-AAA3701DE212}"/>
    <cellStyle name="Salida 14 5 7 2" xfId="11020" xr:uid="{4B090B6F-AEA7-471A-9566-01D4F24A75F3}"/>
    <cellStyle name="Salida 14 5 7 2 2" xfId="26128" xr:uid="{7135471F-937C-43DD-B881-C6567F3A097E}"/>
    <cellStyle name="Salida 14 5 7 3" xfId="15270" xr:uid="{AB673515-2555-4180-A8E6-879A3D528EB7}"/>
    <cellStyle name="Salida 14 5 7 3 2" xfId="30378" xr:uid="{957A7DCF-1913-4C26-83BB-96457879EE04}"/>
    <cellStyle name="Salida 14 5 7 4" xfId="19746" xr:uid="{E141FD7A-BA10-4025-AD27-90465F62D67A}"/>
    <cellStyle name="Salida 14 5 8" xfId="8499" xr:uid="{975A03DF-AF1E-43ED-8D3F-73B8322B1317}"/>
    <cellStyle name="Salida 14 5 8 2" xfId="23607" xr:uid="{C7D36374-F83A-48D2-9162-29526917ACE4}"/>
    <cellStyle name="Salida 14 5 9" xfId="14233" xr:uid="{B33717B1-6B79-4217-A09D-BBF18E46B787}"/>
    <cellStyle name="Salida 14 5 9 2" xfId="29341" xr:uid="{353862EE-2367-4F5D-8B4B-6A702448BF95}"/>
    <cellStyle name="Salida 15" xfId="1507" xr:uid="{00000000-0005-0000-0000-0000E7050000}"/>
    <cellStyle name="Salida 15 2" xfId="1933" xr:uid="{41F87008-1A30-4F58-9F52-257FE5F8D48A}"/>
    <cellStyle name="Salida 15 2 10" xfId="8434" xr:uid="{85E2A73B-C600-4BBD-AA15-5A466F152B30}"/>
    <cellStyle name="Salida 15 2 10 2" xfId="23542" xr:uid="{AC75BFE0-BD6F-4689-B9B5-BE16234F1F47}"/>
    <cellStyle name="Salida 15 2 11" xfId="9243" xr:uid="{896C41BC-2406-4A03-863E-D9AADDB625A4}"/>
    <cellStyle name="Salida 15 2 11 2" xfId="24351" xr:uid="{CE945124-9987-4FDB-93B9-B7898F1C64EB}"/>
    <cellStyle name="Salida 15 2 12" xfId="14673" xr:uid="{EA9F0C40-E1D9-44F3-BCE1-67432DE00FFC}"/>
    <cellStyle name="Salida 15 2 12 2" xfId="29781" xr:uid="{B4B4A675-86D8-45A4-AAFB-7DCB9CE0F22B}"/>
    <cellStyle name="Salida 15 2 13" xfId="17158" xr:uid="{A5320283-8FF0-4A37-9C39-443B7147B55B}"/>
    <cellStyle name="Salida 15 2 2" xfId="2493" xr:uid="{11589F95-9F65-4900-8348-4C50FC416491}"/>
    <cellStyle name="Salida 15 2 2 2" xfId="5130" xr:uid="{0FF1A492-E169-47D0-8B75-8D522A41068F}"/>
    <cellStyle name="Salida 15 2 2 2 2" xfId="11494" xr:uid="{413865F8-1588-49FB-B494-A2D261C819A3}"/>
    <cellStyle name="Salida 15 2 2 2 2 2" xfId="26602" xr:uid="{E663C2F2-6699-4EA7-9C1C-2E5163FFED4F}"/>
    <cellStyle name="Salida 15 2 2 2 3" xfId="7798" xr:uid="{D3E95989-22A1-4EF2-BFD5-44EADA0155AB}"/>
    <cellStyle name="Salida 15 2 2 2 3 2" xfId="22906" xr:uid="{122779B0-845A-48A1-916D-A0BFCD62488E}"/>
    <cellStyle name="Salida 15 2 2 2 4" xfId="20238" xr:uid="{326F4ECD-8C7E-4C42-9931-97AA850716BE}"/>
    <cellStyle name="Salida 15 2 2 3" xfId="8960" xr:uid="{B2942888-84AD-4DDA-BD01-80CDD7CF4A92}"/>
    <cellStyle name="Salida 15 2 2 3 2" xfId="24068" xr:uid="{04E9742E-6A20-49F6-870E-723AC2040FD9}"/>
    <cellStyle name="Salida 15 2 3" xfId="2709" xr:uid="{508BEB22-5D5F-40E0-86E5-50CFD732DEFA}"/>
    <cellStyle name="Salida 15 2 3 2" xfId="5346" xr:uid="{FFE4923A-EB60-4BB7-9FA1-46671BB3D20A}"/>
    <cellStyle name="Salida 15 2 3 2 2" xfId="11695" xr:uid="{C5DF343C-233D-4AE8-A574-4B96D5003FDA}"/>
    <cellStyle name="Salida 15 2 3 2 2 2" xfId="26803" xr:uid="{5CB5465F-E722-429E-8A89-5669578C6070}"/>
    <cellStyle name="Salida 15 2 3 2 3" xfId="7556" xr:uid="{B321E27D-CB2C-48CC-87EB-0BB3D3CEA1DB}"/>
    <cellStyle name="Salida 15 2 3 2 3 2" xfId="22664" xr:uid="{202C464A-1832-4EC2-A328-884BDEF0A7F9}"/>
    <cellStyle name="Salida 15 2 3 2 4" xfId="20454" xr:uid="{5081A843-D0D2-4DF3-90BD-9DD610DB4275}"/>
    <cellStyle name="Salida 15 2 3 3" xfId="15805" xr:uid="{1DFC5A81-BA02-4B58-A948-68E197D067A2}"/>
    <cellStyle name="Salida 15 2 3 3 2" xfId="30913" xr:uid="{8C59756D-5A6B-4C09-8F76-187DF0B82267}"/>
    <cellStyle name="Salida 15 2 3 4" xfId="17817" xr:uid="{7B4AA9D5-77D1-4FD1-BE53-646059C1F7B1}"/>
    <cellStyle name="Salida 15 2 4" xfId="3012" xr:uid="{0A803EF0-84FE-430B-9164-5FF8D04B2845}"/>
    <cellStyle name="Salida 15 2 4 2" xfId="5649" xr:uid="{AB99AD8F-EAD8-4F95-A17C-7A47F47DEBD1}"/>
    <cellStyle name="Salida 15 2 4 2 2" xfId="11960" xr:uid="{3C06AD6F-25B1-42C0-A234-6C98D876522C}"/>
    <cellStyle name="Salida 15 2 4 2 2 2" xfId="27068" xr:uid="{F8B8D151-B611-49A4-9C6D-2287F01A75B9}"/>
    <cellStyle name="Salida 15 2 4 2 3" xfId="13366" xr:uid="{8D24BAED-F245-4B36-9A5F-0F59DCBC22C2}"/>
    <cellStyle name="Salida 15 2 4 2 3 2" xfId="28474" xr:uid="{6CE1BD39-8C33-4D65-A9AA-3A07B3C96A3A}"/>
    <cellStyle name="Salida 15 2 4 2 4" xfId="20757" xr:uid="{3576FBF1-DE4C-401C-A26E-0D9976A2FBCB}"/>
    <cellStyle name="Salida 15 2 4 3" xfId="9394" xr:uid="{70B9F8D3-3173-447D-94DC-7B23F80416A5}"/>
    <cellStyle name="Salida 15 2 4 3 2" xfId="24502" xr:uid="{DEE14BD2-DE1D-4ACB-AB37-695A4C300388}"/>
    <cellStyle name="Salida 15 2 4 4" xfId="13492" xr:uid="{EDBA0F32-1201-47BF-832B-848E6D12BA06}"/>
    <cellStyle name="Salida 15 2 4 4 2" xfId="28600" xr:uid="{9120B1F1-4110-4FBB-B6D7-22BA95BC225F}"/>
    <cellStyle name="Salida 15 2 4 5" xfId="18120" xr:uid="{2722AECC-299E-4EAE-81A2-82B9D15FE293}"/>
    <cellStyle name="Salida 15 2 5" xfId="3338" xr:uid="{372ECE8B-47A4-4D3F-96A3-A5C0CD6EA462}"/>
    <cellStyle name="Salida 15 2 5 2" xfId="5975" xr:uid="{1B9AC13C-C45D-4FB1-9750-D66EB5CD7693}"/>
    <cellStyle name="Salida 15 2 5 2 2" xfId="12286" xr:uid="{0A4E1F4B-0262-425F-90E8-A9CE14A96CE8}"/>
    <cellStyle name="Salida 15 2 5 2 2 2" xfId="27394" xr:uid="{277F9D57-6FA6-4655-9878-012306A93F71}"/>
    <cellStyle name="Salida 15 2 5 2 3" xfId="15591" xr:uid="{A1182465-52D9-4A55-AEBA-2F6D80EC1858}"/>
    <cellStyle name="Salida 15 2 5 2 3 2" xfId="30699" xr:uid="{D3FC7351-8B9C-43E4-B070-6BB5AAEF103D}"/>
    <cellStyle name="Salida 15 2 5 2 4" xfId="21083" xr:uid="{6DE80161-ACE1-4E5A-B978-72E8317DE67D}"/>
    <cellStyle name="Salida 15 2 5 3" xfId="9720" xr:uid="{793FECCB-D018-451E-AD8B-9ABC9FAC07A2}"/>
    <cellStyle name="Salida 15 2 5 3 2" xfId="24828" xr:uid="{539E984C-DC9B-413F-8881-A25FD3B4D6FF}"/>
    <cellStyle name="Salida 15 2 5 4" xfId="14887" xr:uid="{E005E158-F50D-4A91-BAE5-C917E7BDDC6A}"/>
    <cellStyle name="Salida 15 2 5 4 2" xfId="29995" xr:uid="{E00305BF-FB3C-4E97-88D6-6379F55C5601}"/>
    <cellStyle name="Salida 15 2 5 5" xfId="18446" xr:uid="{776109B6-81FE-4F12-A6CA-1D568C2F927B}"/>
    <cellStyle name="Salida 15 2 6" xfId="3644" xr:uid="{F29F8542-1E16-4595-BCD4-23D1AC4DD6C6}"/>
    <cellStyle name="Salida 15 2 6 2" xfId="6281" xr:uid="{0AD1AC38-732E-499D-9CBB-A95EE6E7E6C5}"/>
    <cellStyle name="Salida 15 2 6 2 2" xfId="12592" xr:uid="{1C2F7C03-DB9C-47ED-8FA3-27C105721619}"/>
    <cellStyle name="Salida 15 2 6 2 2 2" xfId="27700" xr:uid="{D2346524-CA2F-49D3-87D4-215890871C54}"/>
    <cellStyle name="Salida 15 2 6 2 3" xfId="16518" xr:uid="{3DE660CA-E596-412F-8B00-AF34C3CABC3A}"/>
    <cellStyle name="Salida 15 2 6 2 3 2" xfId="31626" xr:uid="{DB7E248B-4367-4DC3-BE9D-03CBB4386961}"/>
    <cellStyle name="Salida 15 2 6 2 4" xfId="21389" xr:uid="{2CCD4127-E5ED-403E-943E-EC2946B6BA24}"/>
    <cellStyle name="Salida 15 2 6 3" xfId="10026" xr:uid="{CE5B4F99-00C2-4591-A0A4-D11CEA15F61C}"/>
    <cellStyle name="Salida 15 2 6 3 2" xfId="25134" xr:uid="{8BF13F54-7CB5-42DC-836E-1CCF825C1D2F}"/>
    <cellStyle name="Salida 15 2 6 4" xfId="15374" xr:uid="{DC445644-19AA-4882-B5B7-86AA835A61EA}"/>
    <cellStyle name="Salida 15 2 6 4 2" xfId="30482" xr:uid="{A4F9B33B-CA30-40E9-90C6-A8E260293038}"/>
    <cellStyle name="Salida 15 2 6 5" xfId="18752" xr:uid="{4FBBB8FD-C04F-437F-8575-5850E3120CA7}"/>
    <cellStyle name="Salida 15 2 7" xfId="4005" xr:uid="{00D0D438-C1AB-42D9-BEAE-B71FC36A3115}"/>
    <cellStyle name="Salida 15 2 7 2" xfId="6642" xr:uid="{3E35D859-4908-46EA-AFF1-58C554103E95}"/>
    <cellStyle name="Salida 15 2 7 2 2" xfId="12953" xr:uid="{7832E61E-19E2-44FE-AD87-A271DB6F88FD}"/>
    <cellStyle name="Salida 15 2 7 2 2 2" xfId="28061" xr:uid="{08CC6671-EAF4-4818-9D5E-32C49888C9AF}"/>
    <cellStyle name="Salida 15 2 7 2 3" xfId="16643" xr:uid="{D4F86D37-54F4-41F7-8D6D-6B8974F401F8}"/>
    <cellStyle name="Salida 15 2 7 2 3 2" xfId="31751" xr:uid="{EB28B6BA-8109-443F-A375-BB33502C599E}"/>
    <cellStyle name="Salida 15 2 7 2 4" xfId="21750" xr:uid="{B0BABA7D-DF01-4219-ACDD-4D23399B36EA}"/>
    <cellStyle name="Salida 15 2 7 3" xfId="10387" xr:uid="{64B55AD0-D2E0-44DB-9F32-038E10C5E5A6}"/>
    <cellStyle name="Salida 15 2 7 3 2" xfId="25495" xr:uid="{AD9EF72B-A61F-46B7-A505-563543305E49}"/>
    <cellStyle name="Salida 15 2 7 4" xfId="13904" xr:uid="{B1966ABE-3EF6-4B30-901F-73E01A6785FA}"/>
    <cellStyle name="Salida 15 2 7 4 2" xfId="29012" xr:uid="{7666234E-CD03-4A65-A2A2-63C12324CC05}"/>
    <cellStyle name="Salida 15 2 7 5" xfId="19113" xr:uid="{B5416C9A-644E-4DD3-A0EB-075A9B9CF6C6}"/>
    <cellStyle name="Salida 15 2 8" xfId="4318" xr:uid="{3128E68B-269B-40B2-8DB5-1B6E8249900B}"/>
    <cellStyle name="Salida 15 2 8 2" xfId="6955" xr:uid="{89583736-F301-4CE7-922E-7861EA8C3164}"/>
    <cellStyle name="Salida 15 2 8 2 2" xfId="13266" xr:uid="{60248991-4BDB-454B-905B-D5EBC69EB137}"/>
    <cellStyle name="Salida 15 2 8 2 2 2" xfId="28374" xr:uid="{257B9352-2702-41EA-80A8-C33B0AC1A054}"/>
    <cellStyle name="Salida 15 2 8 2 3" xfId="16930" xr:uid="{278208F5-DF0A-4E59-9657-683BFE39E3C1}"/>
    <cellStyle name="Salida 15 2 8 2 3 2" xfId="32038" xr:uid="{476CFAED-4726-4FB7-97C4-90F95E0D59C8}"/>
    <cellStyle name="Salida 15 2 8 2 4" xfId="22063" xr:uid="{1002D09D-BB5A-490B-A308-86B7422536FB}"/>
    <cellStyle name="Salida 15 2 8 3" xfId="10700" xr:uid="{72E7BB30-B6E6-47B8-A0B4-C731C568B11A}"/>
    <cellStyle name="Salida 15 2 8 3 2" xfId="25808" xr:uid="{C54730EF-6AB0-4633-B64F-F6D9A70709CB}"/>
    <cellStyle name="Salida 15 2 8 4" xfId="14683" xr:uid="{77D5B369-C435-4220-A7FB-2711F7F82BD4}"/>
    <cellStyle name="Salida 15 2 8 4 2" xfId="29791" xr:uid="{D766D0E7-DCC8-4263-BC78-0391B4B61051}"/>
    <cellStyle name="Salida 15 2 8 5" xfId="19426" xr:uid="{A68948DB-E210-46DE-AFF3-75D1EC494A2C}"/>
    <cellStyle name="Salida 15 2 9" xfId="4570" xr:uid="{D6FA2144-0CDC-42CE-8BDF-D274ACD3270A}"/>
    <cellStyle name="Salida 15 2 9 2" xfId="10952" xr:uid="{D9D765F7-29FA-45E0-BC4A-98A0903EC798}"/>
    <cellStyle name="Salida 15 2 9 2 2" xfId="26060" xr:uid="{C09D5624-233D-4882-A668-E091C8C823F3}"/>
    <cellStyle name="Salida 15 2 9 3" xfId="15839" xr:uid="{30FB3D45-0095-49EE-88D9-38FD52826A61}"/>
    <cellStyle name="Salida 15 2 9 3 2" xfId="30947" xr:uid="{62219C93-4B2A-484C-B029-94B62247C816}"/>
    <cellStyle name="Salida 15 2 9 4" xfId="19678" xr:uid="{C9A74E13-A0C5-4265-8E41-D7ED806F8C4D}"/>
    <cellStyle name="Salida 15 3" xfId="1800" xr:uid="{0E9713C8-9F87-4216-965E-E58674784376}"/>
    <cellStyle name="Salida 15 3 10" xfId="8301" xr:uid="{C397F204-8920-4F52-9BDC-63885E0B3F9E}"/>
    <cellStyle name="Salida 15 3 10 2" xfId="23409" xr:uid="{03425F7B-D4CC-45F7-8EB5-240607B8E247}"/>
    <cellStyle name="Salida 15 3 11" xfId="16110" xr:uid="{EFD1B2F1-5441-4EE2-816A-2FE5913453EA}"/>
    <cellStyle name="Salida 15 3 11 2" xfId="31218" xr:uid="{586F9BC9-3FF8-4689-A826-D6461B9EDD10}"/>
    <cellStyle name="Salida 15 3 12" xfId="13565" xr:uid="{AD31F598-A334-4CEF-B9A8-E95574C61C3D}"/>
    <cellStyle name="Salida 15 3 12 2" xfId="28673" xr:uid="{1506292D-74FE-4E8B-982B-13F098D4A0EC}"/>
    <cellStyle name="Salida 15 3 13" xfId="17025" xr:uid="{D0AA67B1-23E3-47BA-BF2D-BABCC704266F}"/>
    <cellStyle name="Salida 15 3 2" xfId="2360" xr:uid="{0C0B6CD4-DDF5-402D-A866-530276AEC60A}"/>
    <cellStyle name="Salida 15 3 2 2" xfId="4997" xr:uid="{07CE8A1D-6569-4735-A335-E3D253EDADD1}"/>
    <cellStyle name="Salida 15 3 2 2 2" xfId="11361" xr:uid="{4EF9FF99-382A-44B8-9144-E56C2032CD11}"/>
    <cellStyle name="Salida 15 3 2 2 2 2" xfId="26469" xr:uid="{9A84CEB2-E781-434A-97EE-C2C233F665DC}"/>
    <cellStyle name="Salida 15 3 2 2 3" xfId="16014" xr:uid="{D0C12C31-439D-4C87-81C5-5D83FD3B4AE2}"/>
    <cellStyle name="Salida 15 3 2 2 3 2" xfId="31122" xr:uid="{78C2A85A-97BF-4ABF-A5DF-0763C3FE2214}"/>
    <cellStyle name="Salida 15 3 2 2 4" xfId="20105" xr:uid="{E35F1276-552D-45A2-9008-9477F293B24C}"/>
    <cellStyle name="Salida 15 3 2 3" xfId="8827" xr:uid="{8747AD4D-DBF8-48CB-BEE1-06CC9E47CAD3}"/>
    <cellStyle name="Salida 15 3 2 3 2" xfId="23935" xr:uid="{0E068F47-B60D-483E-960E-A1BA47E1E82A}"/>
    <cellStyle name="Salida 15 3 3" xfId="2259" xr:uid="{6D9A78AD-5C52-4B66-A156-E6B563AD590B}"/>
    <cellStyle name="Salida 15 3 3 2" xfId="4896" xr:uid="{6A09343D-F341-4E34-A4B4-384247D4E7E6}"/>
    <cellStyle name="Salida 15 3 3 2 2" xfId="11260" xr:uid="{20B9F5AD-546C-4501-9181-F2159B1B7A4E}"/>
    <cellStyle name="Salida 15 3 3 2 2 2" xfId="26368" xr:uid="{AAF9609E-5AD1-4575-8CD8-3F28FF92FACB}"/>
    <cellStyle name="Salida 15 3 3 2 3" xfId="16297" xr:uid="{ACF7139E-06A0-4F65-B615-BEA8161C569B}"/>
    <cellStyle name="Salida 15 3 3 2 3 2" xfId="31405" xr:uid="{51F8A7FE-32FB-4403-BFF4-9C6059F01AA6}"/>
    <cellStyle name="Salida 15 3 3 2 4" xfId="20004" xr:uid="{D97144E4-FEB9-4F83-B4F4-A1AFE6508D7F}"/>
    <cellStyle name="Salida 15 3 3 3" xfId="16249" xr:uid="{549AFEDE-C429-4639-8097-A2C0F81BE774}"/>
    <cellStyle name="Salida 15 3 3 3 2" xfId="31357" xr:uid="{F0F1BCE8-C46B-43E7-9A55-E4A561754E31}"/>
    <cellStyle name="Salida 15 3 3 4" xfId="17484" xr:uid="{08F11AEF-2956-40D2-B635-B85DE4097FEA}"/>
    <cellStyle name="Salida 15 3 4" xfId="2336" xr:uid="{DE936CA8-7BA7-4547-8462-61AAB76FCF32}"/>
    <cellStyle name="Salida 15 3 4 2" xfId="4973" xr:uid="{0190E9EF-A4AE-400F-94B4-47DCC4F90352}"/>
    <cellStyle name="Salida 15 3 4 2 2" xfId="11337" xr:uid="{91F0059A-F77D-482D-AC0C-1C9300887CD5}"/>
    <cellStyle name="Salida 15 3 4 2 2 2" xfId="26445" xr:uid="{19E5E344-BB35-4F7C-B090-B4D2D93467E0}"/>
    <cellStyle name="Salida 15 3 4 2 3" xfId="13649" xr:uid="{4A7F1CF8-2606-4DA6-B400-6337451830F4}"/>
    <cellStyle name="Salida 15 3 4 2 3 2" xfId="28757" xr:uid="{B99D4FD5-C824-42DD-85FC-F7952D05677A}"/>
    <cellStyle name="Salida 15 3 4 2 4" xfId="20081" xr:uid="{C6A638B0-9405-4711-97C4-C467F6EC2760}"/>
    <cellStyle name="Salida 15 3 4 3" xfId="8803" xr:uid="{58C4FED1-9675-4247-AE22-D35F3FFF9701}"/>
    <cellStyle name="Salida 15 3 4 3 2" xfId="23911" xr:uid="{EE7FD33E-47DC-4E4F-B62A-47230819145D}"/>
    <cellStyle name="Salida 15 3 4 4" xfId="14814" xr:uid="{489D11C6-FE60-4808-952B-2D2E8AA8A907}"/>
    <cellStyle name="Salida 15 3 4 4 2" xfId="29922" xr:uid="{C6DF6558-6458-4851-8AB6-DED9E6290322}"/>
    <cellStyle name="Salida 15 3 4 5" xfId="17561" xr:uid="{173D3026-D5A9-4A30-8617-7DFD91D7E761}"/>
    <cellStyle name="Salida 15 3 5" xfId="2273" xr:uid="{F76BCDCC-E23E-4AAF-9C35-C6EEC3AE51EF}"/>
    <cellStyle name="Salida 15 3 5 2" xfId="4910" xr:uid="{18A071E8-5FD7-447E-A6EF-390C91AA164C}"/>
    <cellStyle name="Salida 15 3 5 2 2" xfId="11274" xr:uid="{67B3CFA6-347B-4BCC-BB55-895E4F1C9ADE}"/>
    <cellStyle name="Salida 15 3 5 2 2 2" xfId="26382" xr:uid="{4DEFF0D7-CBD7-4A9C-BEFF-3E1176904D44}"/>
    <cellStyle name="Salida 15 3 5 2 3" xfId="14471" xr:uid="{FEB56B10-7891-4C40-A9F5-3F5B2BF62BB4}"/>
    <cellStyle name="Salida 15 3 5 2 3 2" xfId="29579" xr:uid="{961A491E-1FAD-4B7D-B747-7F164FD90817}"/>
    <cellStyle name="Salida 15 3 5 2 4" xfId="20018" xr:uid="{7C65C394-D06B-43D9-B803-BD2A970C50D7}"/>
    <cellStyle name="Salida 15 3 5 3" xfId="8740" xr:uid="{FDD678B9-7359-4FDC-B892-48DA5AB28752}"/>
    <cellStyle name="Salida 15 3 5 3 2" xfId="23848" xr:uid="{F3310606-2297-4F6B-BA1D-577BD5ECB255}"/>
    <cellStyle name="Salida 15 3 5 4" xfId="13724" xr:uid="{A0460350-9A88-4366-814A-1AD61FB71705}"/>
    <cellStyle name="Salida 15 3 5 4 2" xfId="28832" xr:uid="{D1550349-40BD-43B6-A9F2-0533E40E2FD4}"/>
    <cellStyle name="Salida 15 3 5 5" xfId="17498" xr:uid="{7635B44C-BC2A-41EA-985B-C95DD92E52DE}"/>
    <cellStyle name="Salida 15 3 6" xfId="2303" xr:uid="{2C803994-14B9-4681-90C4-A82A50EAAF07}"/>
    <cellStyle name="Salida 15 3 6 2" xfId="4940" xr:uid="{E71909D6-9011-4EEA-AC94-7CE7A1E9C997}"/>
    <cellStyle name="Salida 15 3 6 2 2" xfId="11304" xr:uid="{5A3CBAFE-9AE9-4C75-B06F-4578E3F094A2}"/>
    <cellStyle name="Salida 15 3 6 2 2 2" xfId="26412" xr:uid="{206EB53D-C5FE-4061-AAE5-A1E24B33099C}"/>
    <cellStyle name="Salida 15 3 6 2 3" xfId="15463" xr:uid="{30366142-A642-4DF5-9632-F59144B9EA72}"/>
    <cellStyle name="Salida 15 3 6 2 3 2" xfId="30571" xr:uid="{967F1EF5-BB66-406E-9D4B-46CA295EE087}"/>
    <cellStyle name="Salida 15 3 6 2 4" xfId="20048" xr:uid="{EA2B7482-DDEE-4CB6-A5B1-A55CF5152AAE}"/>
    <cellStyle name="Salida 15 3 6 3" xfId="8770" xr:uid="{F786EDE5-99CD-4BEF-AC50-AD23F549FD63}"/>
    <cellStyle name="Salida 15 3 6 3 2" xfId="23878" xr:uid="{1CAFAF53-D2DC-46DD-B231-E1CEF520DF5E}"/>
    <cellStyle name="Salida 15 3 6 4" xfId="7476" xr:uid="{AF91F76D-3AF5-4E84-A2DF-09BC440F9643}"/>
    <cellStyle name="Salida 15 3 6 4 2" xfId="22584" xr:uid="{D8609B2F-7F5C-4AAC-94BF-D8CEB6C26682}"/>
    <cellStyle name="Salida 15 3 6 5" xfId="17528" xr:uid="{7D415AE0-E707-46A0-A4F8-F77E7BB2817E}"/>
    <cellStyle name="Salida 15 3 7" xfId="3872" xr:uid="{578B3672-9274-405A-98D9-D4FF760FDEF6}"/>
    <cellStyle name="Salida 15 3 7 2" xfId="6509" xr:uid="{D2C9A45D-9F23-4A9D-8C2B-508E62005793}"/>
    <cellStyle name="Salida 15 3 7 2 2" xfId="12820" xr:uid="{358A42FF-77CC-43CC-9FD5-509E9EDE6A42}"/>
    <cellStyle name="Salida 15 3 7 2 2 2" xfId="27928" xr:uid="{16DE9E13-F9FF-4896-8616-C13315F1895B}"/>
    <cellStyle name="Salida 15 3 7 2 3" xfId="14349" xr:uid="{2EEF5CBF-7831-4112-83D6-F5F036B57D6A}"/>
    <cellStyle name="Salida 15 3 7 2 3 2" xfId="29457" xr:uid="{E742FE0B-69D4-485C-8682-8B45408E9CB7}"/>
    <cellStyle name="Salida 15 3 7 2 4" xfId="21617" xr:uid="{FE700B6D-6350-4449-872A-AAD00E32276B}"/>
    <cellStyle name="Salida 15 3 7 3" xfId="10254" xr:uid="{2E89E3E4-0252-4195-84BC-DF30B7F0F18A}"/>
    <cellStyle name="Salida 15 3 7 3 2" xfId="25362" xr:uid="{A64CA8D0-08F5-44AC-8542-0973D3A39DF6}"/>
    <cellStyle name="Salida 15 3 7 4" xfId="13754" xr:uid="{7AC05CD2-9C2D-4638-8C25-B4C953014BE0}"/>
    <cellStyle name="Salida 15 3 7 4 2" xfId="28862" xr:uid="{509129F9-0DFF-4434-8479-99F4B7028C83}"/>
    <cellStyle name="Salida 15 3 7 5" xfId="18980" xr:uid="{B3256D20-9487-48C5-8823-1179941AC9B5}"/>
    <cellStyle name="Salida 15 3 8" xfId="4254" xr:uid="{B7849CDB-C56F-4D84-A662-E7A49C052AF8}"/>
    <cellStyle name="Salida 15 3 8 2" xfId="6891" xr:uid="{FC42B040-3220-4148-A1E5-9763AF3197F7}"/>
    <cellStyle name="Salida 15 3 8 2 2" xfId="13202" xr:uid="{826AC7E8-8A5E-47DF-81EC-59DFBA8658F9}"/>
    <cellStyle name="Salida 15 3 8 2 2 2" xfId="28310" xr:uid="{C79910DF-8C35-4943-ABAA-2B1CA6A8AFED}"/>
    <cellStyle name="Salida 15 3 8 2 3" xfId="16866" xr:uid="{DF537F4E-B4F2-49D0-86C3-61C05FEA4B15}"/>
    <cellStyle name="Salida 15 3 8 2 3 2" xfId="31974" xr:uid="{9610B02C-0A34-487A-94F9-7C16DC66C798}"/>
    <cellStyle name="Salida 15 3 8 2 4" xfId="21999" xr:uid="{68E78DB5-EF32-4FEC-B1E4-9333324AAAB5}"/>
    <cellStyle name="Salida 15 3 8 3" xfId="10636" xr:uid="{66D13D43-E352-41CD-9C33-FB46811C404B}"/>
    <cellStyle name="Salida 15 3 8 3 2" xfId="25744" xr:uid="{BDC2D484-0308-43B9-BAB9-67F39981A7BC}"/>
    <cellStyle name="Salida 15 3 8 4" xfId="14160" xr:uid="{4EBD359E-4B9A-413F-8D3F-AB0C5D627153}"/>
    <cellStyle name="Salida 15 3 8 4 2" xfId="29268" xr:uid="{DE4B855C-E1DD-4C55-81B7-DBC33DCE88AF}"/>
    <cellStyle name="Salida 15 3 8 5" xfId="19362" xr:uid="{3320D80A-FF04-4B31-89D5-43B3BC4180E5}"/>
    <cellStyle name="Salida 15 3 9" xfId="4437" xr:uid="{EFABE25A-E45E-4838-AD75-FF41E8BAD53D}"/>
    <cellStyle name="Salida 15 3 9 2" xfId="10819" xr:uid="{5AE93BDB-0D72-4B17-BA5E-E582A43E0328}"/>
    <cellStyle name="Salida 15 3 9 2 2" xfId="25927" xr:uid="{F46FDE85-F02F-4113-AD6C-56D29D6B3923}"/>
    <cellStyle name="Salida 15 3 9 3" xfId="15042" xr:uid="{9FF46FC5-895A-4827-A291-225ECABE2F9D}"/>
    <cellStyle name="Salida 15 3 9 3 2" xfId="30150" xr:uid="{74CC3659-1620-4E10-8B88-99E17F8EE4CA}"/>
    <cellStyle name="Salida 15 3 9 4" xfId="19545" xr:uid="{8A9E61C8-0B0F-4421-B4B3-AF967902E745}"/>
    <cellStyle name="Salida 15 4" xfId="2124" xr:uid="{864B3870-CD2F-480C-95BC-310519B07D68}"/>
    <cellStyle name="Salida 15 4 10" xfId="7861" xr:uid="{128588C5-CA45-4588-A88B-3BA4D155AF3B}"/>
    <cellStyle name="Salida 15 4 10 2" xfId="22969" xr:uid="{B37B8378-9C51-4D55-994E-929A621B6BFF}"/>
    <cellStyle name="Salida 15 4 11" xfId="7449" xr:uid="{56F9DB37-CFD6-4F36-A122-CD0F50F061A3}"/>
    <cellStyle name="Salida 15 4 11 2" xfId="22557" xr:uid="{30F0BAD9-52C0-44D1-9643-EE30CD40125D}"/>
    <cellStyle name="Salida 15 4 12" xfId="17349" xr:uid="{8F1A7BEA-D414-41C6-935C-8DF14E1FC701}"/>
    <cellStyle name="Salida 15 4 2" xfId="2614" xr:uid="{E7B5AB3C-092C-465A-9250-587EB38A107B}"/>
    <cellStyle name="Salida 15 4 2 2" xfId="5251" xr:uid="{F7C4353B-8184-4931-8C96-63E02AE2745E}"/>
    <cellStyle name="Salida 15 4 2 2 2" xfId="11615" xr:uid="{6D5B1C08-4A3D-4B27-B399-BD9B414BB9D4}"/>
    <cellStyle name="Salida 15 4 2 2 2 2" xfId="26723" xr:uid="{8500FE3E-C5DB-4018-B1E1-B2B6560090B2}"/>
    <cellStyle name="Salida 15 4 2 2 3" xfId="8729" xr:uid="{4B43118E-D3DB-4688-AD69-DE57C8A6737E}"/>
    <cellStyle name="Salida 15 4 2 2 3 2" xfId="23837" xr:uid="{7509F7E6-4F6E-4DB0-8672-3D0BE2144341}"/>
    <cellStyle name="Salida 15 4 2 2 4" xfId="20359" xr:uid="{181FBD10-2EF4-4E0C-8E30-CE94EBB35705}"/>
    <cellStyle name="Salida 15 4 2 3" xfId="9081" xr:uid="{3E8FEBBB-2F4E-4E57-A7CC-EA105B29CAD3}"/>
    <cellStyle name="Salida 15 4 2 3 2" xfId="24189" xr:uid="{F7FBBD3E-D878-4266-80A6-216C4F9FDB5D}"/>
    <cellStyle name="Salida 15 4 2 4" xfId="14696" xr:uid="{72A8C9D4-CA48-4956-923D-C09678C01122}"/>
    <cellStyle name="Salida 15 4 2 4 2" xfId="29804" xr:uid="{EBF0436A-8AFC-4B8F-9059-4531EA9F6F0A}"/>
    <cellStyle name="Salida 15 4 2 5" xfId="14075" xr:uid="{F9ED4D57-B8DF-418E-954B-40B75C890619}"/>
    <cellStyle name="Salida 15 4 2 5 2" xfId="29183" xr:uid="{16B5EF91-583D-4B14-8B29-2DC0C64183F3}"/>
    <cellStyle name="Salida 15 4 2 6" xfId="17722" xr:uid="{1404FDBB-88C7-408C-B542-EA44C93BA390}"/>
    <cellStyle name="Salida 15 4 3" xfId="2879" xr:uid="{9929681A-8755-49B6-92DA-C4DD46C923CD}"/>
    <cellStyle name="Salida 15 4 3 2" xfId="5516" xr:uid="{9A65502C-44D3-49F4-A121-1DA27B114165}"/>
    <cellStyle name="Salida 15 4 3 2 2" xfId="11827" xr:uid="{8C896E5D-E5C7-47FA-8131-844518920F86}"/>
    <cellStyle name="Salida 15 4 3 2 2 2" xfId="26935" xr:uid="{3307273D-6710-45AE-8B81-6FF3D036FF9D}"/>
    <cellStyle name="Salida 15 4 3 2 3" xfId="7571" xr:uid="{AE132B72-70C6-4869-9954-F7E82F691C59}"/>
    <cellStyle name="Salida 15 4 3 2 3 2" xfId="22679" xr:uid="{902F0E90-A003-4B54-B4C4-297B15932954}"/>
    <cellStyle name="Salida 15 4 3 2 4" xfId="20624" xr:uid="{3987B5A8-73DC-450A-9635-EBFCB1562103}"/>
    <cellStyle name="Salida 15 4 3 3" xfId="14950" xr:uid="{3E2F9130-69A4-4E65-B585-2D99C5B1A2F4}"/>
    <cellStyle name="Salida 15 4 3 3 2" xfId="30058" xr:uid="{A0C53261-B453-415C-B437-DA80AEC20050}"/>
    <cellStyle name="Salida 15 4 3 4" xfId="17987" xr:uid="{2171D2AD-5F70-40B7-BD54-9EB41EF31A13}"/>
    <cellStyle name="Salida 15 4 4" xfId="3182" xr:uid="{C25F048E-F306-44B1-B08A-FFBD61B4DCB5}"/>
    <cellStyle name="Salida 15 4 4 2" xfId="5819" xr:uid="{2062D4A9-CC65-43C4-876B-A612232B2245}"/>
    <cellStyle name="Salida 15 4 4 2 2" xfId="12130" xr:uid="{FA5A78A4-5A49-49C6-B62E-F909F2CCC554}"/>
    <cellStyle name="Salida 15 4 4 2 2 2" xfId="27238" xr:uid="{5C8A9C5D-5B15-4397-AD50-A67627E56F6C}"/>
    <cellStyle name="Salida 15 4 4 2 3" xfId="7890" xr:uid="{229A88C4-1E9C-4639-8C1E-42350060752B}"/>
    <cellStyle name="Salida 15 4 4 2 3 2" xfId="22998" xr:uid="{85DE88A3-E65E-462E-8D81-361C20799573}"/>
    <cellStyle name="Salida 15 4 4 2 4" xfId="20927" xr:uid="{D285DF64-F0F0-47D9-AC29-C44A2CDD1A2D}"/>
    <cellStyle name="Salida 15 4 4 3" xfId="9564" xr:uid="{45E3C434-1079-4A27-86FC-DC1164D83B5C}"/>
    <cellStyle name="Salida 15 4 4 3 2" xfId="24672" xr:uid="{66799E31-3282-4866-8A95-C5C11B270834}"/>
    <cellStyle name="Salida 15 4 4 4" xfId="16142" xr:uid="{DF606604-AAC9-4FD1-8DE8-B68794A29FDB}"/>
    <cellStyle name="Salida 15 4 4 4 2" xfId="31250" xr:uid="{7892BA58-CC24-478B-A399-F574A25143C0}"/>
    <cellStyle name="Salida 15 4 4 5" xfId="18290" xr:uid="{1DFF46C3-A205-4F91-8EB5-AAABA9A6AFFE}"/>
    <cellStyle name="Salida 15 4 5" xfId="3508" xr:uid="{ADB873FD-77E6-4BC9-974E-B0CB67D935EB}"/>
    <cellStyle name="Salida 15 4 5 2" xfId="6145" xr:uid="{0557CE18-3DEF-448C-8158-96946979AA9B}"/>
    <cellStyle name="Salida 15 4 5 2 2" xfId="12456" xr:uid="{D5F2FCAB-8F15-4B4E-96AA-787DDC8B2248}"/>
    <cellStyle name="Salida 15 4 5 2 2 2" xfId="27564" xr:uid="{480A5853-22C3-4817-AE64-FDF416162293}"/>
    <cellStyle name="Salida 15 4 5 2 3" xfId="7136" xr:uid="{C3694EE4-A2A4-406B-B01B-FBA621D3B7CB}"/>
    <cellStyle name="Salida 15 4 5 2 3 2" xfId="22244" xr:uid="{06B90E6E-C45B-465B-8CD2-AF0A29CF70FF}"/>
    <cellStyle name="Salida 15 4 5 2 4" xfId="21253" xr:uid="{93EFC21E-D442-4786-9AD0-17B72BC8DCCA}"/>
    <cellStyle name="Salida 15 4 5 3" xfId="9890" xr:uid="{35C67F3E-B6C2-413E-87DC-AD30AD492846}"/>
    <cellStyle name="Salida 15 4 5 3 2" xfId="24998" xr:uid="{1441A1CA-F288-4A25-A31D-FD2EC2EE8196}"/>
    <cellStyle name="Salida 15 4 5 4" xfId="8009" xr:uid="{3CEF4E61-CE86-437D-8E0F-B97186B22255}"/>
    <cellStyle name="Salida 15 4 5 4 2" xfId="23117" xr:uid="{79E08B62-BFC2-4377-B949-8792B6C51CFA}"/>
    <cellStyle name="Salida 15 4 5 5" xfId="18616" xr:uid="{B63AAC99-15F8-4C80-A628-CDC3CBBB6DE6}"/>
    <cellStyle name="Salida 15 4 6" xfId="3814" xr:uid="{79167321-51A5-4998-AF98-EC23290C8F2E}"/>
    <cellStyle name="Salida 15 4 6 2" xfId="6451" xr:uid="{CD7A286D-8FA8-4E27-AA8F-800C060935D8}"/>
    <cellStyle name="Salida 15 4 6 2 2" xfId="12762" xr:uid="{C7D60922-048D-4ADD-9742-34F5AFAE3A4B}"/>
    <cellStyle name="Salida 15 4 6 2 2 2" xfId="27870" xr:uid="{6E1EEEA8-C4E9-4C1F-A29E-35B4D40C8591}"/>
    <cellStyle name="Salida 15 4 6 2 3" xfId="13743" xr:uid="{957350AB-1825-4975-A43B-5703BE7BBBF9}"/>
    <cellStyle name="Salida 15 4 6 2 3 2" xfId="28851" xr:uid="{8F2154E5-A58F-42D2-98D3-DC3319ABECA9}"/>
    <cellStyle name="Salida 15 4 6 2 4" xfId="21559" xr:uid="{B38C3AAE-FA1F-4881-8869-06E83A0A5C80}"/>
    <cellStyle name="Salida 15 4 6 3" xfId="10196" xr:uid="{E65A937C-DFD6-4A23-9155-4DFBD4B86AEB}"/>
    <cellStyle name="Salida 15 4 6 3 2" xfId="25304" xr:uid="{E57B0DAE-0F51-44B2-B213-DD2F60EAFB75}"/>
    <cellStyle name="Salida 15 4 6 4" xfId="14768" xr:uid="{5DD3DED2-9C1A-4B2C-9114-1D60B603718D}"/>
    <cellStyle name="Salida 15 4 6 4 2" xfId="29876" xr:uid="{FDE81611-BAB1-4048-BAD3-BD8F0D44B34D}"/>
    <cellStyle name="Salida 15 4 6 5" xfId="18922" xr:uid="{8C1F1FC2-30B3-4543-93F6-F0C9B8BE5E14}"/>
    <cellStyle name="Salida 15 4 7" xfId="4196" xr:uid="{6D3650F0-AD44-416F-A892-4BB2784F88F6}"/>
    <cellStyle name="Salida 15 4 7 2" xfId="6833" xr:uid="{ED33782C-DD70-420A-827B-2EEE415FA590}"/>
    <cellStyle name="Salida 15 4 7 2 2" xfId="13144" xr:uid="{00A71300-DD87-40B3-8121-E40447734A4A}"/>
    <cellStyle name="Salida 15 4 7 2 2 2" xfId="28252" xr:uid="{787FEA62-DD81-4D5B-A5AF-345B988AF1CC}"/>
    <cellStyle name="Salida 15 4 7 2 3" xfId="16813" xr:uid="{8C3C436F-334B-4019-A5D4-A1BEEE728F47}"/>
    <cellStyle name="Salida 15 4 7 2 3 2" xfId="31921" xr:uid="{88E462E8-FDC6-4503-84AF-E0997BFC3D44}"/>
    <cellStyle name="Salida 15 4 7 2 4" xfId="21941" xr:uid="{26B93EFC-AA7F-41AF-B488-21625D897569}"/>
    <cellStyle name="Salida 15 4 7 3" xfId="10578" xr:uid="{10B9A919-142E-4E06-9B2F-457ACC842C7C}"/>
    <cellStyle name="Salida 15 4 7 3 2" xfId="25686" xr:uid="{0A49E0C5-F4BA-47AE-8B0D-E2F5063F5478}"/>
    <cellStyle name="Salida 15 4 7 4" xfId="9161" xr:uid="{1CBA90EE-331F-49B4-B54A-5D040DC92867}"/>
    <cellStyle name="Salida 15 4 7 4 2" xfId="24269" xr:uid="{AC873DD8-9FE0-4799-B74A-8FA83C5A7C8F}"/>
    <cellStyle name="Salida 15 4 7 5" xfId="19304" xr:uid="{EAE071BB-EB36-4259-BA37-A3EAAB380F6A}"/>
    <cellStyle name="Salida 15 4 8" xfId="4761" xr:uid="{69D57824-06A8-443A-ABEA-8642BB9C6200}"/>
    <cellStyle name="Salida 15 4 8 2" xfId="11143" xr:uid="{63CB75EC-8887-4B80-AC5C-9B018E63BFE9}"/>
    <cellStyle name="Salida 15 4 8 2 2" xfId="26251" xr:uid="{616646A7-F252-40C7-8E5B-7358939D7C12}"/>
    <cellStyle name="Salida 15 4 8 3" xfId="7805" xr:uid="{914E93FD-2F77-4812-AE8B-253B037AE8E0}"/>
    <cellStyle name="Salida 15 4 8 3 2" xfId="22913" xr:uid="{004CE0BB-92B6-459E-B391-A6B6DD65C5D5}"/>
    <cellStyle name="Salida 15 4 8 4" xfId="19869" xr:uid="{061571CF-0016-4084-947D-8E718E7E1D3B}"/>
    <cellStyle name="Salida 15 4 9" xfId="8622" xr:uid="{EBAA2587-4ED5-43BF-9170-90D4A61A5F69}"/>
    <cellStyle name="Salida 15 4 9 2" xfId="23730" xr:uid="{9E35013F-7E0E-4E67-8742-61FAE09C6F24}"/>
    <cellStyle name="Salida 15 5" xfId="2000" xr:uid="{97BBB815-CAA7-416C-BE26-D7BF4BAF4ECA}"/>
    <cellStyle name="Salida 15 5 10" xfId="16092" xr:uid="{D0088E22-B9D3-453F-A1A2-E38FB6894359}"/>
    <cellStyle name="Salida 15 5 10 2" xfId="31200" xr:uid="{E6DE76BE-6DE5-4026-B3D6-B8B5CBF8125F}"/>
    <cellStyle name="Salida 15 5 11" xfId="17225" xr:uid="{8FD0C1D5-14BE-4434-8737-EAA45D951860}"/>
    <cellStyle name="Salida 15 5 2" xfId="2762" xr:uid="{5EB808A0-CD3C-4BB0-AB17-C0481EEC3DF8}"/>
    <cellStyle name="Salida 15 5 2 2" xfId="5399" xr:uid="{BDA6FEC9-2FD0-4492-804A-7EA7DCE17D11}"/>
    <cellStyle name="Salida 15 5 2 2 2" xfId="11748" xr:uid="{EF0EAEBC-49F3-4ADD-B104-4019BA372941}"/>
    <cellStyle name="Salida 15 5 2 2 2 2" xfId="26856" xr:uid="{169BE633-AA4D-4813-B67E-B3F1A1F94A9C}"/>
    <cellStyle name="Salida 15 5 2 2 3" xfId="14050" xr:uid="{D16E803F-2651-46AA-9DA4-0403FEEE6965}"/>
    <cellStyle name="Salida 15 5 2 2 3 2" xfId="29158" xr:uid="{58A25EA3-56EC-47E7-9AD2-1030BF01701E}"/>
    <cellStyle name="Salida 15 5 2 2 4" xfId="20507" xr:uid="{54F81DC0-96E4-4A33-9609-E43A064CA129}"/>
    <cellStyle name="Salida 15 5 2 3" xfId="14268" xr:uid="{D8F1FEA8-6FF3-4C0E-82D5-20AB2C416996}"/>
    <cellStyle name="Salida 15 5 2 3 2" xfId="29376" xr:uid="{61C7D444-E2F9-4A9B-8884-192EBE3164A1}"/>
    <cellStyle name="Salida 15 5 2 4" xfId="17870" xr:uid="{5E5C12E7-35D3-4922-91F8-C7488A965F66}"/>
    <cellStyle name="Salida 15 5 3" xfId="3065" xr:uid="{AB02195F-FF30-4177-817A-60A08ED094BE}"/>
    <cellStyle name="Salida 15 5 3 2" xfId="5702" xr:uid="{858B46DB-4E7A-4EF2-A455-4FAD81EBC4BA}"/>
    <cellStyle name="Salida 15 5 3 2 2" xfId="12013" xr:uid="{224C32E8-5C97-48A2-9304-72FD9FF61B33}"/>
    <cellStyle name="Salida 15 5 3 2 2 2" xfId="27121" xr:uid="{01DFDF65-565D-4229-9730-19245BD2C229}"/>
    <cellStyle name="Salida 15 5 3 2 3" xfId="15892" xr:uid="{9F739DF4-04C3-4351-8631-F545177EC7EE}"/>
    <cellStyle name="Salida 15 5 3 2 3 2" xfId="31000" xr:uid="{3BBEB228-896F-4962-B283-9053D757AB92}"/>
    <cellStyle name="Salida 15 5 3 2 4" xfId="20810" xr:uid="{732709C4-50C2-45C5-AFEF-5D7AF2AD57EB}"/>
    <cellStyle name="Salida 15 5 3 3" xfId="9447" xr:uid="{2417CAF8-3312-4568-B42E-9444EC4AE52E}"/>
    <cellStyle name="Salida 15 5 3 3 2" xfId="24555" xr:uid="{D7231D96-1CA4-447A-85C4-697F3E684770}"/>
    <cellStyle name="Salida 15 5 3 4" xfId="16327" xr:uid="{6D7D4EFD-4DDA-49E2-AC0C-EC468E9CBC9F}"/>
    <cellStyle name="Salida 15 5 3 4 2" xfId="31435" xr:uid="{5D2C7D16-0D80-487C-B4D5-B73C5421CBE4}"/>
    <cellStyle name="Salida 15 5 3 5" xfId="18173" xr:uid="{50C9AECD-725A-499B-AC86-838A9F4B4F41}"/>
    <cellStyle name="Salida 15 5 4" xfId="3391" xr:uid="{8CDC0676-30C8-4073-B3E8-FAF73B917362}"/>
    <cellStyle name="Salida 15 5 4 2" xfId="6028" xr:uid="{48CCA506-DAAD-4D2A-A427-EFC10AF5C45B}"/>
    <cellStyle name="Salida 15 5 4 2 2" xfId="12339" xr:uid="{0CDC3A00-C949-413D-AC56-5A3F202A217D}"/>
    <cellStyle name="Salida 15 5 4 2 2 2" xfId="27447" xr:uid="{ED235B12-9479-448E-9B2A-9685A1F58BC5}"/>
    <cellStyle name="Salida 15 5 4 2 3" xfId="8037" xr:uid="{CFAB0B0A-1826-4837-9791-1882DCF27646}"/>
    <cellStyle name="Salida 15 5 4 2 3 2" xfId="23145" xr:uid="{1F31040F-1337-4D0A-8453-7B3D1BFAFC05}"/>
    <cellStyle name="Salida 15 5 4 2 4" xfId="21136" xr:uid="{647C9409-BF45-44E3-8416-3ECF82A2EAF2}"/>
    <cellStyle name="Salida 15 5 4 3" xfId="9773" xr:uid="{F6DF8F74-0D18-4F56-BA8C-86489DBF7BF2}"/>
    <cellStyle name="Salida 15 5 4 3 2" xfId="24881" xr:uid="{9575C42C-F767-4CA1-B51A-39C157F38803}"/>
    <cellStyle name="Salida 15 5 4 4" xfId="14903" xr:uid="{3A7E5A73-F688-4AF0-BC7C-E8D4B88B68E8}"/>
    <cellStyle name="Salida 15 5 4 4 2" xfId="30011" xr:uid="{2D39AFDB-2E26-4FB7-81FD-97C61F2C754D}"/>
    <cellStyle name="Salida 15 5 4 5" xfId="18499" xr:uid="{C64717DC-59D9-4944-8DC2-A24B8F194E99}"/>
    <cellStyle name="Salida 15 5 5" xfId="3697" xr:uid="{8040027C-8846-4C45-B440-133C7EE51F66}"/>
    <cellStyle name="Salida 15 5 5 2" xfId="6334" xr:uid="{A03DC6EE-AA97-4BC7-AD5A-74768FAD9EE7}"/>
    <cellStyle name="Salida 15 5 5 2 2" xfId="12645" xr:uid="{14A72656-F07D-44CD-90AA-64DFB4EA29DD}"/>
    <cellStyle name="Salida 15 5 5 2 2 2" xfId="27753" xr:uid="{319024D2-34F8-4F82-B984-B4148028BE24}"/>
    <cellStyle name="Salida 15 5 5 2 3" xfId="14569" xr:uid="{68B8B3D3-0333-4802-82A7-7509618E117F}"/>
    <cellStyle name="Salida 15 5 5 2 3 2" xfId="29677" xr:uid="{CBEA5865-15A1-4E38-BE2D-A545BB275149}"/>
    <cellStyle name="Salida 15 5 5 2 4" xfId="21442" xr:uid="{BF8C919D-A46C-4AB6-B7B2-75DAB4945C15}"/>
    <cellStyle name="Salida 15 5 5 3" xfId="10079" xr:uid="{B9837057-7056-4DA3-8E67-ECEFED1B948F}"/>
    <cellStyle name="Salida 15 5 5 3 2" xfId="25187" xr:uid="{598DF995-A35F-4086-BED1-E57447E389AD}"/>
    <cellStyle name="Salida 15 5 5 4" xfId="15197" xr:uid="{EECB4DE8-8478-4D3C-92BA-E71277319C62}"/>
    <cellStyle name="Salida 15 5 5 4 2" xfId="30305" xr:uid="{EB93BFC0-57E5-46C0-9A86-186082150BF7}"/>
    <cellStyle name="Salida 15 5 5 5" xfId="18805" xr:uid="{86D529EE-4973-4066-9AAD-5CA51A84DFAB}"/>
    <cellStyle name="Salida 15 5 6" xfId="4072" xr:uid="{AC677C57-E4B4-4956-9318-B842BEFF1848}"/>
    <cellStyle name="Salida 15 5 6 2" xfId="6709" xr:uid="{7C7A331B-D596-4FB7-9A1C-51C8D86A8040}"/>
    <cellStyle name="Salida 15 5 6 2 2" xfId="13020" xr:uid="{DFC09DDE-9002-4C3D-AE4B-E8E8D395EA8E}"/>
    <cellStyle name="Salida 15 5 6 2 2 2" xfId="28128" xr:uid="{E5320634-DFFE-4C8C-8966-09BE6FCEB561}"/>
    <cellStyle name="Salida 15 5 6 2 3" xfId="16696" xr:uid="{98710A59-290E-4492-9537-B9E778688A8C}"/>
    <cellStyle name="Salida 15 5 6 2 3 2" xfId="31804" xr:uid="{958C8C39-79E6-4A62-9DB6-3517A98EF7E4}"/>
    <cellStyle name="Salida 15 5 6 2 4" xfId="21817" xr:uid="{C06F2144-BB85-4470-8D32-2566114FBA3B}"/>
    <cellStyle name="Salida 15 5 6 3" xfId="10454" xr:uid="{5DAE904E-5343-43C5-8C70-52C5B6F12BCC}"/>
    <cellStyle name="Salida 15 5 6 3 2" xfId="25562" xr:uid="{A1C1C80F-7EB2-4FFF-A0A4-B54809628645}"/>
    <cellStyle name="Salida 15 5 6 4" xfId="15284" xr:uid="{0BFD2284-57A1-4D6F-AC84-819B17CDD961}"/>
    <cellStyle name="Salida 15 5 6 4 2" xfId="30392" xr:uid="{4E7277A6-AC82-4B91-85F2-3FA26714982B}"/>
    <cellStyle name="Salida 15 5 6 5" xfId="19180" xr:uid="{7C2B8D71-DC77-40BF-BDC6-040DD336E87C}"/>
    <cellStyle name="Salida 15 5 7" xfId="4637" xr:uid="{FE192E91-517F-4CCF-BC7C-46F21902F50E}"/>
    <cellStyle name="Salida 15 5 7 2" xfId="11019" xr:uid="{7481CEF5-725A-4815-B118-423C8CEA9CAC}"/>
    <cellStyle name="Salida 15 5 7 2 2" xfId="26127" xr:uid="{CC755E15-2ADE-47CE-B37E-6DFB984837EE}"/>
    <cellStyle name="Salida 15 5 7 3" xfId="11761" xr:uid="{10DB4921-2594-41C8-A5C4-8BBD580BC8C1}"/>
    <cellStyle name="Salida 15 5 7 3 2" xfId="26869" xr:uid="{444C0753-A122-4E6D-8086-989CF19BB499}"/>
    <cellStyle name="Salida 15 5 7 4" xfId="19745" xr:uid="{59122492-B73D-41E2-9FA3-A9CF8C1AFC05}"/>
    <cellStyle name="Salida 15 5 8" xfId="8498" xr:uid="{AED7043D-82EB-443A-8AF8-A632E6453035}"/>
    <cellStyle name="Salida 15 5 8 2" xfId="23606" xr:uid="{7325DC77-6F0E-4DED-B8B5-B163813F49BB}"/>
    <cellStyle name="Salida 15 5 9" xfId="15876" xr:uid="{108DB532-88E8-4F24-9BA8-9304B88E66F7}"/>
    <cellStyle name="Salida 15 5 9 2" xfId="30984" xr:uid="{29B5ED5A-C3AB-4C26-BCFC-EF84A013FD88}"/>
    <cellStyle name="Salida 16" xfId="1508" xr:uid="{00000000-0005-0000-0000-0000E8050000}"/>
    <cellStyle name="Salida 16 2" xfId="1934" xr:uid="{7A239006-2B82-4459-9A4F-E23E540D1CF8}"/>
    <cellStyle name="Salida 16 2 10" xfId="8435" xr:uid="{BDFE9E6E-9B2A-48B2-AC71-DA5A17576008}"/>
    <cellStyle name="Salida 16 2 10 2" xfId="23543" xr:uid="{1175C36B-5E0C-4147-AC7D-49F89F940C68}"/>
    <cellStyle name="Salida 16 2 11" xfId="13364" xr:uid="{6DF69F81-FE35-461C-92A9-2DD3AE3C1AE2}"/>
    <cellStyle name="Salida 16 2 11 2" xfId="28472" xr:uid="{409BEB7A-F761-4E40-948B-D85EB41DD825}"/>
    <cellStyle name="Salida 16 2 12" xfId="15587" xr:uid="{BD024D2B-17AB-4F86-B190-C03CDAD850A4}"/>
    <cellStyle name="Salida 16 2 12 2" xfId="30695" xr:uid="{EF1ED0F9-3E8D-427B-8E30-C2A7B7E46B43}"/>
    <cellStyle name="Salida 16 2 13" xfId="17159" xr:uid="{A3CAA46A-C57E-4E3F-A101-760C835EE601}"/>
    <cellStyle name="Salida 16 2 2" xfId="2494" xr:uid="{49973113-E91D-44CC-B6FD-46A76494F1C9}"/>
    <cellStyle name="Salida 16 2 2 2" xfId="5131" xr:uid="{2204DDDD-6D69-40BB-8F38-D9148746F4B4}"/>
    <cellStyle name="Salida 16 2 2 2 2" xfId="11495" xr:uid="{84AA6CA3-B1BF-459A-959D-38C528D54B17}"/>
    <cellStyle name="Salida 16 2 2 2 2 2" xfId="26603" xr:uid="{55777BEF-5109-492D-A090-AD4C982D378E}"/>
    <cellStyle name="Salida 16 2 2 2 3" xfId="16248" xr:uid="{2F144E3E-2649-4362-8837-28FCB9F14C29}"/>
    <cellStyle name="Salida 16 2 2 2 3 2" xfId="31356" xr:uid="{A2169F5A-69A9-43A6-8633-8EA7DC1FF19D}"/>
    <cellStyle name="Salida 16 2 2 2 4" xfId="20239" xr:uid="{485B2F14-E0DF-4CEA-9446-382B5E651768}"/>
    <cellStyle name="Salida 16 2 2 3" xfId="8961" xr:uid="{D74B7087-197F-40AA-86F2-CAC899A809E8}"/>
    <cellStyle name="Salida 16 2 2 3 2" xfId="24069" xr:uid="{7B8A958E-AA25-420E-914D-025F9E461657}"/>
    <cellStyle name="Salida 16 2 3" xfId="2710" xr:uid="{F6EBA811-19C8-4BDE-BDBA-7F4F0B89A9F9}"/>
    <cellStyle name="Salida 16 2 3 2" xfId="5347" xr:uid="{E3DD71A9-E8FF-4B19-98E2-B7E1B4933DF6}"/>
    <cellStyle name="Salida 16 2 3 2 2" xfId="11696" xr:uid="{4036DD5F-3844-4FFC-B326-68351108138F}"/>
    <cellStyle name="Salida 16 2 3 2 2 2" xfId="26804" xr:uid="{C67295BE-EDF0-4525-AAA8-8C83790C65CA}"/>
    <cellStyle name="Salida 16 2 3 2 3" xfId="16117" xr:uid="{0E37B888-BB3F-4B38-9E89-FD90CB4A546F}"/>
    <cellStyle name="Salida 16 2 3 2 3 2" xfId="31225" xr:uid="{B1AA2DE6-C5DD-4D64-A7F0-BC0DFFFCDD15}"/>
    <cellStyle name="Salida 16 2 3 2 4" xfId="20455" xr:uid="{95925B23-CFBA-4329-B899-FB2AE81EC3B3}"/>
    <cellStyle name="Salida 16 2 3 3" xfId="14123" xr:uid="{42881688-030E-4879-8B0E-70F9FF0DEEC4}"/>
    <cellStyle name="Salida 16 2 3 3 2" xfId="29231" xr:uid="{7AB5A19E-716F-438C-B8AD-8E6A9E5022D0}"/>
    <cellStyle name="Salida 16 2 3 4" xfId="17818" xr:uid="{7928B264-2618-4960-9976-16C7D87F2520}"/>
    <cellStyle name="Salida 16 2 4" xfId="3013" xr:uid="{0DBF0341-E8AA-416F-BD62-30D1805A55E9}"/>
    <cellStyle name="Salida 16 2 4 2" xfId="5650" xr:uid="{262DC957-8DE2-4C30-9D3C-CA76B3B7E1E1}"/>
    <cellStyle name="Salida 16 2 4 2 2" xfId="11961" xr:uid="{FDF94228-9A04-441C-941A-349C1AB14910}"/>
    <cellStyle name="Salida 16 2 4 2 2 2" xfId="27069" xr:uid="{A7067BD5-F657-4CA4-8A94-A21383FC0346}"/>
    <cellStyle name="Salida 16 2 4 2 3" xfId="9256" xr:uid="{C9BF640A-5E58-4DAA-9803-FB3162B1BD44}"/>
    <cellStyle name="Salida 16 2 4 2 3 2" xfId="24364" xr:uid="{56CBEB79-9040-420C-9CC9-BBEEA3DB7906}"/>
    <cellStyle name="Salida 16 2 4 2 4" xfId="20758" xr:uid="{F681E4DA-165C-4E30-879C-CB60292EB8FE}"/>
    <cellStyle name="Salida 16 2 4 3" xfId="9395" xr:uid="{7F2DFB14-C168-401D-A0BC-D4CBA5A2288F}"/>
    <cellStyle name="Salida 16 2 4 3 2" xfId="24503" xr:uid="{82EC566A-BD58-41A3-ABE2-9417A0549957}"/>
    <cellStyle name="Salida 16 2 4 4" xfId="9247" xr:uid="{14DC5601-CF43-432E-9C4A-FED44F44F2BE}"/>
    <cellStyle name="Salida 16 2 4 4 2" xfId="24355" xr:uid="{33DF08DA-17C8-41B1-91C6-8B2465421968}"/>
    <cellStyle name="Salida 16 2 4 5" xfId="18121" xr:uid="{43C487BE-F28C-494F-A578-58CFCDF888A1}"/>
    <cellStyle name="Salida 16 2 5" xfId="3339" xr:uid="{A0355C48-2ADD-4CE6-8C0F-EA5D5B8475AF}"/>
    <cellStyle name="Salida 16 2 5 2" xfId="5976" xr:uid="{90E6B750-757D-44BE-B2E3-532E5B1AC2C1}"/>
    <cellStyle name="Salida 16 2 5 2 2" xfId="12287" xr:uid="{B699D0D9-7BF8-44E5-90A6-AC160CE3AE16}"/>
    <cellStyle name="Salida 16 2 5 2 2 2" xfId="27395" xr:uid="{6020CDF7-D9A4-407D-9A5C-73A65ADE1274}"/>
    <cellStyle name="Salida 16 2 5 2 3" xfId="15103" xr:uid="{6E0A0462-2DD1-4A5A-870D-D807C3C65A67}"/>
    <cellStyle name="Salida 16 2 5 2 3 2" xfId="30211" xr:uid="{3A6D0D08-6D82-44DF-8490-C5321084D62E}"/>
    <cellStyle name="Salida 16 2 5 2 4" xfId="21084" xr:uid="{9ED6C9B0-DCCA-48E1-B6E6-9039660D005B}"/>
    <cellStyle name="Salida 16 2 5 3" xfId="9721" xr:uid="{D729611C-FC5E-45F7-99CF-8E24D1FAB042}"/>
    <cellStyle name="Salida 16 2 5 3 2" xfId="24829" xr:uid="{18645F4C-266C-4F2B-8144-C032A0F4490C}"/>
    <cellStyle name="Salida 16 2 5 4" xfId="15880" xr:uid="{0AD71CED-736D-491C-AFFA-7194ED79AA07}"/>
    <cellStyle name="Salida 16 2 5 4 2" xfId="30988" xr:uid="{53126C62-2CBB-486B-AD7B-4CB72A053BD7}"/>
    <cellStyle name="Salida 16 2 5 5" xfId="18447" xr:uid="{DDA334D8-7983-4037-A528-B757A98B3745}"/>
    <cellStyle name="Salida 16 2 6" xfId="3645" xr:uid="{FD834FBF-3EF4-4311-B74F-01EEE08D48A1}"/>
    <cellStyle name="Salida 16 2 6 2" xfId="6282" xr:uid="{69724082-E327-4EE0-B7F6-75E22B9C39CE}"/>
    <cellStyle name="Salida 16 2 6 2 2" xfId="12593" xr:uid="{0C4BE17B-D116-4826-A52D-BBC581828AFD}"/>
    <cellStyle name="Salida 16 2 6 2 2 2" xfId="27701" xr:uid="{0D51B9B4-CFE2-43A2-A1C8-434ECD2763BA}"/>
    <cellStyle name="Salida 16 2 6 2 3" xfId="14902" xr:uid="{B63427B8-BF03-40E8-8B34-966E80EC1726}"/>
    <cellStyle name="Salida 16 2 6 2 3 2" xfId="30010" xr:uid="{6DD34195-50B0-448E-BEFA-A16C500B23D1}"/>
    <cellStyle name="Salida 16 2 6 2 4" xfId="21390" xr:uid="{D6772215-6645-48FE-A8CB-EF5C19A3D62F}"/>
    <cellStyle name="Salida 16 2 6 3" xfId="10027" xr:uid="{FACD469C-14E0-41F0-9BE6-27F4BFCA3B5D}"/>
    <cellStyle name="Salida 16 2 6 3 2" xfId="25135" xr:uid="{29F634CC-B91C-4D1A-9F36-F94D850C84EC}"/>
    <cellStyle name="Salida 16 2 6 4" xfId="9250" xr:uid="{49D1ABC9-7C90-4210-9AAD-0507B6C050B3}"/>
    <cellStyle name="Salida 16 2 6 4 2" xfId="24358" xr:uid="{65862270-EE65-4BB3-A738-4A21DE0A3BD0}"/>
    <cellStyle name="Salida 16 2 6 5" xfId="18753" xr:uid="{CDCD0EA3-F6CC-4032-B766-E5920FA62C52}"/>
    <cellStyle name="Salida 16 2 7" xfId="4006" xr:uid="{513BDEAD-B85F-4E5C-8D48-81E863BE746F}"/>
    <cellStyle name="Salida 16 2 7 2" xfId="6643" xr:uid="{1E767944-BF29-4F22-8ECD-E915A9195AF2}"/>
    <cellStyle name="Salida 16 2 7 2 2" xfId="12954" xr:uid="{4E8B3CE9-887E-43DC-A2FA-B095052B399A}"/>
    <cellStyle name="Salida 16 2 7 2 2 2" xfId="28062" xr:uid="{4CC26ADB-1094-4E3A-8C0F-74FA5310175C}"/>
    <cellStyle name="Salida 16 2 7 2 3" xfId="16644" xr:uid="{125EF4C8-FD14-4E1C-B7C3-B672EB136854}"/>
    <cellStyle name="Salida 16 2 7 2 3 2" xfId="31752" xr:uid="{3B5B54AE-00EE-42F8-824D-F25FA0A792D6}"/>
    <cellStyle name="Salida 16 2 7 2 4" xfId="21751" xr:uid="{71253B15-74D4-4B4A-B16B-A5BAA09ADF27}"/>
    <cellStyle name="Salida 16 2 7 3" xfId="10388" xr:uid="{B193AECD-8DC9-4D27-B705-03BC273AFA1F}"/>
    <cellStyle name="Salida 16 2 7 3 2" xfId="25496" xr:uid="{C6C536D5-AF22-40A1-B191-23411547558B}"/>
    <cellStyle name="Salida 16 2 7 4" xfId="7537" xr:uid="{8987EDE8-73C7-40E9-84F4-80BF549A3F5F}"/>
    <cellStyle name="Salida 16 2 7 4 2" xfId="22645" xr:uid="{6A231A6D-E677-4E52-BE48-1AEDB39E25EB}"/>
    <cellStyle name="Salida 16 2 7 5" xfId="19114" xr:uid="{F9472E58-3EE6-445A-9A0C-A5B3603CA6A2}"/>
    <cellStyle name="Salida 16 2 8" xfId="4319" xr:uid="{D8B2D72E-EE9A-4DCB-BD69-4013ADAE9713}"/>
    <cellStyle name="Salida 16 2 8 2" xfId="6956" xr:uid="{27B30D40-239A-4443-ADE2-6F1A0D114F75}"/>
    <cellStyle name="Salida 16 2 8 2 2" xfId="13267" xr:uid="{A1177A78-353A-49F4-8021-33AFE47165DA}"/>
    <cellStyle name="Salida 16 2 8 2 2 2" xfId="28375" xr:uid="{AD2FC590-8ED1-4F24-8063-B84ACFC6BF7E}"/>
    <cellStyle name="Salida 16 2 8 2 3" xfId="16931" xr:uid="{C85DDE54-0EE5-45E0-808D-CDBD8A2DBA9A}"/>
    <cellStyle name="Salida 16 2 8 2 3 2" xfId="32039" xr:uid="{188FFAE0-94B0-44F9-ADD4-2997AD7157F8}"/>
    <cellStyle name="Salida 16 2 8 2 4" xfId="22064" xr:uid="{C9DB3FE1-BE6E-4484-8DB8-736139EF8196}"/>
    <cellStyle name="Salida 16 2 8 3" xfId="10701" xr:uid="{FACC1FBC-30BC-4F47-B29D-A7D1525267A9}"/>
    <cellStyle name="Salida 16 2 8 3 2" xfId="25809" xr:uid="{6F70D59B-57B2-4E6E-8506-32655FC920DA}"/>
    <cellStyle name="Salida 16 2 8 4" xfId="8094" xr:uid="{D4877EDB-128F-43C1-B23F-5A940A97E816}"/>
    <cellStyle name="Salida 16 2 8 4 2" xfId="23202" xr:uid="{3BA55888-B217-4555-90FB-727284B25892}"/>
    <cellStyle name="Salida 16 2 8 5" xfId="19427" xr:uid="{7A489605-E827-4861-AA5C-0C1DF84929CB}"/>
    <cellStyle name="Salida 16 2 9" xfId="4571" xr:uid="{0AD54FDD-9966-422A-AD71-74B756480F9D}"/>
    <cellStyle name="Salida 16 2 9 2" xfId="10953" xr:uid="{04B286F9-FB24-45E1-BCD8-84C77F6AC9BC}"/>
    <cellStyle name="Salida 16 2 9 2 2" xfId="26061" xr:uid="{683F71EA-8153-492C-8C62-7C1F42D7B4DA}"/>
    <cellStyle name="Salida 16 2 9 3" xfId="13562" xr:uid="{9294D87F-7771-4E16-86DE-5F97EC4198CD}"/>
    <cellStyle name="Salida 16 2 9 3 2" xfId="28670" xr:uid="{38E4189A-CB24-48D5-98DA-D035D6B92177}"/>
    <cellStyle name="Salida 16 2 9 4" xfId="19679" xr:uid="{0AC217BA-84F7-40E3-BBB7-C75C2B6BDFE5}"/>
    <cellStyle name="Salida 16 3" xfId="1799" xr:uid="{CA4EE7EC-FBE0-4862-A0C9-886D86FB85AF}"/>
    <cellStyle name="Salida 16 3 10" xfId="8300" xr:uid="{A6365500-7514-419D-8B52-C2AC5B99EE39}"/>
    <cellStyle name="Salida 16 3 10 2" xfId="23408" xr:uid="{0B0FA3C4-EBE6-4131-BD80-3A5653CF5A3F}"/>
    <cellStyle name="Salida 16 3 11" xfId="9268" xr:uid="{D214E273-F054-47F7-90C3-3E93FF79E772}"/>
    <cellStyle name="Salida 16 3 11 2" xfId="24376" xr:uid="{1A874787-DD34-478C-BCB6-F696F1989DE1}"/>
    <cellStyle name="Salida 16 3 12" xfId="16181" xr:uid="{607E2EF0-6799-4123-A4EB-B8F86409112B}"/>
    <cellStyle name="Salida 16 3 12 2" xfId="31289" xr:uid="{83243562-1172-4667-A749-DB0CD72BFE05}"/>
    <cellStyle name="Salida 16 3 13" xfId="17024" xr:uid="{415AAC90-9403-4BDB-9E7F-02018D3AC89E}"/>
    <cellStyle name="Salida 16 3 2" xfId="2359" xr:uid="{B643301A-DC1C-4B69-9EEA-62B742E956F1}"/>
    <cellStyle name="Salida 16 3 2 2" xfId="4996" xr:uid="{9AEBC267-0F8E-4D47-89E5-302351D4FC15}"/>
    <cellStyle name="Salida 16 3 2 2 2" xfId="11360" xr:uid="{4E9A2559-6A44-4793-851B-ED86F326A5F8}"/>
    <cellStyle name="Salida 16 3 2 2 2 2" xfId="26468" xr:uid="{4ED8D983-CBA6-4F68-AF0C-6A8AD6605D99}"/>
    <cellStyle name="Salida 16 3 2 2 3" xfId="7984" xr:uid="{96CFA6A6-B356-430E-A844-1689846AEF2E}"/>
    <cellStyle name="Salida 16 3 2 2 3 2" xfId="23092" xr:uid="{75422D12-963A-4436-811E-F1325251467E}"/>
    <cellStyle name="Salida 16 3 2 2 4" xfId="20104" xr:uid="{668626F3-9129-415F-BB4C-1D420CD514D6}"/>
    <cellStyle name="Salida 16 3 2 3" xfId="8826" xr:uid="{46685670-C7E3-4BC3-B7FB-A04C4313D1E1}"/>
    <cellStyle name="Salida 16 3 2 3 2" xfId="23934" xr:uid="{E93D284B-21E0-4A24-992B-3445506F4375}"/>
    <cellStyle name="Salida 16 3 3" xfId="2260" xr:uid="{C912178E-8511-4BC1-A026-749A559986E7}"/>
    <cellStyle name="Salida 16 3 3 2" xfId="4897" xr:uid="{F3592FE6-C840-44F5-9DE2-458EE5254E57}"/>
    <cellStyle name="Salida 16 3 3 2 2" xfId="11261" xr:uid="{BBDADDE1-5086-48B1-906C-99544B7A4870}"/>
    <cellStyle name="Salida 16 3 3 2 2 2" xfId="26369" xr:uid="{2DAB5727-0830-4C2D-A166-26B300D958D7}"/>
    <cellStyle name="Salida 16 3 3 2 3" xfId="8216" xr:uid="{2174E73F-DE87-4DD6-8E6A-616CDABE088C}"/>
    <cellStyle name="Salida 16 3 3 2 3 2" xfId="23324" xr:uid="{0CCBCC58-AA03-4CA0-8EF7-29CA9BF1A4C6}"/>
    <cellStyle name="Salida 16 3 3 2 4" xfId="20005" xr:uid="{5996EB14-3127-4061-A692-45029DA4A922}"/>
    <cellStyle name="Salida 16 3 3 3" xfId="14601" xr:uid="{064E95AB-711E-4101-BCD6-9B748526FFE2}"/>
    <cellStyle name="Salida 16 3 3 3 2" xfId="29709" xr:uid="{1E9B910A-B1ED-4CC4-B969-88CC86C8329E}"/>
    <cellStyle name="Salida 16 3 3 4" xfId="17485" xr:uid="{280FAD02-3636-431A-A7B4-5158B322DD65}"/>
    <cellStyle name="Salida 16 3 4" xfId="2641" xr:uid="{A8C19B43-7E2E-49CF-A2EE-5720C071F719}"/>
    <cellStyle name="Salida 16 3 4 2" xfId="5278" xr:uid="{F0D776BF-CB3D-4E18-BFE2-5943AFD56811}"/>
    <cellStyle name="Salida 16 3 4 2 2" xfId="11642" xr:uid="{3A3F52B3-8283-4105-A1C2-17E19C816322}"/>
    <cellStyle name="Salida 16 3 4 2 2 2" xfId="26750" xr:uid="{CE6FFB77-BB93-41DE-BEDA-1AB47D6DD46E}"/>
    <cellStyle name="Salida 16 3 4 2 3" xfId="14398" xr:uid="{570FB77D-DB03-4C19-AD30-42CE57AD24D4}"/>
    <cellStyle name="Salida 16 3 4 2 3 2" xfId="29506" xr:uid="{C82537CB-4166-4230-BA4A-16A9C4C6EA17}"/>
    <cellStyle name="Salida 16 3 4 2 4" xfId="20386" xr:uid="{E99533EE-7EB3-4DDC-8FB1-E4917E03725D}"/>
    <cellStyle name="Salida 16 3 4 3" xfId="9108" xr:uid="{FF4D0CAD-7C16-4597-9990-A4A355FAFD83}"/>
    <cellStyle name="Salida 16 3 4 3 2" xfId="24216" xr:uid="{7F8F42CB-4CA1-4509-9566-02E9F1059358}"/>
    <cellStyle name="Salida 16 3 4 4" xfId="15609" xr:uid="{DC0A83C0-FA8B-4725-8998-4C2300D5A444}"/>
    <cellStyle name="Salida 16 3 4 4 2" xfId="30717" xr:uid="{F509A2B7-0759-4396-A180-491EA898A275}"/>
    <cellStyle name="Salida 16 3 4 5" xfId="17749" xr:uid="{2F000B2C-F77F-4067-BE6D-77B2730E88A9}"/>
    <cellStyle name="Salida 16 3 5" xfId="2274" xr:uid="{FA117493-21A9-4A33-B760-532631286701}"/>
    <cellStyle name="Salida 16 3 5 2" xfId="4911" xr:uid="{2E1D8AC4-0528-4E99-8A06-6AA69CEB662C}"/>
    <cellStyle name="Salida 16 3 5 2 2" xfId="11275" xr:uid="{0C4DBBE2-289C-4BAE-A55D-F0208A384BD5}"/>
    <cellStyle name="Salida 16 3 5 2 2 2" xfId="26383" xr:uid="{E6ED5625-DF99-4BC8-BF75-E9000FA4B9C5}"/>
    <cellStyle name="Salida 16 3 5 2 3" xfId="8014" xr:uid="{B975DF45-FE16-4BD7-8C5C-BDE346EA180D}"/>
    <cellStyle name="Salida 16 3 5 2 3 2" xfId="23122" xr:uid="{003CD6E8-22C0-4DD0-BF97-30225AB0CA52}"/>
    <cellStyle name="Salida 16 3 5 2 4" xfId="20019" xr:uid="{22435115-5A7F-4400-B328-3EEF23396F00}"/>
    <cellStyle name="Salida 16 3 5 3" xfId="8741" xr:uid="{D22E3BDF-28D6-4D70-A421-FAA750FA36D5}"/>
    <cellStyle name="Salida 16 3 5 3 2" xfId="23849" xr:uid="{575487D6-237E-4470-939A-98785F2C271B}"/>
    <cellStyle name="Salida 16 3 5 4" xfId="8175" xr:uid="{3AD46C02-CF00-4F07-9880-EDF30DA31AED}"/>
    <cellStyle name="Salida 16 3 5 4 2" xfId="23283" xr:uid="{7C166568-1457-46EF-951F-7C2399806CE1}"/>
    <cellStyle name="Salida 16 3 5 5" xfId="17499" xr:uid="{031F6809-6FD7-4DA2-B706-D7E7BBB665BD}"/>
    <cellStyle name="Salida 16 3 6" xfId="2302" xr:uid="{E12813F5-D41E-4DCA-A4EB-FCC1A199DFFA}"/>
    <cellStyle name="Salida 16 3 6 2" xfId="4939" xr:uid="{03F5C902-59CD-4B49-A994-12814C0970CA}"/>
    <cellStyle name="Salida 16 3 6 2 2" xfId="11303" xr:uid="{EE5FD1D9-C2AB-43F1-B7B3-7F487B5C126A}"/>
    <cellStyle name="Salida 16 3 6 2 2 2" xfId="26411" xr:uid="{E3DD8733-FF75-40B5-BC7D-F62B53F76DF5}"/>
    <cellStyle name="Salida 16 3 6 2 3" xfId="15994" xr:uid="{C9DCB232-F606-41E6-B92B-D085CD9FF204}"/>
    <cellStyle name="Salida 16 3 6 2 3 2" xfId="31102" xr:uid="{A55ECCD9-4D81-4ED4-A33E-13A71C570100}"/>
    <cellStyle name="Salida 16 3 6 2 4" xfId="20047" xr:uid="{2D75D9F4-F827-497C-B30B-33BC616AC576}"/>
    <cellStyle name="Salida 16 3 6 3" xfId="8769" xr:uid="{0C3820B1-7C2C-4537-BF96-4A4F528072B1}"/>
    <cellStyle name="Salida 16 3 6 3 2" xfId="23877" xr:uid="{91CD6721-6A7A-48E6-8B58-02FCF4290657}"/>
    <cellStyle name="Salida 16 3 6 4" xfId="7305" xr:uid="{D543E3E9-9FD4-45E0-902B-C8FFF848B136}"/>
    <cellStyle name="Salida 16 3 6 4 2" xfId="22413" xr:uid="{0D7CF734-F29E-459E-9549-3C531AF8487D}"/>
    <cellStyle name="Salida 16 3 6 5" xfId="17527" xr:uid="{0BAAA7A2-4D13-45FC-B574-D5C4D1C492FF}"/>
    <cellStyle name="Salida 16 3 7" xfId="3871" xr:uid="{5FBBF9EC-41F1-4825-AFB1-099BB62CFF8E}"/>
    <cellStyle name="Salida 16 3 7 2" xfId="6508" xr:uid="{E7AC69BF-4D60-4E71-BDF5-80823903B877}"/>
    <cellStyle name="Salida 16 3 7 2 2" xfId="12819" xr:uid="{A8CC6910-D3F6-4F9A-A5BD-17838B3A5719}"/>
    <cellStyle name="Salida 16 3 7 2 2 2" xfId="27927" xr:uid="{0278BA61-EA9E-4425-9369-E06D9B6C18D2}"/>
    <cellStyle name="Salida 16 3 7 2 3" xfId="7477" xr:uid="{EFFBF4E2-66D0-4A40-90DA-BB9E41365C8F}"/>
    <cellStyle name="Salida 16 3 7 2 3 2" xfId="22585" xr:uid="{00994FBF-95C7-4BB5-8A30-568ACA4CBDB7}"/>
    <cellStyle name="Salida 16 3 7 2 4" xfId="21616" xr:uid="{7BCBC147-E79D-4806-83FD-B8AE3ACA9033}"/>
    <cellStyle name="Salida 16 3 7 3" xfId="10253" xr:uid="{BF646CEB-B69A-4F67-BA0B-107570C0F359}"/>
    <cellStyle name="Salida 16 3 7 3 2" xfId="25361" xr:uid="{4F7997EA-63BC-4B04-BC2B-D42010A94E89}"/>
    <cellStyle name="Salida 16 3 7 4" xfId="14121" xr:uid="{0F727508-8D4E-4FE3-8A4F-320008D1B082}"/>
    <cellStyle name="Salida 16 3 7 4 2" xfId="29229" xr:uid="{B4635480-98BB-4019-B5FF-03762FA8E3E9}"/>
    <cellStyle name="Salida 16 3 7 5" xfId="18979" xr:uid="{30A0C4C3-1906-44D1-AEDF-52C58D6ED134}"/>
    <cellStyle name="Salida 16 3 8" xfId="4253" xr:uid="{C7CC6CEA-772C-48B4-B1F4-BCC9A29B8BF0}"/>
    <cellStyle name="Salida 16 3 8 2" xfId="6890" xr:uid="{BDD7B24C-C83D-4F9B-9C25-0F43ED962F2E}"/>
    <cellStyle name="Salida 16 3 8 2 2" xfId="13201" xr:uid="{3958309A-D00B-4E08-BF2C-677EF8AE29D1}"/>
    <cellStyle name="Salida 16 3 8 2 2 2" xfId="28309" xr:uid="{FA7D8D82-C250-4A17-AB21-074B30CAD003}"/>
    <cellStyle name="Salida 16 3 8 2 3" xfId="16865" xr:uid="{C54C7286-7E7F-498B-9BF0-F7FFD0DF53C0}"/>
    <cellStyle name="Salida 16 3 8 2 3 2" xfId="31973" xr:uid="{147053EA-0DF2-4C7A-B16E-FAD50701E52F}"/>
    <cellStyle name="Salida 16 3 8 2 4" xfId="21998" xr:uid="{6DAE2D0B-3CE0-4918-BE8B-D2C567C95511}"/>
    <cellStyle name="Salida 16 3 8 3" xfId="10635" xr:uid="{3ADAC256-6675-4A32-990C-7B6E75BEFD31}"/>
    <cellStyle name="Salida 16 3 8 3 2" xfId="25743" xr:uid="{67E76D68-CDF2-4537-A696-7E6305E42E1A}"/>
    <cellStyle name="Salida 16 3 8 4" xfId="7944" xr:uid="{E1E8A386-1B28-42D2-86C4-E9E12DBFFE63}"/>
    <cellStyle name="Salida 16 3 8 4 2" xfId="23052" xr:uid="{B1E9A29C-D994-46ED-841E-07D9977D1582}"/>
    <cellStyle name="Salida 16 3 8 5" xfId="19361" xr:uid="{6B512A6E-202F-4270-825A-F8E0E5A42F20}"/>
    <cellStyle name="Salida 16 3 9" xfId="4436" xr:uid="{A86E8BA7-993A-4DC1-AB92-C928C8F23C33}"/>
    <cellStyle name="Salida 16 3 9 2" xfId="10818" xr:uid="{40E39B9C-B74E-4326-B621-36BE01ECF9A7}"/>
    <cellStyle name="Salida 16 3 9 2 2" xfId="25926" xr:uid="{82BEE14A-99A8-4FBF-AE72-F97230236175}"/>
    <cellStyle name="Salida 16 3 9 3" xfId="15476" xr:uid="{0FDE58B7-A436-4C2A-939B-BA43A2116309}"/>
    <cellStyle name="Salida 16 3 9 3 2" xfId="30584" xr:uid="{B9A7EA64-EE20-4C9C-8C17-2184E394930A}"/>
    <cellStyle name="Salida 16 3 9 4" xfId="19544" xr:uid="{F4BE554A-CC17-4485-B82E-D56DA13A78DB}"/>
    <cellStyle name="Salida 16 4" xfId="2125" xr:uid="{E9F449B6-3601-4CC6-B922-3855B8B8108D}"/>
    <cellStyle name="Salida 16 4 10" xfId="14278" xr:uid="{D52A1B02-DBBE-4319-86E1-CD28DB85FEBE}"/>
    <cellStyle name="Salida 16 4 10 2" xfId="29386" xr:uid="{6C956DA5-B5E1-4DE1-B235-F7CA2575C37B}"/>
    <cellStyle name="Salida 16 4 11" xfId="13769" xr:uid="{FDFA8DF6-F1FE-4099-A2B8-CC04CA6D6BC1}"/>
    <cellStyle name="Salida 16 4 11 2" xfId="28877" xr:uid="{3BCC74B5-EA95-492E-922F-93EDBDC4ECC7}"/>
    <cellStyle name="Salida 16 4 12" xfId="17350" xr:uid="{67A7660B-A714-437F-84AE-985C70B45405}"/>
    <cellStyle name="Salida 16 4 2" xfId="2615" xr:uid="{D787079F-895D-41F9-9B9F-A44D75105333}"/>
    <cellStyle name="Salida 16 4 2 2" xfId="5252" xr:uid="{D99B263B-ED48-4EC4-95F6-0D89DD14F773}"/>
    <cellStyle name="Salida 16 4 2 2 2" xfId="11616" xr:uid="{F30F920D-FD0D-45BC-A0C1-78429F09D1F0}"/>
    <cellStyle name="Salida 16 4 2 2 2 2" xfId="26724" xr:uid="{C07F7324-D774-47E9-94E0-BFB83FAD445A}"/>
    <cellStyle name="Salida 16 4 2 2 3" xfId="14693" xr:uid="{31525BE4-2E93-4A52-8C68-5AB7EAC2C221}"/>
    <cellStyle name="Salida 16 4 2 2 3 2" xfId="29801" xr:uid="{19B61064-80EE-461C-BE45-B8582994E3F1}"/>
    <cellStyle name="Salida 16 4 2 2 4" xfId="20360" xr:uid="{68F70FC9-D10A-445A-9298-DAA1843154E0}"/>
    <cellStyle name="Salida 16 4 2 3" xfId="9082" xr:uid="{E7DD65B4-0881-441D-98FF-09CE745C377F}"/>
    <cellStyle name="Salida 16 4 2 3 2" xfId="24190" xr:uid="{C37852F5-2D1A-444B-BC3E-B8F3DB5D3AB2}"/>
    <cellStyle name="Salida 16 4 2 4" xfId="15046" xr:uid="{AA64B6AB-9EA9-4204-9A6E-DF8E722BE562}"/>
    <cellStyle name="Salida 16 4 2 4 2" xfId="30154" xr:uid="{0A59D0B3-809D-4DE7-B2E0-354DFD952E89}"/>
    <cellStyle name="Salida 16 4 2 5" xfId="14666" xr:uid="{D3D1559D-6789-43E2-8846-837ECB36CFD2}"/>
    <cellStyle name="Salida 16 4 2 5 2" xfId="29774" xr:uid="{77DE9638-E176-4ED8-B49D-E0C3453EE078}"/>
    <cellStyle name="Salida 16 4 2 6" xfId="17723" xr:uid="{FBCDCBE5-8780-4C46-BC43-9948CFE640FC}"/>
    <cellStyle name="Salida 16 4 3" xfId="2880" xr:uid="{AA55B6E7-6C27-4943-8153-6EDC58969730}"/>
    <cellStyle name="Salida 16 4 3 2" xfId="5517" xr:uid="{F5E9E0C6-08D2-4AE9-971E-60DD93E8204D}"/>
    <cellStyle name="Salida 16 4 3 2 2" xfId="11828" xr:uid="{3409CD67-9622-4D1C-B503-1A7E75FE6C0C}"/>
    <cellStyle name="Salida 16 4 3 2 2 2" xfId="26936" xr:uid="{D38BF432-DCC6-4649-BE81-C1AFFFB713CA}"/>
    <cellStyle name="Salida 16 4 3 2 3" xfId="13482" xr:uid="{9A506BEA-5296-413D-A7E9-2CC036515834}"/>
    <cellStyle name="Salida 16 4 3 2 3 2" xfId="28590" xr:uid="{3BFAD2AC-FC5E-4144-990E-F60AF7F4FC10}"/>
    <cellStyle name="Salida 16 4 3 2 4" xfId="20625" xr:uid="{028B1775-7D25-4C2A-8943-EAB9568F73B4}"/>
    <cellStyle name="Salida 16 4 3 3" xfId="16549" xr:uid="{4150068E-3182-4E90-9C46-0456E2F564DA}"/>
    <cellStyle name="Salida 16 4 3 3 2" xfId="31657" xr:uid="{F2FAA3C4-41E9-4048-9257-A6BF23329247}"/>
    <cellStyle name="Salida 16 4 3 4" xfId="17988" xr:uid="{BD2339CB-F283-4DF0-A1D7-F8143AF620B4}"/>
    <cellStyle name="Salida 16 4 4" xfId="3183" xr:uid="{C84D8CA3-B2F8-41FE-BF95-CB152543AA72}"/>
    <cellStyle name="Salida 16 4 4 2" xfId="5820" xr:uid="{67BE32FD-5353-4DAA-A937-B29D9CCF2676}"/>
    <cellStyle name="Salida 16 4 4 2 2" xfId="12131" xr:uid="{240D5BDF-3008-4045-80A0-9EDB9AA5A1F7}"/>
    <cellStyle name="Salida 16 4 4 2 2 2" xfId="27239" xr:uid="{C177758B-C65C-463E-B5EA-9E39FEAF05D4}"/>
    <cellStyle name="Salida 16 4 4 2 3" xfId="14763" xr:uid="{90243739-7A12-4C58-9445-B8360213CFBF}"/>
    <cellStyle name="Salida 16 4 4 2 3 2" xfId="29871" xr:uid="{D793C19D-BEFC-4829-A110-7F106A093BB8}"/>
    <cellStyle name="Salida 16 4 4 2 4" xfId="20928" xr:uid="{850487C2-DE46-4A7D-B08C-C675F43B4CD1}"/>
    <cellStyle name="Salida 16 4 4 3" xfId="9565" xr:uid="{A797E12A-C099-4F13-97FA-52D63B53B5EE}"/>
    <cellStyle name="Salida 16 4 4 3 2" xfId="24673" xr:uid="{4A6FA0E1-F627-49F6-9D45-84390B624194}"/>
    <cellStyle name="Salida 16 4 4 4" xfId="14904" xr:uid="{159CFD89-30FD-4CAB-B914-6AB2C9E4E174}"/>
    <cellStyle name="Salida 16 4 4 4 2" xfId="30012" xr:uid="{36C1C8F8-FF20-4BEB-A473-1848C30550C9}"/>
    <cellStyle name="Salida 16 4 4 5" xfId="18291" xr:uid="{F61674A2-E8AF-4BA3-A476-CC8ACCB515C0}"/>
    <cellStyle name="Salida 16 4 5" xfId="3509" xr:uid="{1CADCDBA-A564-42DA-AA14-37983C427CB4}"/>
    <cellStyle name="Salida 16 4 5 2" xfId="6146" xr:uid="{366687AF-FE7D-4203-855A-25928FA4D074}"/>
    <cellStyle name="Salida 16 4 5 2 2" xfId="12457" xr:uid="{35B1E80D-0A0F-42E4-A2EB-C827A53CDB32}"/>
    <cellStyle name="Salida 16 4 5 2 2 2" xfId="27565" xr:uid="{313F8DD3-F5FB-4810-868F-4A9554FF0936}"/>
    <cellStyle name="Salida 16 4 5 2 3" xfId="14446" xr:uid="{2CB60A4C-E37C-4BAF-88B0-AE70CCA53348}"/>
    <cellStyle name="Salida 16 4 5 2 3 2" xfId="29554" xr:uid="{7AD78E16-17AD-47BB-ABDF-97870737FCA5}"/>
    <cellStyle name="Salida 16 4 5 2 4" xfId="21254" xr:uid="{184782DA-83A4-4A9F-8607-1F10189182F1}"/>
    <cellStyle name="Salida 16 4 5 3" xfId="9891" xr:uid="{EE259F6C-074A-473F-A88A-2B6356902EA3}"/>
    <cellStyle name="Salida 16 4 5 3 2" xfId="24999" xr:uid="{B743EC1D-C61B-447E-AEF9-587B593C6416}"/>
    <cellStyle name="Salida 16 4 5 4" xfId="7273" xr:uid="{A17ED9BA-A4DC-4320-A3F8-0C1ABB4F6CA4}"/>
    <cellStyle name="Salida 16 4 5 4 2" xfId="22381" xr:uid="{7554E768-E8ED-45A8-852F-5CA3A64E6884}"/>
    <cellStyle name="Salida 16 4 5 5" xfId="18617" xr:uid="{AA0B9EA6-9670-4503-8188-EE866EBA6109}"/>
    <cellStyle name="Salida 16 4 6" xfId="3815" xr:uid="{FDB54AC8-C93B-4CDE-8979-DAE1BB22A8E8}"/>
    <cellStyle name="Salida 16 4 6 2" xfId="6452" xr:uid="{08DD12F9-537C-4A83-97A4-72CC6F34D9FE}"/>
    <cellStyle name="Salida 16 4 6 2 2" xfId="12763" xr:uid="{2232D798-9BCB-43F5-9CF0-433DCC7841BA}"/>
    <cellStyle name="Salida 16 4 6 2 2 2" xfId="27871" xr:uid="{B2FEB1DC-0613-45DF-9B7E-C80E554B2D8F}"/>
    <cellStyle name="Salida 16 4 6 2 3" xfId="7051" xr:uid="{78F489F9-4A36-4817-8C50-86296FE9AD96}"/>
    <cellStyle name="Salida 16 4 6 2 3 2" xfId="22159" xr:uid="{910A8B34-3AFA-4AC5-8D75-22EF98A86CB7}"/>
    <cellStyle name="Salida 16 4 6 2 4" xfId="21560" xr:uid="{B88181E2-29BB-409B-BD8A-9C28C3EC7BF8}"/>
    <cellStyle name="Salida 16 4 6 3" xfId="10197" xr:uid="{F9AF399B-61B8-49F6-8B39-C02C4B980561}"/>
    <cellStyle name="Salida 16 4 6 3 2" xfId="25305" xr:uid="{574092D7-7434-41A7-97C8-77A8BB5A233C}"/>
    <cellStyle name="Salida 16 4 6 4" xfId="13515" xr:uid="{19814C7A-9F91-4B26-A76E-AB7A16265395}"/>
    <cellStyle name="Salida 16 4 6 4 2" xfId="28623" xr:uid="{27944983-3CBC-4535-BEA1-551032B381A9}"/>
    <cellStyle name="Salida 16 4 6 5" xfId="18923" xr:uid="{C846402F-CB1F-4EC1-8329-FEE478B73414}"/>
    <cellStyle name="Salida 16 4 7" xfId="4197" xr:uid="{3BE38773-059D-4874-8BDC-0268AA8F3312}"/>
    <cellStyle name="Salida 16 4 7 2" xfId="6834" xr:uid="{2254AE4D-B7D2-4FCB-BA0A-F4C855C6130C}"/>
    <cellStyle name="Salida 16 4 7 2 2" xfId="13145" xr:uid="{803D79DE-FF3C-4DA4-85E9-0BF5046F4269}"/>
    <cellStyle name="Salida 16 4 7 2 2 2" xfId="28253" xr:uid="{B1979D32-1648-47A4-B30B-E602F2734BEE}"/>
    <cellStyle name="Salida 16 4 7 2 3" xfId="16814" xr:uid="{E6B92905-D46F-45B2-9D2F-14356E5A712B}"/>
    <cellStyle name="Salida 16 4 7 2 3 2" xfId="31922" xr:uid="{CAC23570-49C2-4248-950B-2D4875D853DB}"/>
    <cellStyle name="Salida 16 4 7 2 4" xfId="21942" xr:uid="{9D7FCD8B-7846-4287-B760-9AE8DBFE004E}"/>
    <cellStyle name="Salida 16 4 7 3" xfId="10579" xr:uid="{13A8E0E9-E89E-4E52-A432-05AA9D1BA3EC}"/>
    <cellStyle name="Salida 16 4 7 3 2" xfId="25687" xr:uid="{5C6EF621-9997-46B2-BAB6-ABC67938DC1C}"/>
    <cellStyle name="Salida 16 4 7 4" xfId="7448" xr:uid="{89B44667-C80C-4ACF-B272-9403516559B7}"/>
    <cellStyle name="Salida 16 4 7 4 2" xfId="22556" xr:uid="{85DB6D3D-64E1-4708-9F04-94E4E316B4C6}"/>
    <cellStyle name="Salida 16 4 7 5" xfId="19305" xr:uid="{1B2DDF04-9567-4AE4-9425-350710ECD14D}"/>
    <cellStyle name="Salida 16 4 8" xfId="4762" xr:uid="{F66BCF35-3338-4F95-8E4E-0CB90DC60B7C}"/>
    <cellStyle name="Salida 16 4 8 2" xfId="11144" xr:uid="{D4DB17B6-A237-4A4E-A285-763E58DB7249}"/>
    <cellStyle name="Salida 16 4 8 2 2" xfId="26252" xr:uid="{C1E9BA15-1B71-4C8B-A619-010C24340F44}"/>
    <cellStyle name="Salida 16 4 8 3" xfId="16343" xr:uid="{DC8E559F-E28D-4227-880E-809B25CC17E0}"/>
    <cellStyle name="Salida 16 4 8 3 2" xfId="31451" xr:uid="{C41C5CE7-69B6-422B-A7B7-36F943CC67B0}"/>
    <cellStyle name="Salida 16 4 8 4" xfId="19870" xr:uid="{E3893AC0-D0A7-43D3-A96B-981C6F814A56}"/>
    <cellStyle name="Salida 16 4 9" xfId="8623" xr:uid="{6A9C80F3-F574-4D3D-AC40-F9387EA40AD9}"/>
    <cellStyle name="Salida 16 4 9 2" xfId="23731" xr:uid="{E79167EA-6AA3-493F-88EA-F6C43907BD6C}"/>
    <cellStyle name="Salida 16 5" xfId="1999" xr:uid="{B71957CD-3E49-4BD9-8662-C0D6F680B3BE}"/>
    <cellStyle name="Salida 16 5 10" xfId="15970" xr:uid="{0793B0F6-148C-4DCF-9D6A-5C86F81881ED}"/>
    <cellStyle name="Salida 16 5 10 2" xfId="31078" xr:uid="{7C19672F-C9AC-485A-993B-5EC5A407742A}"/>
    <cellStyle name="Salida 16 5 11" xfId="17224" xr:uid="{B7C18C17-DA38-496D-82B8-3003579ED59A}"/>
    <cellStyle name="Salida 16 5 2" xfId="2761" xr:uid="{475FB69D-419E-4684-8ADB-0946538B77C5}"/>
    <cellStyle name="Salida 16 5 2 2" xfId="5398" xr:uid="{DA1A3850-693E-43CF-8CAF-729517A7CC2F}"/>
    <cellStyle name="Salida 16 5 2 2 2" xfId="11747" xr:uid="{93562B7B-90E2-41BA-8FE1-C1E8F8B5035A}"/>
    <cellStyle name="Salida 16 5 2 2 2 2" xfId="26855" xr:uid="{C56910BD-FB54-4A63-A7CE-12D03BF5A711}"/>
    <cellStyle name="Salida 16 5 2 2 3" xfId="7696" xr:uid="{01695AF1-CFAC-4F41-83EB-03110BEEAD2D}"/>
    <cellStyle name="Salida 16 5 2 2 3 2" xfId="22804" xr:uid="{327FB575-BEFF-47CE-9D6D-423FE0D18A7E}"/>
    <cellStyle name="Salida 16 5 2 2 4" xfId="20506" xr:uid="{8B5346DA-A3C7-4BEA-8827-78EE8C35FA99}"/>
    <cellStyle name="Salida 16 5 2 3" xfId="14798" xr:uid="{0FF9529B-B346-4A53-B260-A6F17CB27B09}"/>
    <cellStyle name="Salida 16 5 2 3 2" xfId="29906" xr:uid="{ADFFF23A-61B1-463C-A780-128659F062AA}"/>
    <cellStyle name="Salida 16 5 2 4" xfId="17869" xr:uid="{68710B13-769A-4B32-B534-F2D3CF9A4B24}"/>
    <cellStyle name="Salida 16 5 3" xfId="3064" xr:uid="{51798330-4B28-41A4-B59E-FCBE178463A6}"/>
    <cellStyle name="Salida 16 5 3 2" xfId="5701" xr:uid="{A2C1930C-91CF-406C-B6A9-734DFEB26837}"/>
    <cellStyle name="Salida 16 5 3 2 2" xfId="12012" xr:uid="{DB6BB0B1-45CA-4F2F-AD35-DD479F640CCC}"/>
    <cellStyle name="Salida 16 5 3 2 2 2" xfId="27120" xr:uid="{5A1BFDC6-766D-43E9-9228-1F6192C532BA}"/>
    <cellStyle name="Salida 16 5 3 2 3" xfId="7713" xr:uid="{7D90F126-C514-48F5-84DC-D3365796A008}"/>
    <cellStyle name="Salida 16 5 3 2 3 2" xfId="22821" xr:uid="{13B5B65A-4748-40C4-8B36-DC9FE99D82C2}"/>
    <cellStyle name="Salida 16 5 3 2 4" xfId="20809" xr:uid="{29A2D53F-B44B-4E4F-836E-3F3C5829DDB0}"/>
    <cellStyle name="Salida 16 5 3 3" xfId="9446" xr:uid="{C9AA4A7A-BA31-4B06-A389-79CE70EC255F}"/>
    <cellStyle name="Salida 16 5 3 3 2" xfId="24554" xr:uid="{DB9B49BE-A562-4C36-B1F8-DE08D6F2F533}"/>
    <cellStyle name="Salida 16 5 3 4" xfId="14023" xr:uid="{619C403B-2945-4E2D-8096-7EF5CA52270E}"/>
    <cellStyle name="Salida 16 5 3 4 2" xfId="29131" xr:uid="{CBBBD97D-0C09-4971-B99F-54EE7B4E1096}"/>
    <cellStyle name="Salida 16 5 3 5" xfId="18172" xr:uid="{32141F37-E75A-4E38-8F70-CF5ACE5053DE}"/>
    <cellStyle name="Salida 16 5 4" xfId="3390" xr:uid="{01F57E4C-6F6B-4685-B26D-F25CCDDB1C08}"/>
    <cellStyle name="Salida 16 5 4 2" xfId="6027" xr:uid="{8A03816D-930C-480A-8290-3A2439A82A39}"/>
    <cellStyle name="Salida 16 5 4 2 2" xfId="12338" xr:uid="{802D80E4-D93A-4245-BB8D-5E518BA10971}"/>
    <cellStyle name="Salida 16 5 4 2 2 2" xfId="27446" xr:uid="{5CD83B95-6BB6-4A68-B126-3A121431BAE7}"/>
    <cellStyle name="Salida 16 5 4 2 3" xfId="13878" xr:uid="{24E0E803-17EF-409C-BD43-1868ECFF4282}"/>
    <cellStyle name="Salida 16 5 4 2 3 2" xfId="28986" xr:uid="{34F6488A-1E91-43A2-936C-F5F9E195246C}"/>
    <cellStyle name="Salida 16 5 4 2 4" xfId="21135" xr:uid="{B360A9ED-D384-427B-B4A2-18B2989500D2}"/>
    <cellStyle name="Salida 16 5 4 3" xfId="9772" xr:uid="{9CE1B367-5D5D-4F41-981E-AC6EA9D37CCD}"/>
    <cellStyle name="Salida 16 5 4 3 2" xfId="24880" xr:uid="{E3DC1FEB-5EA1-4AD0-A700-85B8BC46FDF2}"/>
    <cellStyle name="Salida 16 5 4 4" xfId="14125" xr:uid="{6CD9511B-A894-4657-83BC-2DE957D1BE7C}"/>
    <cellStyle name="Salida 16 5 4 4 2" xfId="29233" xr:uid="{820EE169-54BB-4F5A-809A-29961AB4DC21}"/>
    <cellStyle name="Salida 16 5 4 5" xfId="18498" xr:uid="{853E7966-8C76-4784-AF4A-CDB4E954D689}"/>
    <cellStyle name="Salida 16 5 5" xfId="3696" xr:uid="{6BC28343-308A-48CD-8ABA-1E39831D7B6E}"/>
    <cellStyle name="Salida 16 5 5 2" xfId="6333" xr:uid="{7F90E1E4-E656-4BCB-8A4F-5E1D841B11EB}"/>
    <cellStyle name="Salida 16 5 5 2 2" xfId="12644" xr:uid="{81E474DF-0665-436A-80E9-B49A4C8F6BFA}"/>
    <cellStyle name="Salida 16 5 5 2 2 2" xfId="27752" xr:uid="{10C00EE3-F472-4159-801E-C33300EC4593}"/>
    <cellStyle name="Salida 16 5 5 2 3" xfId="15006" xr:uid="{D443BB2C-D6CC-4D96-91BD-F267C8AD075F}"/>
    <cellStyle name="Salida 16 5 5 2 3 2" xfId="30114" xr:uid="{41F76EF2-A573-4419-BFA5-269E8D141AFA}"/>
    <cellStyle name="Salida 16 5 5 2 4" xfId="21441" xr:uid="{92B7FB73-7D85-49F8-9C89-75F9D45BB45C}"/>
    <cellStyle name="Salida 16 5 5 3" xfId="10078" xr:uid="{4DAA5180-37F1-4FA6-B3F2-7C4BE776E8DE}"/>
    <cellStyle name="Salida 16 5 5 3 2" xfId="25186" xr:uid="{D3E2C284-2F90-4546-BF2D-39623C133DB5}"/>
    <cellStyle name="Salida 16 5 5 4" xfId="7963" xr:uid="{75690270-B4E2-4C54-9521-05122D092F13}"/>
    <cellStyle name="Salida 16 5 5 4 2" xfId="23071" xr:uid="{E8A8A5C5-E9FA-4EFC-9EFD-9565EDAB28A7}"/>
    <cellStyle name="Salida 16 5 5 5" xfId="18804" xr:uid="{A8C7AEE4-6D20-4C46-B189-B66493E97D03}"/>
    <cellStyle name="Salida 16 5 6" xfId="4071" xr:uid="{0F42DA15-F4AA-4BFD-92FD-B03EC2508B4F}"/>
    <cellStyle name="Salida 16 5 6 2" xfId="6708" xr:uid="{40B3AF48-9B7C-4A9C-8703-C37E8A36DA69}"/>
    <cellStyle name="Salida 16 5 6 2 2" xfId="13019" xr:uid="{014F9C82-0CB6-46FC-B9CA-40990954A544}"/>
    <cellStyle name="Salida 16 5 6 2 2 2" xfId="28127" xr:uid="{2B56FD93-29B1-442A-88DF-CD1240262672}"/>
    <cellStyle name="Salida 16 5 6 2 3" xfId="16695" xr:uid="{FEC41F65-DE80-45E4-8472-CCA8B683157F}"/>
    <cellStyle name="Salida 16 5 6 2 3 2" xfId="31803" xr:uid="{779C31C6-C3F5-4836-8220-E884A8CBE26A}"/>
    <cellStyle name="Salida 16 5 6 2 4" xfId="21816" xr:uid="{57C1B1AE-1936-4636-BA52-BBD479D2C80E}"/>
    <cellStyle name="Salida 16 5 6 3" xfId="10453" xr:uid="{23315D8C-7E5D-4AA8-AB29-7D5C14DB5DE4}"/>
    <cellStyle name="Salida 16 5 6 3 2" xfId="25561" xr:uid="{B7A7D4F5-77EE-4145-BF1C-5A45BE54FCE6}"/>
    <cellStyle name="Salida 16 5 6 4" xfId="14958" xr:uid="{C50F2BAB-86DF-4C90-9D19-4ABA0CFF0707}"/>
    <cellStyle name="Salida 16 5 6 4 2" xfId="30066" xr:uid="{C9E3F6F2-AC77-466B-B0FF-B2A0411273E4}"/>
    <cellStyle name="Salida 16 5 6 5" xfId="19179" xr:uid="{F5DBD809-A4D9-43E6-8D1F-5325471DB217}"/>
    <cellStyle name="Salida 16 5 7" xfId="4636" xr:uid="{A62DC55C-285F-4584-A7E7-B76D2A78E581}"/>
    <cellStyle name="Salida 16 5 7 2" xfId="11018" xr:uid="{E2D6EE9A-C093-4094-B7D8-AA519EBA53E2}"/>
    <cellStyle name="Salida 16 5 7 2 2" xfId="26126" xr:uid="{8D40CF65-EACC-400B-9E7F-4A87F03C2151}"/>
    <cellStyle name="Salida 16 5 7 3" xfId="15208" xr:uid="{144C6739-C8E2-4F8B-95D7-B61390D0769F}"/>
    <cellStyle name="Salida 16 5 7 3 2" xfId="30316" xr:uid="{52391E3C-3107-44A4-BE27-3009D8960C13}"/>
    <cellStyle name="Salida 16 5 7 4" xfId="19744" xr:uid="{E544A4DD-5D0D-43F9-8688-208A22A6F8BA}"/>
    <cellStyle name="Salida 16 5 8" xfId="8497" xr:uid="{3696392D-9CF1-4F2A-8EAF-4751B2BA131F}"/>
    <cellStyle name="Salida 16 5 8 2" xfId="23605" xr:uid="{6DF23EFA-E5B4-4662-96B7-360CF7FB6CF8}"/>
    <cellStyle name="Salida 16 5 9" xfId="13392" xr:uid="{84CCD5BF-CF1D-4C25-AD0D-A8D9B78BA091}"/>
    <cellStyle name="Salida 16 5 9 2" xfId="28500" xr:uid="{5FD5FE5F-2E26-4363-8600-0FE3BA37B407}"/>
    <cellStyle name="Salida 17" xfId="1509" xr:uid="{00000000-0005-0000-0000-0000E9050000}"/>
    <cellStyle name="Salida 17 2" xfId="1935" xr:uid="{A611132A-BB4C-4633-8DD0-8658A8BF855E}"/>
    <cellStyle name="Salida 17 2 10" xfId="8436" xr:uid="{F77E78F2-E9FF-4944-B7D5-7E1C32AD2656}"/>
    <cellStyle name="Salida 17 2 10 2" xfId="23544" xr:uid="{DDBFB472-73FD-457C-95DE-033595AB0D99}"/>
    <cellStyle name="Salida 17 2 11" xfId="7649" xr:uid="{CBF38789-65BF-494E-9F40-532378E2595F}"/>
    <cellStyle name="Salida 17 2 11 2" xfId="22757" xr:uid="{300A0EF4-D252-405F-9465-DE620B1AFF53}"/>
    <cellStyle name="Salida 17 2 12" xfId="13410" xr:uid="{9F8E081A-6B41-49B2-8428-79F685D96285}"/>
    <cellStyle name="Salida 17 2 12 2" xfId="28518" xr:uid="{76C00140-B175-4732-B005-06AFA365C026}"/>
    <cellStyle name="Salida 17 2 13" xfId="17160" xr:uid="{098DF6E0-43EF-493F-851F-2FD62DA1E635}"/>
    <cellStyle name="Salida 17 2 2" xfId="2495" xr:uid="{2358BFAE-AFFB-429E-9CFC-0D9FD7CD64E3}"/>
    <cellStyle name="Salida 17 2 2 2" xfId="5132" xr:uid="{1E9E8D9E-77C6-49B8-9217-6D555914227F}"/>
    <cellStyle name="Salida 17 2 2 2 2" xfId="11496" xr:uid="{7167505A-E9C7-4F94-9B1F-63E0C5DA8BF3}"/>
    <cellStyle name="Salida 17 2 2 2 2 2" xfId="26604" xr:uid="{4B7C9FAE-8E71-49D4-AE3A-EA9D43D7CA60}"/>
    <cellStyle name="Salida 17 2 2 2 3" xfId="15552" xr:uid="{BB6480F5-C3AD-4326-A666-93AA236D70BF}"/>
    <cellStyle name="Salida 17 2 2 2 3 2" xfId="30660" xr:uid="{277DA00F-0813-45D1-A790-1F1D81799305}"/>
    <cellStyle name="Salida 17 2 2 2 4" xfId="20240" xr:uid="{3958E883-B0A8-412E-9F64-1A210CB2659B}"/>
    <cellStyle name="Salida 17 2 2 3" xfId="8962" xr:uid="{BCDF3111-B35E-4BB5-81F3-E37F6EA34D61}"/>
    <cellStyle name="Salida 17 2 2 3 2" xfId="24070" xr:uid="{4083B483-6DA7-4B41-96ED-649A5A4FDCDA}"/>
    <cellStyle name="Salida 17 2 3" xfId="2711" xr:uid="{1DA2A577-B179-4FC9-98AD-E7A1A7E05C9A}"/>
    <cellStyle name="Salida 17 2 3 2" xfId="5348" xr:uid="{615A1071-7E2D-4A74-A7F5-A46B37A0C098}"/>
    <cellStyle name="Salida 17 2 3 2 2" xfId="11697" xr:uid="{427B4A26-EE65-4AC6-95B0-569482CC05AF}"/>
    <cellStyle name="Salida 17 2 3 2 2 2" xfId="26805" xr:uid="{0D845348-95D5-4744-9644-39497FC4428C}"/>
    <cellStyle name="Salida 17 2 3 2 3" xfId="7288" xr:uid="{3111FB55-B968-4100-B179-E25B1D1E7D80}"/>
    <cellStyle name="Salida 17 2 3 2 3 2" xfId="22396" xr:uid="{0C29468B-331E-4832-BF1E-E46DB19D90B0}"/>
    <cellStyle name="Salida 17 2 3 2 4" xfId="20456" xr:uid="{E4B9B706-C104-4DCD-881C-27F3C0BBA996}"/>
    <cellStyle name="Salida 17 2 3 3" xfId="14262" xr:uid="{757CB649-33F8-4E2D-9AF8-CDD53AC7AB8A}"/>
    <cellStyle name="Salida 17 2 3 3 2" xfId="29370" xr:uid="{4B31354E-8A92-4B9D-BC95-701FA2D9A28E}"/>
    <cellStyle name="Salida 17 2 3 4" xfId="17819" xr:uid="{8CBC95B1-9F2B-4E53-A4FF-BB0432AE12FA}"/>
    <cellStyle name="Salida 17 2 4" xfId="3014" xr:uid="{0A467F3E-611B-4437-BB0E-F7265E7C360C}"/>
    <cellStyle name="Salida 17 2 4 2" xfId="5651" xr:uid="{F821661A-8A50-441F-9943-42E94BA8DF5D}"/>
    <cellStyle name="Salida 17 2 4 2 2" xfId="11962" xr:uid="{3920D595-2BDC-4B65-956C-008E6DC039B9}"/>
    <cellStyle name="Salida 17 2 4 2 2 2" xfId="27070" xr:uid="{46590B09-8458-4D44-AE63-66A4E348A067}"/>
    <cellStyle name="Salida 17 2 4 2 3" xfId="13914" xr:uid="{43A26B2C-7BC7-4D17-92AF-B4AAF568447B}"/>
    <cellStyle name="Salida 17 2 4 2 3 2" xfId="29022" xr:uid="{0803C110-BF33-47D4-99AB-4B2BE186F0FB}"/>
    <cellStyle name="Salida 17 2 4 2 4" xfId="20759" xr:uid="{D1F5186B-FA9B-4A15-9B43-56A2127727F9}"/>
    <cellStyle name="Salida 17 2 4 3" xfId="9396" xr:uid="{766E190C-2CBE-44DD-B601-C50378666684}"/>
    <cellStyle name="Salida 17 2 4 3 2" xfId="24504" xr:uid="{FC1CD220-809B-4AF9-92E6-DA0E457C3BC8}"/>
    <cellStyle name="Salida 17 2 4 4" xfId="14825" xr:uid="{A4324351-5C26-404B-B74E-679B84810D35}"/>
    <cellStyle name="Salida 17 2 4 4 2" xfId="29933" xr:uid="{FBB8DB02-5C10-4364-8043-DC8A2632D6BF}"/>
    <cellStyle name="Salida 17 2 4 5" xfId="18122" xr:uid="{6057C163-24AA-4C76-A453-4902800A1179}"/>
    <cellStyle name="Salida 17 2 5" xfId="3340" xr:uid="{57F94EA0-CA51-4B67-8B53-19870FD84E2E}"/>
    <cellStyle name="Salida 17 2 5 2" xfId="5977" xr:uid="{9EBDE1F6-9F41-46FE-91B2-1CA0248783BA}"/>
    <cellStyle name="Salida 17 2 5 2 2" xfId="12288" xr:uid="{593F31E4-0F58-4DEF-BAA9-AF3097426F53}"/>
    <cellStyle name="Salida 17 2 5 2 2 2" xfId="27396" xr:uid="{58BA21FB-EB51-4016-9495-3BA33CA0AE3A}"/>
    <cellStyle name="Salida 17 2 5 2 3" xfId="7486" xr:uid="{9855CE50-04C1-4E6A-8B55-BC9B02BAAFDE}"/>
    <cellStyle name="Salida 17 2 5 2 3 2" xfId="22594" xr:uid="{CA6CF9FF-6277-492C-A0B1-5EAD520BEB4A}"/>
    <cellStyle name="Salida 17 2 5 2 4" xfId="21085" xr:uid="{FF89C4DC-E510-470C-9117-5ECC49C05A9C}"/>
    <cellStyle name="Salida 17 2 5 3" xfId="9722" xr:uid="{878CEB02-904D-4C67-A91D-3625FA20F3F7}"/>
    <cellStyle name="Salida 17 2 5 3 2" xfId="24830" xr:uid="{FEFF55A7-A1D8-401B-A19E-B05619BC9B69}"/>
    <cellStyle name="Salida 17 2 5 4" xfId="16317" xr:uid="{F42B0847-0EB0-4A0B-B46A-491443949DAF}"/>
    <cellStyle name="Salida 17 2 5 4 2" xfId="31425" xr:uid="{9198FDE3-BB65-47AB-82B1-E6D02BF89EB2}"/>
    <cellStyle name="Salida 17 2 5 5" xfId="18448" xr:uid="{DE93747F-AD19-4922-8B61-B2C6F1DEFA72}"/>
    <cellStyle name="Salida 17 2 6" xfId="3646" xr:uid="{5B36B4EB-209D-4297-8336-FF0251477548}"/>
    <cellStyle name="Salida 17 2 6 2" xfId="6283" xr:uid="{61C189F8-B206-47DE-A926-BA62ECDF3365}"/>
    <cellStyle name="Salida 17 2 6 2 2" xfId="12594" xr:uid="{A89DF8B3-1225-4C6F-81B9-5F3920CB27C5}"/>
    <cellStyle name="Salida 17 2 6 2 2 2" xfId="27702" xr:uid="{CE2F6EDF-B9FB-492F-AB8E-B1A3F94731B2}"/>
    <cellStyle name="Salida 17 2 6 2 3" xfId="15720" xr:uid="{BE8E36AF-497F-4CF1-940F-9A98C9C54B44}"/>
    <cellStyle name="Salida 17 2 6 2 3 2" xfId="30828" xr:uid="{0A070845-752D-4E24-825F-31C1184ECB53}"/>
    <cellStyle name="Salida 17 2 6 2 4" xfId="21391" xr:uid="{9A5C14D3-0273-41E8-912E-ABAC0E71107B}"/>
    <cellStyle name="Salida 17 2 6 3" xfId="10028" xr:uid="{EC016028-099F-4569-A49F-0EA406DE06D6}"/>
    <cellStyle name="Salida 17 2 6 3 2" xfId="25136" xr:uid="{53286292-58BE-42B6-91A7-0D8DB6F596A0}"/>
    <cellStyle name="Salida 17 2 6 4" xfId="8200" xr:uid="{9B4BDA94-EE13-4725-A3B5-873AD37CA435}"/>
    <cellStyle name="Salida 17 2 6 4 2" xfId="23308" xr:uid="{1B5AB407-548F-469A-9D17-ADEA3C2DBDDE}"/>
    <cellStyle name="Salida 17 2 6 5" xfId="18754" xr:uid="{543499E7-117C-4E5D-8AF0-F61275F4939F}"/>
    <cellStyle name="Salida 17 2 7" xfId="4007" xr:uid="{FA0DD1E1-5F55-4818-81A8-36AA035A6C7B}"/>
    <cellStyle name="Salida 17 2 7 2" xfId="6644" xr:uid="{5755A8A5-EB6F-4678-83A5-A6E3A52D92CE}"/>
    <cellStyle name="Salida 17 2 7 2 2" xfId="12955" xr:uid="{8C02AA42-C6B5-4CF8-BA0A-A4EEDCDB3103}"/>
    <cellStyle name="Salida 17 2 7 2 2 2" xfId="28063" xr:uid="{0DE8F6F8-2623-4D6F-A8E7-9D2DAEAAE642}"/>
    <cellStyle name="Salida 17 2 7 2 3" xfId="16645" xr:uid="{4C95E4B5-172F-4216-BE70-E78FF862D982}"/>
    <cellStyle name="Salida 17 2 7 2 3 2" xfId="31753" xr:uid="{4E7640BB-B4FF-4124-96A1-C60E202DE21A}"/>
    <cellStyle name="Salida 17 2 7 2 4" xfId="21752" xr:uid="{B0B53691-B1C2-4F91-A5DB-792675ECCB29}"/>
    <cellStyle name="Salida 17 2 7 3" xfId="10389" xr:uid="{BC320BB0-583F-4DE6-88C0-7C01A746F7BC}"/>
    <cellStyle name="Salida 17 2 7 3 2" xfId="25497" xr:uid="{88984290-15A8-49B7-8A1E-1F32D78558FC}"/>
    <cellStyle name="Salida 17 2 7 4" xfId="9169" xr:uid="{9F55DAC4-A06D-4388-9883-053D360DA3A1}"/>
    <cellStyle name="Salida 17 2 7 4 2" xfId="24277" xr:uid="{B2B83394-CB0B-47D2-BB9D-99F7B066AD04}"/>
    <cellStyle name="Salida 17 2 7 5" xfId="19115" xr:uid="{F82FC08B-E60E-44B1-A0B1-DF9835CAFF84}"/>
    <cellStyle name="Salida 17 2 8" xfId="4320" xr:uid="{2778C0D1-C59F-48AA-897B-CD073E61127A}"/>
    <cellStyle name="Salida 17 2 8 2" xfId="6957" xr:uid="{49C286D4-F5A9-4794-8793-85F219802AF3}"/>
    <cellStyle name="Salida 17 2 8 2 2" xfId="13268" xr:uid="{71380FA3-154F-4067-9DD8-4422FB025D57}"/>
    <cellStyle name="Salida 17 2 8 2 2 2" xfId="28376" xr:uid="{8613B4B5-681B-4CF7-90DB-9F05A9EA7718}"/>
    <cellStyle name="Salida 17 2 8 2 3" xfId="16932" xr:uid="{E7763C43-44E5-4664-BE11-13339F80BEEE}"/>
    <cellStyle name="Salida 17 2 8 2 3 2" xfId="32040" xr:uid="{63FA8B02-2C22-49F8-A088-272B6CB40FA1}"/>
    <cellStyle name="Salida 17 2 8 2 4" xfId="22065" xr:uid="{C39B5C42-9683-4A04-AA07-7D372B601BD2}"/>
    <cellStyle name="Salida 17 2 8 3" xfId="10702" xr:uid="{0E76BD7E-5530-4D0E-B602-0CA13000E8B5}"/>
    <cellStyle name="Salida 17 2 8 3 2" xfId="25810" xr:uid="{059A1D5D-EF6B-46D7-8BD2-9F48D7AD4EAA}"/>
    <cellStyle name="Salida 17 2 8 4" xfId="7249" xr:uid="{298561B3-9DDC-4AC7-9E43-4FA8EF072163}"/>
    <cellStyle name="Salida 17 2 8 4 2" xfId="22357" xr:uid="{229661F2-F9E7-40B9-B8FB-F4B702EF00D7}"/>
    <cellStyle name="Salida 17 2 8 5" xfId="19428" xr:uid="{ECBE6202-5873-453B-A6DD-5B670D883175}"/>
    <cellStyle name="Salida 17 2 9" xfId="4572" xr:uid="{8F2ACB5C-348D-4D9A-A507-BE60C22E1C18}"/>
    <cellStyle name="Salida 17 2 9 2" xfId="10954" xr:uid="{FD2333BA-487D-41D3-AA39-CB59E4D72F58}"/>
    <cellStyle name="Salida 17 2 9 2 2" xfId="26062" xr:uid="{58E26BBB-3B7E-421C-8D6B-806765CE9B1E}"/>
    <cellStyle name="Salida 17 2 9 3" xfId="15629" xr:uid="{8BB9825E-F661-45ED-B943-115C75A55CF7}"/>
    <cellStyle name="Salida 17 2 9 3 2" xfId="30737" xr:uid="{42598CEE-82AF-46C2-B173-CA76322BDE10}"/>
    <cellStyle name="Salida 17 2 9 4" xfId="19680" xr:uid="{D244E17F-8608-4CA4-82E4-E6FEAE722206}"/>
    <cellStyle name="Salida 17 3" xfId="1798" xr:uid="{1A9777FD-397F-449E-A8AD-5CC1AE7D2851}"/>
    <cellStyle name="Salida 17 3 10" xfId="8299" xr:uid="{243B1DEA-0AAF-4383-B2B4-07D8A44BEC1C}"/>
    <cellStyle name="Salida 17 3 10 2" xfId="23407" xr:uid="{C233FCF6-44DE-4730-95EC-6EFA3CB7D5D1}"/>
    <cellStyle name="Salida 17 3 11" xfId="15730" xr:uid="{7C4FC3E2-5623-47A0-9595-12AACE0B644D}"/>
    <cellStyle name="Salida 17 3 11 2" xfId="30838" xr:uid="{DB9B9FAC-663E-4CF4-B351-431B06B291B1}"/>
    <cellStyle name="Salida 17 3 12" xfId="16445" xr:uid="{6E00EB69-D26E-401C-B954-8FBAC6561C8B}"/>
    <cellStyle name="Salida 17 3 12 2" xfId="31553" xr:uid="{844A4B82-BB9F-446F-8D84-5270F482CAC9}"/>
    <cellStyle name="Salida 17 3 13" xfId="17023" xr:uid="{D2EEA219-08A4-4D70-9B89-E549396F40AA}"/>
    <cellStyle name="Salida 17 3 2" xfId="2358" xr:uid="{4DFBCF8B-F151-453A-8D68-4EEBDBA0E694}"/>
    <cellStyle name="Salida 17 3 2 2" xfId="4995" xr:uid="{1BA5FC9C-15ED-4C28-A138-C6E3E7E5F8FC}"/>
    <cellStyle name="Salida 17 3 2 2 2" xfId="11359" xr:uid="{1B2D0CF0-0C20-4DDA-8442-2ECFC71A86CE}"/>
    <cellStyle name="Salida 17 3 2 2 2 2" xfId="26467" xr:uid="{540C95B9-3F36-43BC-8EC9-8AD7BA8BE5B6}"/>
    <cellStyle name="Salida 17 3 2 2 3" xfId="7396" xr:uid="{8F67C18B-EA29-4786-BE1E-7668D25C135A}"/>
    <cellStyle name="Salida 17 3 2 2 3 2" xfId="22504" xr:uid="{7D74DD05-74E2-4297-888A-923D66D29538}"/>
    <cellStyle name="Salida 17 3 2 2 4" xfId="20103" xr:uid="{A531D4E0-0258-4A9A-B4E8-886504127031}"/>
    <cellStyle name="Salida 17 3 2 3" xfId="8825" xr:uid="{AC6995F9-C055-4711-ADD5-D8202DFD6E08}"/>
    <cellStyle name="Salida 17 3 2 3 2" xfId="23933" xr:uid="{63AC107A-02C6-4CDE-8DE4-BB618691DC12}"/>
    <cellStyle name="Salida 17 3 3" xfId="2261" xr:uid="{5CE0FCE2-1F40-472D-BAB5-F3F6D4529E2D}"/>
    <cellStyle name="Salida 17 3 3 2" xfId="4898" xr:uid="{7998425D-128A-4F73-B413-09783BD73393}"/>
    <cellStyle name="Salida 17 3 3 2 2" xfId="11262" xr:uid="{2FF8AA07-3DD9-4D11-A450-4504374D2477}"/>
    <cellStyle name="Salida 17 3 3 2 2 2" xfId="26370" xr:uid="{CB8BB9E7-9CB5-4368-A3FA-7352D3A5E947}"/>
    <cellStyle name="Salida 17 3 3 2 3" xfId="13815" xr:uid="{51878883-4B48-448C-8853-78459C225630}"/>
    <cellStyle name="Salida 17 3 3 2 3 2" xfId="28923" xr:uid="{848335E3-3885-4C1F-AE4B-54428B208998}"/>
    <cellStyle name="Salida 17 3 3 2 4" xfId="20006" xr:uid="{1A41E40D-950C-4A92-810C-E990CFC6FC60}"/>
    <cellStyle name="Salida 17 3 3 3" xfId="16407" xr:uid="{82D97E2E-83C7-4886-A7CE-51243CE2757B}"/>
    <cellStyle name="Salida 17 3 3 3 2" xfId="31515" xr:uid="{D495A726-A46F-4A5E-9FC4-E680DDF37221}"/>
    <cellStyle name="Salida 17 3 3 4" xfId="17486" xr:uid="{4094E9E1-89D2-47E4-8357-E9BB7CFD4474}"/>
    <cellStyle name="Salida 17 3 4" xfId="2335" xr:uid="{ABFF0018-C5A5-495C-A3AD-70E69E29DC02}"/>
    <cellStyle name="Salida 17 3 4 2" xfId="4972" xr:uid="{95A30368-69F4-4A6C-9AE0-02F77B005B12}"/>
    <cellStyle name="Salida 17 3 4 2 2" xfId="11336" xr:uid="{9E1931AE-0DE8-4538-AEF4-2186EEB907E3}"/>
    <cellStyle name="Salida 17 3 4 2 2 2" xfId="26444" xr:uid="{5FBA7AFA-33C5-49CB-B7B2-E1A51EB460CD}"/>
    <cellStyle name="Salida 17 3 4 2 3" xfId="15401" xr:uid="{93A1CD7F-512A-4739-9EA3-C57C9A2D32D6}"/>
    <cellStyle name="Salida 17 3 4 2 3 2" xfId="30509" xr:uid="{1AFDC31A-62DD-415A-80A7-185EF97B1D12}"/>
    <cellStyle name="Salida 17 3 4 2 4" xfId="20080" xr:uid="{6A9E9D83-2CE7-4835-92D8-752E67E08F52}"/>
    <cellStyle name="Salida 17 3 4 3" xfId="8802" xr:uid="{3751C5BD-F063-4EB7-87D9-79B544B9A0E1}"/>
    <cellStyle name="Salida 17 3 4 3 2" xfId="23910" xr:uid="{486BD52D-2E4E-4312-AA89-76955EFCBA7A}"/>
    <cellStyle name="Salida 17 3 4 4" xfId="8091" xr:uid="{AB61C3AC-11F1-4B86-B7FB-BF5EE0449FAF}"/>
    <cellStyle name="Salida 17 3 4 4 2" xfId="23199" xr:uid="{4C21ACD4-37DA-45C1-98E5-45BABD2E1F8C}"/>
    <cellStyle name="Salida 17 3 4 5" xfId="17560" xr:uid="{9B592014-C5F2-4E41-836C-7AF937353CB1}"/>
    <cellStyle name="Salida 17 3 5" xfId="2275" xr:uid="{0A7D9F70-B358-488E-85D1-DC5884CE01A5}"/>
    <cellStyle name="Salida 17 3 5 2" xfId="4912" xr:uid="{205232EB-23F0-46A8-AF65-B6088FF5B08C}"/>
    <cellStyle name="Salida 17 3 5 2 2" xfId="11276" xr:uid="{2417CB5C-9D59-4CA4-BFF9-13209C67CBB5}"/>
    <cellStyle name="Salida 17 3 5 2 2 2" xfId="26384" xr:uid="{7B2B8AF5-4F68-49C0-9D14-BB2FD9688F7C}"/>
    <cellStyle name="Salida 17 3 5 2 3" xfId="14395" xr:uid="{F865C10B-811C-4B39-8070-7A10979096D2}"/>
    <cellStyle name="Salida 17 3 5 2 3 2" xfId="29503" xr:uid="{A1A04A0B-9BF5-4136-921A-1D4376162619}"/>
    <cellStyle name="Salida 17 3 5 2 4" xfId="20020" xr:uid="{2632070F-AD9A-4EAB-95F0-D3F064D85317}"/>
    <cellStyle name="Salida 17 3 5 3" xfId="8742" xr:uid="{CA715A65-12CE-4E5B-B90E-B0995A7D7012}"/>
    <cellStyle name="Salida 17 3 5 3 2" xfId="23850" xr:uid="{66C7C0A9-D936-4FA9-A37A-028CA2B06DBD}"/>
    <cellStyle name="Salida 17 3 5 4" xfId="14323" xr:uid="{A90438D3-3EEF-4200-A23D-A2631A1E518D}"/>
    <cellStyle name="Salida 17 3 5 4 2" xfId="29431" xr:uid="{6C60B13E-8F01-456E-8A1F-AC5800ADF4BC}"/>
    <cellStyle name="Salida 17 3 5 5" xfId="17500" xr:uid="{E10F0529-A45A-42BB-9ECB-B5EE5AF36B21}"/>
    <cellStyle name="Salida 17 3 6" xfId="2301" xr:uid="{6C6AB8AA-8F00-44F2-9B15-23DE9107DA87}"/>
    <cellStyle name="Salida 17 3 6 2" xfId="4938" xr:uid="{B31DB8D7-3A86-481F-94E0-C5D00EB95513}"/>
    <cellStyle name="Salida 17 3 6 2 2" xfId="11302" xr:uid="{76C434B7-02CE-4FF5-ABEA-36023904B55C}"/>
    <cellStyle name="Salida 17 3 6 2 2 2" xfId="26410" xr:uid="{A17F6F2D-734A-4131-AF70-0120AD199DA8}"/>
    <cellStyle name="Salida 17 3 6 2 3" xfId="7423" xr:uid="{ED74D996-906A-482B-B369-AB91F8A3EE21}"/>
    <cellStyle name="Salida 17 3 6 2 3 2" xfId="22531" xr:uid="{2D7C2924-8341-4B61-AFBA-CE2F73794BB4}"/>
    <cellStyle name="Salida 17 3 6 2 4" xfId="20046" xr:uid="{0A14127C-4B89-44BE-B0DE-43E471A8E982}"/>
    <cellStyle name="Salida 17 3 6 3" xfId="8768" xr:uid="{F0D049F2-0257-480B-8AD0-81B5D99E4A30}"/>
    <cellStyle name="Salida 17 3 6 3 2" xfId="23876" xr:uid="{360F451A-659D-419C-8CE8-B41C82984FD8}"/>
    <cellStyle name="Salida 17 3 6 4" xfId="14327" xr:uid="{35282A7D-E367-49B8-A12F-D5BA4DA4BD70}"/>
    <cellStyle name="Salida 17 3 6 4 2" xfId="29435" xr:uid="{D06CB7D6-103E-4C24-8650-2C82BDC4E5CB}"/>
    <cellStyle name="Salida 17 3 6 5" xfId="17526" xr:uid="{56136108-EA80-452B-964D-5E3FFA633BDD}"/>
    <cellStyle name="Salida 17 3 7" xfId="3870" xr:uid="{5A8707F7-5D0B-484E-B3A0-5155E873B235}"/>
    <cellStyle name="Salida 17 3 7 2" xfId="6507" xr:uid="{2BD0B674-3155-4EBB-943E-2368E068E50A}"/>
    <cellStyle name="Salida 17 3 7 2 2" xfId="12818" xr:uid="{01A2DB22-1F60-449E-9E88-49D04BE56469}"/>
    <cellStyle name="Salida 17 3 7 2 2 2" xfId="27926" xr:uid="{6090195F-F28B-4304-8345-BE138E044F0E}"/>
    <cellStyle name="Salida 17 3 7 2 3" xfId="7083" xr:uid="{6506DDF3-8098-41EA-814C-FB8FAB9382B8}"/>
    <cellStyle name="Salida 17 3 7 2 3 2" xfId="22191" xr:uid="{6B7EF054-ECAE-40DF-A307-1627F67E94C9}"/>
    <cellStyle name="Salida 17 3 7 2 4" xfId="21615" xr:uid="{6E03213A-6B2D-4263-9086-16787985D3A3}"/>
    <cellStyle name="Salida 17 3 7 3" xfId="10252" xr:uid="{A5E834AE-3F0F-42BA-AC4D-F37D8601BF4D}"/>
    <cellStyle name="Salida 17 3 7 3 2" xfId="25360" xr:uid="{EA40E24B-C6F0-4144-9079-0D00C0915659}"/>
    <cellStyle name="Salida 17 3 7 4" xfId="7318" xr:uid="{4D018098-D3C8-4F07-B374-4848D01B952B}"/>
    <cellStyle name="Salida 17 3 7 4 2" xfId="22426" xr:uid="{C4B8A19E-EB2F-45CA-9CF3-CA14CBDB800A}"/>
    <cellStyle name="Salida 17 3 7 5" xfId="18978" xr:uid="{D851EF41-9A09-46D7-93EF-EB1E19A91D30}"/>
    <cellStyle name="Salida 17 3 8" xfId="4252" xr:uid="{7599925B-77D3-42B3-81DA-6917A62B4DAC}"/>
    <cellStyle name="Salida 17 3 8 2" xfId="6889" xr:uid="{CF6BF782-DC62-455C-BCA9-923A19C295CC}"/>
    <cellStyle name="Salida 17 3 8 2 2" xfId="13200" xr:uid="{34E45CF7-DF1B-47C2-9F2F-BB4F8AED4BF9}"/>
    <cellStyle name="Salida 17 3 8 2 2 2" xfId="28308" xr:uid="{1FB5E82D-C2DB-4ECE-8BE7-134CE0742021}"/>
    <cellStyle name="Salida 17 3 8 2 3" xfId="16864" xr:uid="{CCC551A1-AE0E-4E0A-8E38-A25DE168D68A}"/>
    <cellStyle name="Salida 17 3 8 2 3 2" xfId="31972" xr:uid="{667D995E-E898-433D-8199-74A51848981A}"/>
    <cellStyle name="Salida 17 3 8 2 4" xfId="21997" xr:uid="{319C82AC-E75F-410F-B4C3-072243D1665A}"/>
    <cellStyle name="Salida 17 3 8 3" xfId="10634" xr:uid="{2855C50C-BB86-469A-B156-7C323D2D05FF}"/>
    <cellStyle name="Salida 17 3 8 3 2" xfId="25742" xr:uid="{3A4E8DD9-E8DA-4816-AB90-2092371DD374}"/>
    <cellStyle name="Salida 17 3 8 4" xfId="8262" xr:uid="{D2F6B317-ED7F-4498-864C-94A8E2D8E319}"/>
    <cellStyle name="Salida 17 3 8 4 2" xfId="23370" xr:uid="{654ECC1C-C944-4779-BDDE-CA7E1FB1D55B}"/>
    <cellStyle name="Salida 17 3 8 5" xfId="19360" xr:uid="{58FC58D0-65E3-4016-8470-34FE6D6D4554}"/>
    <cellStyle name="Salida 17 3 9" xfId="4435" xr:uid="{D9A86FE5-C6C1-42F9-8DEE-AE57683AAC07}"/>
    <cellStyle name="Salida 17 3 9 2" xfId="10817" xr:uid="{B023BFE5-CF56-4C3B-9B3B-DEA8ADEFA75B}"/>
    <cellStyle name="Salida 17 3 9 2 2" xfId="25925" xr:uid="{9C1B218F-B15E-43CC-9FA8-9EDB4C7E6C7A}"/>
    <cellStyle name="Salida 17 3 9 3" xfId="11680" xr:uid="{4CAE783B-9803-4B2A-A297-D3ED6FF160CC}"/>
    <cellStyle name="Salida 17 3 9 3 2" xfId="26788" xr:uid="{CD6FA5A1-0EAA-4A25-9A6F-9B72AAD8E38A}"/>
    <cellStyle name="Salida 17 3 9 4" xfId="19543" xr:uid="{DECDB9E6-833E-49BB-B12E-F0C5A0964AD9}"/>
    <cellStyle name="Salida 17 4" xfId="2126" xr:uid="{1F47CC65-BD9E-437F-84A1-2AD1D81FF31C}"/>
    <cellStyle name="Salida 17 4 10" xfId="15399" xr:uid="{7E293616-39B2-4FB6-94E6-C6E52E68589F}"/>
    <cellStyle name="Salida 17 4 10 2" xfId="30507" xr:uid="{6851FC80-00B9-4521-87D2-BB66CFB423B4}"/>
    <cellStyle name="Salida 17 4 11" xfId="13787" xr:uid="{3FFB2476-6B1F-4877-BCC0-D0095B5E353E}"/>
    <cellStyle name="Salida 17 4 11 2" xfId="28895" xr:uid="{C5595617-C17D-4D54-AFCF-22F0A66E5716}"/>
    <cellStyle name="Salida 17 4 12" xfId="17351" xr:uid="{BEBB8D0D-F474-4F16-857F-DD4DD544B2F8}"/>
    <cellStyle name="Salida 17 4 2" xfId="2616" xr:uid="{9058C34E-44F3-4822-BF91-D904B2F6ABF7}"/>
    <cellStyle name="Salida 17 4 2 2" xfId="5253" xr:uid="{AC8C9C17-67C8-4938-AED0-8470298D9F72}"/>
    <cellStyle name="Salida 17 4 2 2 2" xfId="11617" xr:uid="{E7DEC75C-2FC2-4372-BF03-14CE3527A53C}"/>
    <cellStyle name="Salida 17 4 2 2 2 2" xfId="26725" xr:uid="{25A0EF92-4E7E-47FE-AB97-B49159BCD89E}"/>
    <cellStyle name="Salida 17 4 2 2 3" xfId="14416" xr:uid="{9241A3CE-BBC7-4682-B7DE-8F7BDD6DF262}"/>
    <cellStyle name="Salida 17 4 2 2 3 2" xfId="29524" xr:uid="{0E28CF22-5D28-433F-8F43-76D71E72E4D3}"/>
    <cellStyle name="Salida 17 4 2 2 4" xfId="20361" xr:uid="{1141D1E1-0713-4089-B47C-6724CF20E544}"/>
    <cellStyle name="Salida 17 4 2 3" xfId="9083" xr:uid="{3919EC8A-D93D-4C00-94E2-3CFFDD66B818}"/>
    <cellStyle name="Salida 17 4 2 3 2" xfId="24191" xr:uid="{E03F7714-D8ED-43EC-B58F-D9735483F74A}"/>
    <cellStyle name="Salida 17 4 2 4" xfId="14097" xr:uid="{9466573E-D8AA-41C7-A250-F49B6B9D35A3}"/>
    <cellStyle name="Salida 17 4 2 4 2" xfId="29205" xr:uid="{FF98466C-94F6-4CCD-9DE3-188048834535}"/>
    <cellStyle name="Salida 17 4 2 5" xfId="7753" xr:uid="{36668D41-32DE-49AF-81CA-AA76418C57D0}"/>
    <cellStyle name="Salida 17 4 2 5 2" xfId="22861" xr:uid="{26AA5AAE-B252-4024-9B39-C8EAA2BD6965}"/>
    <cellStyle name="Salida 17 4 2 6" xfId="17724" xr:uid="{5F442BA2-3BA4-4891-B1E0-B547FBE0C49F}"/>
    <cellStyle name="Salida 17 4 3" xfId="2881" xr:uid="{BEEDC008-54DD-4590-9D1E-BF1318045B1F}"/>
    <cellStyle name="Salida 17 4 3 2" xfId="5518" xr:uid="{D3151292-4D5B-48D6-A860-337403A0EB1D}"/>
    <cellStyle name="Salida 17 4 3 2 2" xfId="11829" xr:uid="{A698B34C-D743-4553-97E2-DAF6B4282135}"/>
    <cellStyle name="Salida 17 4 3 2 2 2" xfId="26937" xr:uid="{0BF3C902-FC62-4AE6-ABEE-EA94733F6D80}"/>
    <cellStyle name="Salida 17 4 3 2 3" xfId="7626" xr:uid="{80523676-F317-4EAB-A7BD-413BC1E0237B}"/>
    <cellStyle name="Salida 17 4 3 2 3 2" xfId="22734" xr:uid="{F3B2ACF8-C146-4732-B275-0DE93DECA0EC}"/>
    <cellStyle name="Salida 17 4 3 2 4" xfId="20626" xr:uid="{868BC409-AEDB-4A3E-ADAE-30E970BACE3C}"/>
    <cellStyle name="Salida 17 4 3 3" xfId="15265" xr:uid="{3D013064-35C4-4B69-A33D-FA8FD3C44012}"/>
    <cellStyle name="Salida 17 4 3 3 2" xfId="30373" xr:uid="{19773B0D-B48C-4D27-8DD6-3849A70069C9}"/>
    <cellStyle name="Salida 17 4 3 4" xfId="17989" xr:uid="{F7A8A080-25E8-45FA-B1FD-CE0E0ECDB53F}"/>
    <cellStyle name="Salida 17 4 4" xfId="3184" xr:uid="{F37E0E5C-14CD-4912-9636-AC5CF46F91ED}"/>
    <cellStyle name="Salida 17 4 4 2" xfId="5821" xr:uid="{5FEB1979-F653-4F0F-8D19-C670BA01C2BA}"/>
    <cellStyle name="Salida 17 4 4 2 2" xfId="12132" xr:uid="{99457303-52E7-47C2-BA1A-4EE3159CD6AD}"/>
    <cellStyle name="Salida 17 4 4 2 2 2" xfId="27240" xr:uid="{E25BC1FB-0BC0-406F-BAAD-D0C4964E0B04}"/>
    <cellStyle name="Salida 17 4 4 2 3" xfId="16198" xr:uid="{CC8478AF-A38C-4E03-8C86-69A59E749E40}"/>
    <cellStyle name="Salida 17 4 4 2 3 2" xfId="31306" xr:uid="{DBB56008-6D02-428D-99E4-787AA025B461}"/>
    <cellStyle name="Salida 17 4 4 2 4" xfId="20929" xr:uid="{664C05C9-CF04-4AD1-B07A-04DD5B19EA8C}"/>
    <cellStyle name="Salida 17 4 4 3" xfId="9566" xr:uid="{26A81687-7FF0-4020-8A2D-D379351614F5}"/>
    <cellStyle name="Salida 17 4 4 3 2" xfId="24674" xr:uid="{A30FE9E6-419A-4F60-A646-8EA79EB71837}"/>
    <cellStyle name="Salida 17 4 4 4" xfId="8720" xr:uid="{08A1359F-C536-4E4E-86C0-06FD7DDD3C13}"/>
    <cellStyle name="Salida 17 4 4 4 2" xfId="23828" xr:uid="{2137E341-E7EC-4277-8521-A75F321BE9C7}"/>
    <cellStyle name="Salida 17 4 4 5" xfId="18292" xr:uid="{198DC077-1F01-4852-B783-24F28B44D2F6}"/>
    <cellStyle name="Salida 17 4 5" xfId="3510" xr:uid="{1BEC6326-B5F2-46FE-9784-8D2F4BB7DF6D}"/>
    <cellStyle name="Salida 17 4 5 2" xfId="6147" xr:uid="{3CCEDB7F-6984-42E6-9673-CFF429F32FA5}"/>
    <cellStyle name="Salida 17 4 5 2 2" xfId="12458" xr:uid="{C691D0DC-0056-46FC-9DBD-F0CA3705650A}"/>
    <cellStyle name="Salida 17 4 5 2 2 2" xfId="27566" xr:uid="{2C6E18B8-C1F7-4222-AF1C-D7A90C62B6CE}"/>
    <cellStyle name="Salida 17 4 5 2 3" xfId="14724" xr:uid="{D98C1AD7-326A-4068-9A91-82566F8B22F9}"/>
    <cellStyle name="Salida 17 4 5 2 3 2" xfId="29832" xr:uid="{5E5F3D41-896A-4836-B68C-44C5325FBBCA}"/>
    <cellStyle name="Salida 17 4 5 2 4" xfId="21255" xr:uid="{35613357-BCEB-47BF-A9B4-8DA7946ED5E3}"/>
    <cellStyle name="Salida 17 4 5 3" xfId="9892" xr:uid="{C89BCC06-91ED-40E1-B8D7-12C39C1A9312}"/>
    <cellStyle name="Salida 17 4 5 3 2" xfId="25000" xr:uid="{188C0355-F503-4FA8-90C6-81521A33797C}"/>
    <cellStyle name="Salida 17 4 5 4" xfId="13949" xr:uid="{078227A9-831D-46D2-B087-2747E51623B8}"/>
    <cellStyle name="Salida 17 4 5 4 2" xfId="29057" xr:uid="{430EDD2F-2CDC-4671-970E-196F440B6FFD}"/>
    <cellStyle name="Salida 17 4 5 5" xfId="18618" xr:uid="{AACE0CC6-B299-4A6C-9A1D-B88BC208743B}"/>
    <cellStyle name="Salida 17 4 6" xfId="3816" xr:uid="{661C14B5-419F-4220-B37B-C06FD8FE62B3}"/>
    <cellStyle name="Salida 17 4 6 2" xfId="6453" xr:uid="{CE59EF51-1215-49FF-9EA1-FB5A8D3F94DD}"/>
    <cellStyle name="Salida 17 4 6 2 2" xfId="12764" xr:uid="{B5771455-A894-4CCA-8D13-58B23C206B65}"/>
    <cellStyle name="Salida 17 4 6 2 2 2" xfId="27872" xr:uid="{11AF646A-34FE-424A-BFF9-86ABE664E8EA}"/>
    <cellStyle name="Salida 17 4 6 2 3" xfId="13396" xr:uid="{91F14E12-7EEB-4DEB-8578-BF3B5B9598E7}"/>
    <cellStyle name="Salida 17 4 6 2 3 2" xfId="28504" xr:uid="{C3FC5713-12A3-434B-9B85-9454648B6E01}"/>
    <cellStyle name="Salida 17 4 6 2 4" xfId="21561" xr:uid="{B2081FBF-2BBA-4F9C-9EF9-809C69D27207}"/>
    <cellStyle name="Salida 17 4 6 3" xfId="10198" xr:uid="{0C30DDE3-F4D5-42BC-B8FD-D567BC4F983C}"/>
    <cellStyle name="Salida 17 4 6 3 2" xfId="25306" xr:uid="{BB97E04D-2F71-410C-985A-914429CFAC40}"/>
    <cellStyle name="Salida 17 4 6 4" xfId="15370" xr:uid="{2B19CBD7-9D38-4766-A3A8-27A798EB2097}"/>
    <cellStyle name="Salida 17 4 6 4 2" xfId="30478" xr:uid="{1878191E-2391-43CB-B409-F865792F07FB}"/>
    <cellStyle name="Salida 17 4 6 5" xfId="18924" xr:uid="{AB5DBD69-70DB-4189-B06F-F7CD1E48D0C0}"/>
    <cellStyle name="Salida 17 4 7" xfId="4198" xr:uid="{E0B14704-BCE5-4EB6-B4E9-874EB09813BF}"/>
    <cellStyle name="Salida 17 4 7 2" xfId="6835" xr:uid="{608E14AC-4E58-4FD1-938E-27F675CF9866}"/>
    <cellStyle name="Salida 17 4 7 2 2" xfId="13146" xr:uid="{EA90E486-E1DE-4E67-BBE3-E98BBD27BB00}"/>
    <cellStyle name="Salida 17 4 7 2 2 2" xfId="28254" xr:uid="{754FC5C8-1308-4210-BD94-E8711040648B}"/>
    <cellStyle name="Salida 17 4 7 2 3" xfId="16815" xr:uid="{4E1E9C59-515B-4447-8A5B-19193CF20DBA}"/>
    <cellStyle name="Salida 17 4 7 2 3 2" xfId="31923" xr:uid="{530CE34F-6160-479C-99C5-C9A4E3361CAE}"/>
    <cellStyle name="Salida 17 4 7 2 4" xfId="21943" xr:uid="{700DAD02-8B99-41F7-984D-AB0AC5AC625A}"/>
    <cellStyle name="Salida 17 4 7 3" xfId="10580" xr:uid="{198617F9-BAD5-4CEE-8909-3B968C4F226C}"/>
    <cellStyle name="Salida 17 4 7 3 2" xfId="25688" xr:uid="{B1ED7496-953D-4DA9-919D-29E43EA30102}"/>
    <cellStyle name="Salida 17 4 7 4" xfId="15119" xr:uid="{3782A9CC-B067-472C-B6BE-EBB3B043E3E0}"/>
    <cellStyle name="Salida 17 4 7 4 2" xfId="30227" xr:uid="{D342E806-8698-4F1F-89C8-09C7C36C6210}"/>
    <cellStyle name="Salida 17 4 7 5" xfId="19306" xr:uid="{73D61AF3-E2D9-4D0B-94F6-886ACBCB4791}"/>
    <cellStyle name="Salida 17 4 8" xfId="4763" xr:uid="{7D28BB3B-3E3B-4E78-8E49-ADDDF47CDD1F}"/>
    <cellStyle name="Salida 17 4 8 2" xfId="11145" xr:uid="{DC8ACF34-066F-4F9B-889D-A55FB3BB4828}"/>
    <cellStyle name="Salida 17 4 8 2 2" xfId="26253" xr:uid="{0CEEDF56-DC00-482F-8D0A-3EE259D78C8A}"/>
    <cellStyle name="Salida 17 4 8 3" xfId="15928" xr:uid="{240628EF-E273-4789-8A5F-7AC76772BBF5}"/>
    <cellStyle name="Salida 17 4 8 3 2" xfId="31036" xr:uid="{2D687111-A2DB-48B2-BAA3-A29BABDAD13E}"/>
    <cellStyle name="Salida 17 4 8 4" xfId="19871" xr:uid="{B9CFCD10-6231-4B0C-9B7F-47A709A84BCF}"/>
    <cellStyle name="Salida 17 4 9" xfId="8624" xr:uid="{BC8007D1-2050-47F0-B788-2E26609F0230}"/>
    <cellStyle name="Salida 17 4 9 2" xfId="23732" xr:uid="{AA3DFDD4-5EF7-422B-BDC0-0D049966541F}"/>
    <cellStyle name="Salida 17 5" xfId="1998" xr:uid="{ED0F4EA3-A614-4276-9D44-9FF4A5D220B6}"/>
    <cellStyle name="Salida 17 5 10" xfId="15400" xr:uid="{626D1EED-0B86-44FA-AA10-40FD070D4020}"/>
    <cellStyle name="Salida 17 5 10 2" xfId="30508" xr:uid="{60E042C4-FE1A-4929-B47C-DB5EA0A19ECF}"/>
    <cellStyle name="Salida 17 5 11" xfId="17223" xr:uid="{C574356E-88C5-4A80-BF01-9DE75C9F0604}"/>
    <cellStyle name="Salida 17 5 2" xfId="2760" xr:uid="{B5C404F3-1816-4BC4-BE0A-FA192CD3DA2D}"/>
    <cellStyle name="Salida 17 5 2 2" xfId="5397" xr:uid="{E40AD569-8720-4929-81B7-B3976B718BE0}"/>
    <cellStyle name="Salida 17 5 2 2 2" xfId="11746" xr:uid="{B2D7C6F5-64B4-479F-ACA0-A64641C0AC77}"/>
    <cellStyle name="Salida 17 5 2 2 2 2" xfId="26854" xr:uid="{29AA1A33-9969-412A-9233-0A4DA288E8E3}"/>
    <cellStyle name="Salida 17 5 2 2 3" xfId="7425" xr:uid="{2563EA84-3024-4EE2-835C-B754836A1D01}"/>
    <cellStyle name="Salida 17 5 2 2 3 2" xfId="22533" xr:uid="{8B8C4144-E8FF-4373-938F-B2345C5519C5}"/>
    <cellStyle name="Salida 17 5 2 2 4" xfId="20505" xr:uid="{FE448AAC-E767-4899-9848-0E48D49E54A0}"/>
    <cellStyle name="Salida 17 5 2 3" xfId="7530" xr:uid="{64C29944-1576-4A75-941C-A4DAB29AD070}"/>
    <cellStyle name="Salida 17 5 2 3 2" xfId="22638" xr:uid="{201EDA7C-ECA9-4D81-BB65-22F409C80827}"/>
    <cellStyle name="Salida 17 5 2 4" xfId="17868" xr:uid="{074BE693-6817-4B05-B286-76405164713A}"/>
    <cellStyle name="Salida 17 5 3" xfId="3063" xr:uid="{D63D4A87-2F99-4A85-8DFC-2FAE9188D2BC}"/>
    <cellStyle name="Salida 17 5 3 2" xfId="5700" xr:uid="{687D1AA6-B5DF-422E-BFA7-C7A2FD291EB1}"/>
    <cellStyle name="Salida 17 5 3 2 2" xfId="12011" xr:uid="{8076E10D-9342-497F-9AEF-9AE531731233}"/>
    <cellStyle name="Salida 17 5 3 2 2 2" xfId="27119" xr:uid="{2AD49B46-A746-4ED3-A987-669F768A6D7F}"/>
    <cellStyle name="Salida 17 5 3 2 3" xfId="15150" xr:uid="{8E939C0D-95D2-46B9-B277-40E77D789A76}"/>
    <cellStyle name="Salida 17 5 3 2 3 2" xfId="30258" xr:uid="{6A1972D4-A865-404A-B806-F5AF10F837DE}"/>
    <cellStyle name="Salida 17 5 3 2 4" xfId="20808" xr:uid="{420EAEB1-3FB4-4C72-8EE0-376DDCF78937}"/>
    <cellStyle name="Salida 17 5 3 3" xfId="9445" xr:uid="{B810D441-5CF5-49F4-8CE4-5812D6E73FFD}"/>
    <cellStyle name="Salida 17 5 3 3 2" xfId="24553" xr:uid="{92B5F08D-4B98-4840-ACEF-63A39C9B8DA8}"/>
    <cellStyle name="Salida 17 5 3 4" xfId="7302" xr:uid="{B34E8B2D-95D4-41C4-AD9D-29DB6FFCB2C5}"/>
    <cellStyle name="Salida 17 5 3 4 2" xfId="22410" xr:uid="{F9EE39A1-159A-4711-9305-85E4837B901E}"/>
    <cellStyle name="Salida 17 5 3 5" xfId="18171" xr:uid="{7B1EE895-1A33-4A50-BB81-7EF978645261}"/>
    <cellStyle name="Salida 17 5 4" xfId="3389" xr:uid="{EAC2AD2B-AA6A-4D83-AC54-52D79E7248A5}"/>
    <cellStyle name="Salida 17 5 4 2" xfId="6026" xr:uid="{5830A74E-F8F0-4746-B7FC-058B8A1211CD}"/>
    <cellStyle name="Salida 17 5 4 2 2" xfId="12337" xr:uid="{B46DC8BE-E264-4E33-8826-7AD29E4CC392}"/>
    <cellStyle name="Salida 17 5 4 2 2 2" xfId="27445" xr:uid="{8EA8BB06-A27F-44B5-A1D7-619BD60D2983}"/>
    <cellStyle name="Salida 17 5 4 2 3" xfId="9129" xr:uid="{AD9CB536-2D01-426A-89EE-CAE741F33BE3}"/>
    <cellStyle name="Salida 17 5 4 2 3 2" xfId="24237" xr:uid="{02EB77E6-4FCD-471A-AFF8-6B732B154AF8}"/>
    <cellStyle name="Salida 17 5 4 2 4" xfId="21134" xr:uid="{DB9A83DD-6909-4BB1-B2B6-2E4EE2F683AC}"/>
    <cellStyle name="Salida 17 5 4 3" xfId="9771" xr:uid="{36989CF6-5CF0-4DC3-8315-9F2E493F8141}"/>
    <cellStyle name="Salida 17 5 4 3 2" xfId="24879" xr:uid="{E08DD7D4-3A46-493B-B741-76A51BC13A67}"/>
    <cellStyle name="Salida 17 5 4 4" xfId="14366" xr:uid="{F5511155-9927-42B5-8A5D-6DBB2CEBDB5A}"/>
    <cellStyle name="Salida 17 5 4 4 2" xfId="29474" xr:uid="{9093B2B3-7B80-4156-AF41-D2343170DCD2}"/>
    <cellStyle name="Salida 17 5 4 5" xfId="18497" xr:uid="{8B6AD8F5-E4D1-40BA-B71A-CD519950964E}"/>
    <cellStyle name="Salida 17 5 5" xfId="3695" xr:uid="{8AD47F12-4492-4A1F-A6CD-406D456732D7}"/>
    <cellStyle name="Salida 17 5 5 2" xfId="6332" xr:uid="{749A2B7A-6547-4783-8554-9F8FCB1688F1}"/>
    <cellStyle name="Salida 17 5 5 2 2" xfId="12643" xr:uid="{65F9F45B-CCE4-4E98-83F3-4BCC32525D1B}"/>
    <cellStyle name="Salida 17 5 5 2 2 2" xfId="27751" xr:uid="{4F036A46-570E-4004-9730-E619C63E5BE1}"/>
    <cellStyle name="Salida 17 5 5 2 3" xfId="15916" xr:uid="{3BEC73B5-3992-4B72-BB40-83603F12146A}"/>
    <cellStyle name="Salida 17 5 5 2 3 2" xfId="31024" xr:uid="{C503DC80-480F-4961-8695-905173AA93EB}"/>
    <cellStyle name="Salida 17 5 5 2 4" xfId="21440" xr:uid="{55B625D1-7140-459D-9918-1DDBD66D4999}"/>
    <cellStyle name="Salida 17 5 5 3" xfId="10077" xr:uid="{598F4A7C-9999-4088-AC95-82585B4DB21E}"/>
    <cellStyle name="Salida 17 5 5 3 2" xfId="25185" xr:uid="{44175E60-4665-410E-9ED0-387582D5FB45}"/>
    <cellStyle name="Salida 17 5 5 4" xfId="15291" xr:uid="{0204C9B5-8824-4979-8BB8-51BA1A9CF2BE}"/>
    <cellStyle name="Salida 17 5 5 4 2" xfId="30399" xr:uid="{F86D6B8C-D891-4198-BE5C-62AF399711D3}"/>
    <cellStyle name="Salida 17 5 5 5" xfId="18803" xr:uid="{4411A7A1-E153-4C42-B26B-8531FC0D40D3}"/>
    <cellStyle name="Salida 17 5 6" xfId="4070" xr:uid="{3DE4CF6F-6990-478D-A83D-3ABE8C9E020E}"/>
    <cellStyle name="Salida 17 5 6 2" xfId="6707" xr:uid="{CFFC5032-60F2-427E-8538-2770116F73F4}"/>
    <cellStyle name="Salida 17 5 6 2 2" xfId="13018" xr:uid="{B06EC0EB-BAC6-46C5-A896-54B92BE7555D}"/>
    <cellStyle name="Salida 17 5 6 2 2 2" xfId="28126" xr:uid="{2B9836DD-B64A-4D5D-9D7D-55949F52EBDE}"/>
    <cellStyle name="Salida 17 5 6 2 3" xfId="16694" xr:uid="{491B26E8-9E4F-4DD5-B90D-4B17C76F14A4}"/>
    <cellStyle name="Salida 17 5 6 2 3 2" xfId="31802" xr:uid="{C91E1EF6-D3CE-42CA-BD91-570D55952FB2}"/>
    <cellStyle name="Salida 17 5 6 2 4" xfId="21815" xr:uid="{35B99F21-48B7-46FB-9A26-024C9148A3B7}"/>
    <cellStyle name="Salida 17 5 6 3" xfId="10452" xr:uid="{DE2768CD-74C6-4E07-9FFA-43D275701C37}"/>
    <cellStyle name="Salida 17 5 6 3 2" xfId="25560" xr:uid="{27F06E3B-54DB-4D12-84D1-BF7E1430564C}"/>
    <cellStyle name="Salida 17 5 6 4" xfId="14823" xr:uid="{BE7C68F8-1EC6-48D6-BA2D-9302B9215DED}"/>
    <cellStyle name="Salida 17 5 6 4 2" xfId="29931" xr:uid="{0F64A30C-14F2-4418-9E98-98520E90ABC9}"/>
    <cellStyle name="Salida 17 5 6 5" xfId="19178" xr:uid="{A34E7B50-002C-4151-90A5-9D675674B62A}"/>
    <cellStyle name="Salida 17 5 7" xfId="4635" xr:uid="{709974E2-7A30-4AB6-B496-89468573CC5D}"/>
    <cellStyle name="Salida 17 5 7 2" xfId="11017" xr:uid="{FCDE405C-F848-4D78-A8E3-49AC7EFB525A}"/>
    <cellStyle name="Salida 17 5 7 2 2" xfId="26125" xr:uid="{383F166B-34D7-455F-B542-E3C80DB0D0A1}"/>
    <cellStyle name="Salida 17 5 7 3" xfId="8206" xr:uid="{C1BED55B-5EBD-4D46-9DC3-DD12384FAA9A}"/>
    <cellStyle name="Salida 17 5 7 3 2" xfId="23314" xr:uid="{7A9C28BC-42C1-477A-AF7E-5DABA2E370C3}"/>
    <cellStyle name="Salida 17 5 7 4" xfId="19743" xr:uid="{F56791C7-710E-493A-9146-21BAD1FCE866}"/>
    <cellStyle name="Salida 17 5 8" xfId="8496" xr:uid="{DA4EFEFE-9CC1-4AF9-ADDA-6D0B497D2658}"/>
    <cellStyle name="Salida 17 5 8 2" xfId="23604" xr:uid="{EC1F204D-4723-4641-8087-2274D83283C6}"/>
    <cellStyle name="Salida 17 5 9" xfId="14695" xr:uid="{1E981B34-394A-4354-BB95-544A23891EC1}"/>
    <cellStyle name="Salida 17 5 9 2" xfId="29803" xr:uid="{5D818F6A-2CB7-48BD-AB8B-680BA790C518}"/>
    <cellStyle name="Salida 18" xfId="1510" xr:uid="{00000000-0005-0000-0000-0000EA050000}"/>
    <cellStyle name="Salida 18 2" xfId="1936" xr:uid="{320F3782-BC0F-47B7-A2B0-170FDE93AAC6}"/>
    <cellStyle name="Salida 18 2 10" xfId="8437" xr:uid="{1FDAE61E-C6E7-4E6A-9E16-833786834F4D}"/>
    <cellStyle name="Salida 18 2 10 2" xfId="23545" xr:uid="{CC600F88-EC2C-4C10-B019-94325A7E6D02}"/>
    <cellStyle name="Salida 18 2 11" xfId="15358" xr:uid="{E00B5BF5-0848-4994-B1E7-14919B27C066}"/>
    <cellStyle name="Salida 18 2 11 2" xfId="30466" xr:uid="{98E8D179-DFA8-4FA9-942D-24E050F80CCE}"/>
    <cellStyle name="Salida 18 2 12" xfId="14104" xr:uid="{D0BCF525-D105-4AD9-9BFB-4BF5AD78C1D4}"/>
    <cellStyle name="Salida 18 2 12 2" xfId="29212" xr:uid="{E8686F3D-BEDE-4E65-B8AB-E13DCE2917F4}"/>
    <cellStyle name="Salida 18 2 13" xfId="17161" xr:uid="{729F0FD7-98BE-4451-AD93-D839DD8973B2}"/>
    <cellStyle name="Salida 18 2 2" xfId="2496" xr:uid="{ED5B0911-715F-4868-AB50-E6D3A683D057}"/>
    <cellStyle name="Salida 18 2 2 2" xfId="5133" xr:uid="{BDC60C14-5A93-47EA-9A3B-0BBB1B787818}"/>
    <cellStyle name="Salida 18 2 2 2 2" xfId="11497" xr:uid="{F7F6B841-2981-4A69-9D0B-54AAAE9D87C4}"/>
    <cellStyle name="Salida 18 2 2 2 2 2" xfId="26605" xr:uid="{B226FB59-F408-4406-94BC-714371CE03C9}"/>
    <cellStyle name="Salida 18 2 2 2 3" xfId="14079" xr:uid="{265F8A1A-F65B-49D7-B445-BD88654CFB51}"/>
    <cellStyle name="Salida 18 2 2 2 3 2" xfId="29187" xr:uid="{B711A803-223A-4D68-824B-8D1711680361}"/>
    <cellStyle name="Salida 18 2 2 2 4" xfId="20241" xr:uid="{FB7A8819-B678-4B2C-BC79-EC2F27173B3E}"/>
    <cellStyle name="Salida 18 2 2 3" xfId="8963" xr:uid="{884DA56E-EDEA-4368-8990-CFFF571052CB}"/>
    <cellStyle name="Salida 18 2 2 3 2" xfId="24071" xr:uid="{3FA6A023-88FE-4F3E-9ED3-E5A68B0438D2}"/>
    <cellStyle name="Salida 18 2 3" xfId="2712" xr:uid="{41E3A99C-E262-4104-9A74-500A55234138}"/>
    <cellStyle name="Salida 18 2 3 2" xfId="5349" xr:uid="{F0CC280A-2274-41A6-B955-8F1E4823098D}"/>
    <cellStyle name="Salida 18 2 3 2 2" xfId="11698" xr:uid="{5DD3A5F1-381C-443D-A895-09DCFA065F39}"/>
    <cellStyle name="Salida 18 2 3 2 2 2" xfId="26806" xr:uid="{05EC435E-F84C-4C1F-9D40-E9A64B29B0D1}"/>
    <cellStyle name="Salida 18 2 3 2 3" xfId="15390" xr:uid="{7D8C3CFF-80EA-4BAA-8D10-5EBE9A190214}"/>
    <cellStyle name="Salida 18 2 3 2 3 2" xfId="30498" xr:uid="{99111FA0-0752-432D-8C16-B104F7830B05}"/>
    <cellStyle name="Salida 18 2 3 2 4" xfId="20457" xr:uid="{7B94EC45-C440-4A92-A3C7-A3504BAD82B8}"/>
    <cellStyle name="Salida 18 2 3 3" xfId="14035" xr:uid="{D9AC71B7-1ACB-4653-B7A4-9EA162BBA648}"/>
    <cellStyle name="Salida 18 2 3 3 2" xfId="29143" xr:uid="{6F4BFD50-6C16-4700-AFDF-236501D718C4}"/>
    <cellStyle name="Salida 18 2 3 4" xfId="17820" xr:uid="{8F0C375D-F50F-4FB0-9501-E8BEA386D123}"/>
    <cellStyle name="Salida 18 2 4" xfId="3015" xr:uid="{78E71C2C-99EE-4BBF-93AD-67E04DD61086}"/>
    <cellStyle name="Salida 18 2 4 2" xfId="5652" xr:uid="{D37EB246-C306-4E16-8A89-4C76EB38AD30}"/>
    <cellStyle name="Salida 18 2 4 2 2" xfId="11963" xr:uid="{41E8C051-46BC-403A-99B2-5E8487E7E7C8}"/>
    <cellStyle name="Salida 18 2 4 2 2 2" xfId="27071" xr:uid="{8CD1441C-9958-4858-A15A-1DBA5A92EB8F}"/>
    <cellStyle name="Salida 18 2 4 2 3" xfId="16450" xr:uid="{29D72A62-6ED2-42A9-A793-F228CA015A31}"/>
    <cellStyle name="Salida 18 2 4 2 3 2" xfId="31558" xr:uid="{5E4627C9-02B9-469A-AB2D-D45D403A524D}"/>
    <cellStyle name="Salida 18 2 4 2 4" xfId="20760" xr:uid="{52F71771-C366-490A-ACF9-EFCC57784813}"/>
    <cellStyle name="Salida 18 2 4 3" xfId="9397" xr:uid="{0DCBBFD9-008C-4B1A-B0AF-7C82E089ABB1}"/>
    <cellStyle name="Salida 18 2 4 3 2" xfId="24505" xr:uid="{D622A94F-D85B-493A-93F9-F82A28D60206}"/>
    <cellStyle name="Salida 18 2 4 4" xfId="7091" xr:uid="{873952B7-C00E-4772-B8A7-9DD6E228A040}"/>
    <cellStyle name="Salida 18 2 4 4 2" xfId="22199" xr:uid="{01F94860-04C4-4FE9-B2E7-FBDB064A1A2A}"/>
    <cellStyle name="Salida 18 2 4 5" xfId="18123" xr:uid="{8EDDD7D1-7514-425E-8174-FF0715026763}"/>
    <cellStyle name="Salida 18 2 5" xfId="3341" xr:uid="{D75EF3A3-4CCA-4700-8B0E-FC6D184C4F81}"/>
    <cellStyle name="Salida 18 2 5 2" xfId="5978" xr:uid="{82D6A658-ACD1-4D16-A013-3386AD656912}"/>
    <cellStyle name="Salida 18 2 5 2 2" xfId="12289" xr:uid="{2B5633C8-B4CC-4BD4-B68A-EBB89404D8FB}"/>
    <cellStyle name="Salida 18 2 5 2 2 2" xfId="27397" xr:uid="{2C95A66D-07F1-4663-9C95-E5F90E18AF93}"/>
    <cellStyle name="Salida 18 2 5 2 3" xfId="11666" xr:uid="{E47AE5AA-B913-4E15-AF1A-AFB17123C91F}"/>
    <cellStyle name="Salida 18 2 5 2 3 2" xfId="26774" xr:uid="{ED429690-C2B5-4D3B-A1F7-1E86DD23EAFC}"/>
    <cellStyle name="Salida 18 2 5 2 4" xfId="21086" xr:uid="{0D471F61-4AB0-48E7-B734-E19D94209A50}"/>
    <cellStyle name="Salida 18 2 5 3" xfId="9723" xr:uid="{2D9B34DA-DA26-4773-BFAC-98EA974BC36B}"/>
    <cellStyle name="Salida 18 2 5 3 2" xfId="24831" xr:uid="{6FC9AE7E-7708-4DA9-955C-BDD83544FDA5}"/>
    <cellStyle name="Salida 18 2 5 4" xfId="15077" xr:uid="{01BA3C64-4395-430A-9E18-D8AA1F0EB85C}"/>
    <cellStyle name="Salida 18 2 5 4 2" xfId="30185" xr:uid="{1F5C85DA-FFA3-47C7-8AB1-6D975010CCA5}"/>
    <cellStyle name="Salida 18 2 5 5" xfId="18449" xr:uid="{FB8FDF79-2B6F-419C-9EE1-397F5BA93A49}"/>
    <cellStyle name="Salida 18 2 6" xfId="3647" xr:uid="{1DA50E82-8E5E-49A3-893D-277DE5BE9E8A}"/>
    <cellStyle name="Salida 18 2 6 2" xfId="6284" xr:uid="{B46BD1B9-334C-47B6-8FCA-47CCD0B8941F}"/>
    <cellStyle name="Salida 18 2 6 2 2" xfId="12595" xr:uid="{3F937EF2-0C3F-4716-8014-796C634E778D}"/>
    <cellStyle name="Salida 18 2 6 2 2 2" xfId="27703" xr:uid="{FD3CCCD7-B845-4403-AD13-4A8BD2DB8B43}"/>
    <cellStyle name="Salida 18 2 6 2 3" xfId="13966" xr:uid="{C093DB03-E299-408F-9DA8-A315360F371E}"/>
    <cellStyle name="Salida 18 2 6 2 3 2" xfId="29074" xr:uid="{FF38EEBB-10BE-4B0F-B5E7-DC12349ECA09}"/>
    <cellStyle name="Salida 18 2 6 2 4" xfId="21392" xr:uid="{72395B89-B630-43EC-8E87-8E784FE301F1}"/>
    <cellStyle name="Salida 18 2 6 3" xfId="10029" xr:uid="{9A1B0F9F-5076-4BD8-B669-208AA75F0053}"/>
    <cellStyle name="Salida 18 2 6 3 2" xfId="25137" xr:uid="{09AB7A2A-664C-482D-B0EA-B2B543BED4FC}"/>
    <cellStyle name="Salida 18 2 6 4" xfId="7828" xr:uid="{0888CB71-E9C0-4124-956B-BCE34F446A5B}"/>
    <cellStyle name="Salida 18 2 6 4 2" xfId="22936" xr:uid="{3DF93407-D35F-43C9-A8D8-35D38CAF8029}"/>
    <cellStyle name="Salida 18 2 6 5" xfId="18755" xr:uid="{8829E029-1984-4AD8-9271-6A2A5590B8F0}"/>
    <cellStyle name="Salida 18 2 7" xfId="4008" xr:uid="{510E71B1-2BB9-4B41-9697-9916B1AF7A60}"/>
    <cellStyle name="Salida 18 2 7 2" xfId="6645" xr:uid="{238E5F31-D4F9-4F3C-B6AB-E5B14DC1858A}"/>
    <cellStyle name="Salida 18 2 7 2 2" xfId="12956" xr:uid="{D2CA03BE-D248-45E3-93BC-B063C82FBF4E}"/>
    <cellStyle name="Salida 18 2 7 2 2 2" xfId="28064" xr:uid="{9EADE031-A9B3-4970-9265-39FD35C9530C}"/>
    <cellStyle name="Salida 18 2 7 2 3" xfId="16646" xr:uid="{84AA1B6F-D67B-412D-9AA1-EBF4466DB27C}"/>
    <cellStyle name="Salida 18 2 7 2 3 2" xfId="31754" xr:uid="{9F467EBB-FE7E-4151-8F02-D59A4459DB70}"/>
    <cellStyle name="Salida 18 2 7 2 4" xfId="21753" xr:uid="{6A68D7BF-4ABA-4A13-8F7E-277D00432B9A}"/>
    <cellStyle name="Salida 18 2 7 3" xfId="10390" xr:uid="{456A5B27-6901-4235-B35B-6B0EDD48D025}"/>
    <cellStyle name="Salida 18 2 7 3 2" xfId="25498" xr:uid="{BFBC7C6B-4F15-47E4-9CA3-89DE410AF40D}"/>
    <cellStyle name="Salida 18 2 7 4" xfId="13450" xr:uid="{0F48933E-564C-4B21-81BC-9EABA37003AB}"/>
    <cellStyle name="Salida 18 2 7 4 2" xfId="28558" xr:uid="{1BAEA3B3-C558-45A3-84FE-D59151523322}"/>
    <cellStyle name="Salida 18 2 7 5" xfId="19116" xr:uid="{CB3D660B-007F-4E0B-A9AB-75BE2EA852A3}"/>
    <cellStyle name="Salida 18 2 8" xfId="4321" xr:uid="{ACA9159F-59DE-4791-B476-76EF220FEC80}"/>
    <cellStyle name="Salida 18 2 8 2" xfId="6958" xr:uid="{A3863DA2-970A-49AE-9848-468FA80CE31F}"/>
    <cellStyle name="Salida 18 2 8 2 2" xfId="13269" xr:uid="{CAED5F50-3314-4AB4-9C35-E18C4FD7D7CB}"/>
    <cellStyle name="Salida 18 2 8 2 2 2" xfId="28377" xr:uid="{F50BC226-44C4-43AA-BAFC-BDB0651D1BE6}"/>
    <cellStyle name="Salida 18 2 8 2 3" xfId="16933" xr:uid="{53B067FD-0FBA-49D0-943E-CC124FA56468}"/>
    <cellStyle name="Salida 18 2 8 2 3 2" xfId="32041" xr:uid="{4EDB168D-B264-43B5-AADB-D1CED507C99C}"/>
    <cellStyle name="Salida 18 2 8 2 4" xfId="22066" xr:uid="{397DD16B-C3F8-4814-9367-D599C060A7C0}"/>
    <cellStyle name="Salida 18 2 8 3" xfId="10703" xr:uid="{7662950C-46F6-4CEA-B0FA-3F4E2A170C89}"/>
    <cellStyle name="Salida 18 2 8 3 2" xfId="25811" xr:uid="{EE953455-1E29-4049-B119-B230B0BA862C}"/>
    <cellStyle name="Salida 18 2 8 4" xfId="14201" xr:uid="{D1BB674B-3518-4743-982C-B60054E40CAC}"/>
    <cellStyle name="Salida 18 2 8 4 2" xfId="29309" xr:uid="{D2CEC66E-3E62-4C32-B832-25CE5C84801F}"/>
    <cellStyle name="Salida 18 2 8 5" xfId="19429" xr:uid="{11AD1C05-9436-4D0C-B102-FF0A0ED67A92}"/>
    <cellStyle name="Salida 18 2 9" xfId="4573" xr:uid="{1640B1AD-16B7-49A0-A1F3-59074926F343}"/>
    <cellStyle name="Salida 18 2 9 2" xfId="10955" xr:uid="{655F2AC8-520E-45DD-88AF-22E8EC44AE80}"/>
    <cellStyle name="Salida 18 2 9 2 2" xfId="26063" xr:uid="{DFF4B5F1-AE53-4986-916E-CAC053776202}"/>
    <cellStyle name="Salida 18 2 9 3" xfId="7998" xr:uid="{6E42522C-2F03-4E4F-93E1-4F2D393DBB92}"/>
    <cellStyle name="Salida 18 2 9 3 2" xfId="23106" xr:uid="{4377610C-B1D1-4FE1-BB30-992F2A89BEB1}"/>
    <cellStyle name="Salida 18 2 9 4" xfId="19681" xr:uid="{9D807602-75A7-4749-A5A7-CD33AF0887A4}"/>
    <cellStyle name="Salida 18 3" xfId="1797" xr:uid="{8CAC898B-4D6C-43A5-A0BF-6E320F2D90F9}"/>
    <cellStyle name="Salida 18 3 10" xfId="8298" xr:uid="{A149D740-14A6-44FA-B04B-E69AA471AD2F}"/>
    <cellStyle name="Salida 18 3 10 2" xfId="23406" xr:uid="{ECA01EE1-3739-4CF1-BE3D-115B0643E889}"/>
    <cellStyle name="Salida 18 3 11" xfId="9139" xr:uid="{04141CC5-8D14-4DEF-91E9-99BD40EB0D05}"/>
    <cellStyle name="Salida 18 3 11 2" xfId="24247" xr:uid="{850D87A1-FC9D-4652-B246-A79739CB94B0}"/>
    <cellStyle name="Salida 18 3 12" xfId="16168" xr:uid="{5EDBB0FD-DE96-4AA6-92E9-82C58E78FB66}"/>
    <cellStyle name="Salida 18 3 12 2" xfId="31276" xr:uid="{33820B74-DD01-42B3-BC4B-075FB27FF9E9}"/>
    <cellStyle name="Salida 18 3 13" xfId="17022" xr:uid="{7063DAF1-C677-4698-968D-957D6430EC6F}"/>
    <cellStyle name="Salida 18 3 2" xfId="2357" xr:uid="{6347E15E-BF79-4A33-B211-E0A1764B9D9F}"/>
    <cellStyle name="Salida 18 3 2 2" xfId="4994" xr:uid="{05AEB4F4-0425-4248-9B11-90FAC2CD7308}"/>
    <cellStyle name="Salida 18 3 2 2 2" xfId="11358" xr:uid="{74ABE60A-5A1E-40EE-99C1-84D147AFFEE9}"/>
    <cellStyle name="Salida 18 3 2 2 2 2" xfId="26466" xr:uid="{F198E971-3366-47DC-B3DF-24D3B15EEA7D}"/>
    <cellStyle name="Salida 18 3 2 2 3" xfId="15735" xr:uid="{ABDE79BF-21C2-41E2-A9E7-C9EA716585A6}"/>
    <cellStyle name="Salida 18 3 2 2 3 2" xfId="30843" xr:uid="{0B9111BD-0549-4DD9-B1DD-2DCC6DB86DA1}"/>
    <cellStyle name="Salida 18 3 2 2 4" xfId="20102" xr:uid="{E8485247-6402-4732-A432-4CD4AE7A24BA}"/>
    <cellStyle name="Salida 18 3 2 3" xfId="8824" xr:uid="{73E41D7E-9BC9-43F6-83CE-AE3B842E5092}"/>
    <cellStyle name="Salida 18 3 2 3 2" xfId="23932" xr:uid="{010B49CC-1599-40EB-9989-1BA18E99540A}"/>
    <cellStyle name="Salida 18 3 3" xfId="2262" xr:uid="{705964A9-E446-48A4-9688-F6D11DE9E423}"/>
    <cellStyle name="Salida 18 3 3 2" xfId="4899" xr:uid="{F9AC8757-D5CF-460F-A2B5-8EF9F2EC31A5}"/>
    <cellStyle name="Salida 18 3 3 2 2" xfId="11263" xr:uid="{DA2BC7A1-3652-4C28-AE51-41B7853128EB}"/>
    <cellStyle name="Salida 18 3 3 2 2 2" xfId="26371" xr:uid="{4DEC12EE-B82F-4389-AFEE-2D082E69ABD3}"/>
    <cellStyle name="Salida 18 3 3 2 3" xfId="14877" xr:uid="{C71A6129-C2A7-4614-902B-928D93B7A001}"/>
    <cellStyle name="Salida 18 3 3 2 3 2" xfId="29985" xr:uid="{0A05629B-CA32-4FFE-A73A-465F67833AC9}"/>
    <cellStyle name="Salida 18 3 3 2 4" xfId="20007" xr:uid="{627079AD-2A06-41BF-A762-9C51CBF5F3F4}"/>
    <cellStyle name="Salida 18 3 3 3" xfId="14077" xr:uid="{278834B8-29CE-48F2-948E-89D72C18E265}"/>
    <cellStyle name="Salida 18 3 3 3 2" xfId="29185" xr:uid="{B0F5B20B-5E3A-491F-BDC3-B61F7A3680A9}"/>
    <cellStyle name="Salida 18 3 3 4" xfId="17487" xr:uid="{02E8B957-BEA9-4F29-BA18-264000C53184}"/>
    <cellStyle name="Salida 18 3 4" xfId="2334" xr:uid="{B42BB5B5-BD79-4064-8A93-E1F9A4168D84}"/>
    <cellStyle name="Salida 18 3 4 2" xfId="4971" xr:uid="{94B7B1D0-9E8B-466D-B145-D365106457BC}"/>
    <cellStyle name="Salida 18 3 4 2 2" xfId="11335" xr:uid="{859501CA-E43D-4081-AD94-60704AFF3C0C}"/>
    <cellStyle name="Salida 18 3 4 2 2 2" xfId="26443" xr:uid="{AAB8A8A2-3A34-41AF-BF71-BD708493FC28}"/>
    <cellStyle name="Salida 18 3 4 2 3" xfId="14151" xr:uid="{F7980062-2203-48ED-900E-C5CAB3FFB08D}"/>
    <cellStyle name="Salida 18 3 4 2 3 2" xfId="29259" xr:uid="{3FE944CF-EA6E-42B6-BF2E-68812033DCC8}"/>
    <cellStyle name="Salida 18 3 4 2 4" xfId="20079" xr:uid="{CA180CBC-2C14-4CDF-A83D-41C3D1001305}"/>
    <cellStyle name="Salida 18 3 4 3" xfId="8801" xr:uid="{245FACD9-AB6F-408E-826F-1DDF4F0E949E}"/>
    <cellStyle name="Salida 18 3 4 3 2" xfId="23909" xr:uid="{E731FBC5-3A41-4FE9-81F8-FD8D4E3EC513}"/>
    <cellStyle name="Salida 18 3 4 4" xfId="14358" xr:uid="{F52A9E56-F6FD-4456-BAAF-A2B01CFB523D}"/>
    <cellStyle name="Salida 18 3 4 4 2" xfId="29466" xr:uid="{86132F91-2EE5-4222-8730-5D89026D0C4A}"/>
    <cellStyle name="Salida 18 3 4 5" xfId="17559" xr:uid="{38E6BFAB-84EC-4B3A-B40B-AA1C6F25E117}"/>
    <cellStyle name="Salida 18 3 5" xfId="2276" xr:uid="{69535FFD-ECDC-464F-950F-194ED8286CC5}"/>
    <cellStyle name="Salida 18 3 5 2" xfId="4913" xr:uid="{75AB290C-FDAB-4C91-9B72-F00D3608633C}"/>
    <cellStyle name="Salida 18 3 5 2 2" xfId="11277" xr:uid="{9CBA920C-782F-42F8-9349-FCD359E53E9D}"/>
    <cellStyle name="Salida 18 3 5 2 2 2" xfId="26385" xr:uid="{A5E5AED4-BA41-41F6-9043-4EA096E0EF19}"/>
    <cellStyle name="Salida 18 3 5 2 3" xfId="15408" xr:uid="{5907EF99-BF0F-4C94-B0AF-0C07FAC0562C}"/>
    <cellStyle name="Salida 18 3 5 2 3 2" xfId="30516" xr:uid="{EBBF54D1-CC3D-481B-85CA-89A3957E947E}"/>
    <cellStyle name="Salida 18 3 5 2 4" xfId="20021" xr:uid="{9B9DBC98-52ED-4414-ACBC-1337DE7B689C}"/>
    <cellStyle name="Salida 18 3 5 3" xfId="8743" xr:uid="{D36DE1C4-36CE-466D-BC02-DD0E7FAEDF1F}"/>
    <cellStyle name="Salida 18 3 5 3 2" xfId="23851" xr:uid="{5B530ECE-8F70-4011-974E-AB10EF5F4E8A}"/>
    <cellStyle name="Salida 18 3 5 4" xfId="7666" xr:uid="{6B318B3F-8BA9-450D-9509-89BFCA1355E2}"/>
    <cellStyle name="Salida 18 3 5 4 2" xfId="22774" xr:uid="{98031D96-B1D4-4751-8161-CBCD53AC620D}"/>
    <cellStyle name="Salida 18 3 5 5" xfId="17501" xr:uid="{02AD50D0-D95B-4728-B51D-A81A57B20522}"/>
    <cellStyle name="Salida 18 3 6" xfId="2300" xr:uid="{943A8D51-170D-4880-AB05-4BD19916F8D5}"/>
    <cellStyle name="Salida 18 3 6 2" xfId="4937" xr:uid="{85D84C36-A5A9-4942-A891-081EFA19CD22}"/>
    <cellStyle name="Salida 18 3 6 2 2" xfId="11301" xr:uid="{D876EDE6-F000-4D68-9035-9F62F1BE6937}"/>
    <cellStyle name="Salida 18 3 6 2 2 2" xfId="26409" xr:uid="{1173487C-DE43-463E-896F-DF08DDF0C55C}"/>
    <cellStyle name="Salida 18 3 6 2 3" xfId="16286" xr:uid="{EDC272A6-95AF-4023-93DB-CCDFE66FC69B}"/>
    <cellStyle name="Salida 18 3 6 2 3 2" xfId="31394" xr:uid="{9A76BE10-0A44-481F-862D-5AAF2B063E3F}"/>
    <cellStyle name="Salida 18 3 6 2 4" xfId="20045" xr:uid="{54BF1BEA-CCF9-4453-A03B-2CACC373E3CF}"/>
    <cellStyle name="Salida 18 3 6 3" xfId="8767" xr:uid="{C6C09EAA-BDEB-4CBC-B034-EBCBF4AD077E}"/>
    <cellStyle name="Salida 18 3 6 3 2" xfId="23875" xr:uid="{D06DC518-2264-4042-956C-6D0F05A95C37}"/>
    <cellStyle name="Salida 18 3 6 4" xfId="13359" xr:uid="{3A22633E-E537-4AD9-8950-BF78FE64DDB6}"/>
    <cellStyle name="Salida 18 3 6 4 2" xfId="28467" xr:uid="{4664E847-6A01-493B-982A-E2113B0E7F31}"/>
    <cellStyle name="Salida 18 3 6 5" xfId="17525" xr:uid="{E0F63FA7-BF94-402D-9F9A-383380FCB0B9}"/>
    <cellStyle name="Salida 18 3 7" xfId="3869" xr:uid="{A48B36FB-C1A6-408C-BD41-887D590BB8FA}"/>
    <cellStyle name="Salida 18 3 7 2" xfId="6506" xr:uid="{B875AA07-5692-4583-951B-13F39EA7CF96}"/>
    <cellStyle name="Salida 18 3 7 2 2" xfId="12817" xr:uid="{EF98E448-0245-48F3-9D64-2F44222ED338}"/>
    <cellStyle name="Salida 18 3 7 2 2 2" xfId="27925" xr:uid="{EB71329A-B7AF-4370-9302-9A3AF653FE6B}"/>
    <cellStyle name="Salida 18 3 7 2 3" xfId="14543" xr:uid="{8AC45AFC-96AF-4C25-B226-54F6595D7E3D}"/>
    <cellStyle name="Salida 18 3 7 2 3 2" xfId="29651" xr:uid="{84785A3B-E140-4FF2-96F3-A8DBC8CF39C3}"/>
    <cellStyle name="Salida 18 3 7 2 4" xfId="21614" xr:uid="{A8010E1F-8ADA-4E8D-AB9B-9234E67E8579}"/>
    <cellStyle name="Salida 18 3 7 3" xfId="10251" xr:uid="{46A4F6C4-C5AB-4538-BC97-5FFD9BBA800A}"/>
    <cellStyle name="Salida 18 3 7 3 2" xfId="25359" xr:uid="{8673D723-A309-4795-8E5B-6E13D5A7903B}"/>
    <cellStyle name="Salida 18 3 7 4" xfId="13913" xr:uid="{27315A3E-F5E9-4D55-955B-35C89EBE212E}"/>
    <cellStyle name="Salida 18 3 7 4 2" xfId="29021" xr:uid="{17BA55D2-DA1E-4491-927D-F39BDECB9FFB}"/>
    <cellStyle name="Salida 18 3 7 5" xfId="18977" xr:uid="{920279DA-BAB2-44B7-B811-7322E331B422}"/>
    <cellStyle name="Salida 18 3 8" xfId="4251" xr:uid="{4E7E6E6B-176C-4FD3-976B-FD21018CD558}"/>
    <cellStyle name="Salida 18 3 8 2" xfId="6888" xr:uid="{15261937-D4DC-493A-A1B3-387D56247764}"/>
    <cellStyle name="Salida 18 3 8 2 2" xfId="13199" xr:uid="{35F60CB9-E4CC-4D1A-BF10-90124AED4D6F}"/>
    <cellStyle name="Salida 18 3 8 2 2 2" xfId="28307" xr:uid="{5CBD4530-CDD9-4EF8-91AE-AEE1ED7B552F}"/>
    <cellStyle name="Salida 18 3 8 2 3" xfId="16863" xr:uid="{BFEA5FDE-D4A9-4E69-A6A9-F2F3EB3F99BF}"/>
    <cellStyle name="Salida 18 3 8 2 3 2" xfId="31971" xr:uid="{47522D54-CAAC-4CF3-81EE-82A7AE15D10E}"/>
    <cellStyle name="Salida 18 3 8 2 4" xfId="21996" xr:uid="{F38225E2-D9F2-4451-BBC6-37E97280B036}"/>
    <cellStyle name="Salida 18 3 8 3" xfId="10633" xr:uid="{4ABEC5FD-24D4-44EF-8B51-3042D946C19E}"/>
    <cellStyle name="Salida 18 3 8 3 2" xfId="25741" xr:uid="{0F504093-6008-4D8E-8CEE-F3C3A59BC632}"/>
    <cellStyle name="Salida 18 3 8 4" xfId="7516" xr:uid="{F852F252-1946-4FF1-B07C-F83EC3BCEEE7}"/>
    <cellStyle name="Salida 18 3 8 4 2" xfId="22624" xr:uid="{8B8E45A0-AE12-4596-97A0-15F0CFCBA727}"/>
    <cellStyle name="Salida 18 3 8 5" xfId="19359" xr:uid="{BD4A8846-D3E1-4A06-A1BF-058E25EB6985}"/>
    <cellStyle name="Salida 18 3 9" xfId="4434" xr:uid="{1C36EEB3-795C-4B3C-BF25-212A3680A83C}"/>
    <cellStyle name="Salida 18 3 9 2" xfId="10816" xr:uid="{94F25AC3-345F-4A77-B41A-493F61F8F527}"/>
    <cellStyle name="Salida 18 3 9 2 2" xfId="25924" xr:uid="{0ADAD963-691C-4C02-9338-A77F25C55F65}"/>
    <cellStyle name="Salida 18 3 9 3" xfId="7914" xr:uid="{3791451B-E3CB-4975-A414-C8D7069C7FC4}"/>
    <cellStyle name="Salida 18 3 9 3 2" xfId="23022" xr:uid="{3FB522FF-2C68-4E4F-BA1B-8D0B9B7317F3}"/>
    <cellStyle name="Salida 18 3 9 4" xfId="19542" xr:uid="{C1A37FC4-AFE9-4479-AABB-939D97FC4F23}"/>
    <cellStyle name="Salida 18 4" xfId="2127" xr:uid="{72488CA3-01FD-4108-9252-4E4701A4744A}"/>
    <cellStyle name="Salida 18 4 10" xfId="13791" xr:uid="{369DF7B0-9342-4857-A8E8-61C1C046BA26}"/>
    <cellStyle name="Salida 18 4 10 2" xfId="28899" xr:uid="{4584D886-3124-4966-9460-556A2D4E634F}"/>
    <cellStyle name="Salida 18 4 11" xfId="8038" xr:uid="{49F52831-B18D-490A-9C20-8D355B94E4AC}"/>
    <cellStyle name="Salida 18 4 11 2" xfId="23146" xr:uid="{C839344C-D9AB-4E22-A2B8-89FB407C0BC0}"/>
    <cellStyle name="Salida 18 4 12" xfId="17352" xr:uid="{AAC438C9-EADA-4508-8F07-C2E99CEE6A19}"/>
    <cellStyle name="Salida 18 4 2" xfId="2617" xr:uid="{ED3C7266-68C0-4FED-8533-38D3C9ED85E0}"/>
    <cellStyle name="Salida 18 4 2 2" xfId="5254" xr:uid="{8BD3AAA7-1C53-4AC8-9D33-4640C4F34449}"/>
    <cellStyle name="Salida 18 4 2 2 2" xfId="11618" xr:uid="{DF6B1054-6C8B-437D-B537-0DCA54DB5B18}"/>
    <cellStyle name="Salida 18 4 2 2 2 2" xfId="26726" xr:uid="{88A8AF82-75DF-4F1F-9F09-86D635182A0A}"/>
    <cellStyle name="Salida 18 4 2 2 3" xfId="15696" xr:uid="{0A836D5D-F559-4753-80C6-5FE8DC933656}"/>
    <cellStyle name="Salida 18 4 2 2 3 2" xfId="30804" xr:uid="{2CD05151-B83F-446B-BD02-4398D1954D62}"/>
    <cellStyle name="Salida 18 4 2 2 4" xfId="20362" xr:uid="{213DAA8C-0829-42E2-AA75-5287C17CDD61}"/>
    <cellStyle name="Salida 18 4 2 3" xfId="9084" xr:uid="{913E6FF5-D716-4BEC-B9C4-3C8A1DD80BA6}"/>
    <cellStyle name="Salida 18 4 2 3 2" xfId="24192" xr:uid="{F31E236B-BE92-46CF-A4EA-C9AC5BE633F8}"/>
    <cellStyle name="Salida 18 4 2 4" xfId="14864" xr:uid="{21153E49-19F9-40A3-9AD5-1792835E2F58}"/>
    <cellStyle name="Salida 18 4 2 4 2" xfId="29972" xr:uid="{6B3DBE74-2B33-4B93-9398-6B6E9B65A5D7}"/>
    <cellStyle name="Salida 18 4 2 5" xfId="14577" xr:uid="{83A2EE14-5965-417C-8D78-90579B47DD59}"/>
    <cellStyle name="Salida 18 4 2 5 2" xfId="29685" xr:uid="{C6960FB5-D9AD-4129-9B40-3CD197156B52}"/>
    <cellStyle name="Salida 18 4 2 6" xfId="17725" xr:uid="{0FDA9D15-50A1-448E-B71C-A35E6AA15DEC}"/>
    <cellStyle name="Salida 18 4 3" xfId="2882" xr:uid="{48C6A018-BCC6-4981-86B3-326E6E08C8EA}"/>
    <cellStyle name="Salida 18 4 3 2" xfId="5519" xr:uid="{FB0A4073-2438-4D58-A421-5743637C07B1}"/>
    <cellStyle name="Salida 18 4 3 2 2" xfId="11830" xr:uid="{118A8B6B-87F2-40BC-9795-493F199E0D76}"/>
    <cellStyle name="Salida 18 4 3 2 2 2" xfId="26938" xr:uid="{8DEF6DB8-ECA4-4D22-87CF-556DFF6AA243}"/>
    <cellStyle name="Salida 18 4 3 2 3" xfId="15018" xr:uid="{B48A38A9-6A63-49BF-B715-3F4A9C804BFB}"/>
    <cellStyle name="Salida 18 4 3 2 3 2" xfId="30126" xr:uid="{2158BBC5-40D1-49C5-A389-CA5221B97573}"/>
    <cellStyle name="Salida 18 4 3 2 4" xfId="20627" xr:uid="{6D26531E-E42F-4BC0-896F-A74ED5B6A7BE}"/>
    <cellStyle name="Salida 18 4 3 3" xfId="8068" xr:uid="{D61F5F3C-83CB-4C0D-8E7C-E2AA7BF74021}"/>
    <cellStyle name="Salida 18 4 3 3 2" xfId="23176" xr:uid="{F6D3E3DD-87F2-440F-94AB-41D14031F45F}"/>
    <cellStyle name="Salida 18 4 3 4" xfId="17990" xr:uid="{9969794F-77A6-4CDA-A860-330E2655654A}"/>
    <cellStyle name="Salida 18 4 4" xfId="3185" xr:uid="{260D5DE6-5166-4EDE-80B2-950A4AB8F3F1}"/>
    <cellStyle name="Salida 18 4 4 2" xfId="5822" xr:uid="{73258E15-54CF-4620-AD07-73969AA61B87}"/>
    <cellStyle name="Salida 18 4 4 2 2" xfId="12133" xr:uid="{B2DAAB76-15FB-41B8-95E9-455D206B2618}"/>
    <cellStyle name="Salida 18 4 4 2 2 2" xfId="27241" xr:uid="{F31BBBBE-56CA-485E-A3CE-3B3C88ED14F7}"/>
    <cellStyle name="Salida 18 4 4 2 3" xfId="14945" xr:uid="{31818FBE-7CF2-4763-9DE0-1E4FBC6BDF68}"/>
    <cellStyle name="Salida 18 4 4 2 3 2" xfId="30053" xr:uid="{A829CCB0-D17A-4169-B963-70B3DF1CE8B0}"/>
    <cellStyle name="Salida 18 4 4 2 4" xfId="20930" xr:uid="{6E17EE19-B8BE-4385-8D84-E07240D0EDA4}"/>
    <cellStyle name="Salida 18 4 4 3" xfId="9567" xr:uid="{DA8E6126-0F73-456F-AE05-2FCB48523910}"/>
    <cellStyle name="Salida 18 4 4 3 2" xfId="24675" xr:uid="{2E66AEF0-D35E-49E9-B556-F796BEBCA184}"/>
    <cellStyle name="Salida 18 4 4 4" xfId="14306" xr:uid="{EBD6D173-BC1D-4B95-AF92-CE644526DDD8}"/>
    <cellStyle name="Salida 18 4 4 4 2" xfId="29414" xr:uid="{74F92FAF-39B2-42A0-B49B-8E2BDC69DFED}"/>
    <cellStyle name="Salida 18 4 4 5" xfId="18293" xr:uid="{BB33E17E-1709-4ABA-8A90-1F3388983FAC}"/>
    <cellStyle name="Salida 18 4 5" xfId="3511" xr:uid="{9F556FAE-77DE-4CC2-A7CC-BC436B7BC930}"/>
    <cellStyle name="Salida 18 4 5 2" xfId="6148" xr:uid="{35247296-33DF-41AA-9AC5-26A63734C396}"/>
    <cellStyle name="Salida 18 4 5 2 2" xfId="12459" xr:uid="{5D63DA3A-062D-49CB-A1C2-223EC857BA47}"/>
    <cellStyle name="Salida 18 4 5 2 2 2" xfId="27567" xr:uid="{9D5CE13D-438A-43A6-82F0-534E6A8CD98F}"/>
    <cellStyle name="Salida 18 4 5 2 3" xfId="13883" xr:uid="{045676A1-A31D-428B-AAA9-6AD45588BB31}"/>
    <cellStyle name="Salida 18 4 5 2 3 2" xfId="28991" xr:uid="{C7554E1A-2C9B-4D40-8F1E-ADC53032413E}"/>
    <cellStyle name="Salida 18 4 5 2 4" xfId="21256" xr:uid="{E8BC9CB0-9D55-4574-90F9-21D857286303}"/>
    <cellStyle name="Salida 18 4 5 3" xfId="9893" xr:uid="{F38D3574-6047-470A-8C1C-5B6CD02ADD99}"/>
    <cellStyle name="Salida 18 4 5 3 2" xfId="25001" xr:uid="{244E5FD9-0EC7-443C-B497-F417328B000B}"/>
    <cellStyle name="Salida 18 4 5 4" xfId="11798" xr:uid="{7037FF99-DB7D-4A60-A6A1-379F685746C5}"/>
    <cellStyle name="Salida 18 4 5 4 2" xfId="26906" xr:uid="{E33D1670-299A-4923-80FD-CE87C362B1AE}"/>
    <cellStyle name="Salida 18 4 5 5" xfId="18619" xr:uid="{E6C5F846-2A63-4EA0-B4A1-1BD04784907C}"/>
    <cellStyle name="Salida 18 4 6" xfId="3817" xr:uid="{D5FA45F2-6A72-4FA8-BB30-E2816D61E903}"/>
    <cellStyle name="Salida 18 4 6 2" xfId="6454" xr:uid="{9088FE48-6E53-420F-9974-3518359F78A1}"/>
    <cellStyle name="Salida 18 4 6 2 2" xfId="12765" xr:uid="{DE0B8482-1F37-4912-851F-500764BA208A}"/>
    <cellStyle name="Salida 18 4 6 2 2 2" xfId="27873" xr:uid="{6F40F09F-CDC8-4113-9595-F3BF6797ECAC}"/>
    <cellStyle name="Salida 18 4 6 2 3" xfId="15098" xr:uid="{64BF9F3F-A2A4-4720-A1A4-38136852A146}"/>
    <cellStyle name="Salida 18 4 6 2 3 2" xfId="30206" xr:uid="{CAC09233-D070-4CCF-ACAB-C0D5A1AEEF8D}"/>
    <cellStyle name="Salida 18 4 6 2 4" xfId="21562" xr:uid="{04B17266-615C-4147-AAB3-7009A1E6D309}"/>
    <cellStyle name="Salida 18 4 6 3" xfId="10199" xr:uid="{E3CCEB88-57FF-4897-9930-BA54DF62F156}"/>
    <cellStyle name="Salida 18 4 6 3 2" xfId="25307" xr:uid="{EA324970-5E45-4539-ADC3-1E70A23E4526}"/>
    <cellStyle name="Salida 18 4 6 4" xfId="16158" xr:uid="{BEBD7471-EA0C-4AC9-B574-3120AD7842C6}"/>
    <cellStyle name="Salida 18 4 6 4 2" xfId="31266" xr:uid="{E3C8A1AE-4F5A-4518-B72C-E34AF637057E}"/>
    <cellStyle name="Salida 18 4 6 5" xfId="18925" xr:uid="{E5F8B4E2-0329-4669-A5E6-9E3C7D973696}"/>
    <cellStyle name="Salida 18 4 7" xfId="4199" xr:uid="{2D0F7F72-211F-4589-A2C2-3A79A59B270B}"/>
    <cellStyle name="Salida 18 4 7 2" xfId="6836" xr:uid="{5FCD55D9-9942-40DE-9001-F7B8AB5CC534}"/>
    <cellStyle name="Salida 18 4 7 2 2" xfId="13147" xr:uid="{AD21D7B7-B9BB-4CA8-980D-A0273D985F44}"/>
    <cellStyle name="Salida 18 4 7 2 2 2" xfId="28255" xr:uid="{424631B1-B527-4309-B6B0-474EA627D104}"/>
    <cellStyle name="Salida 18 4 7 2 3" xfId="16816" xr:uid="{086315B7-CE92-4E43-B747-77E84E067343}"/>
    <cellStyle name="Salida 18 4 7 2 3 2" xfId="31924" xr:uid="{49EC82A5-8633-4FF0-9F73-0DFBACFB83A2}"/>
    <cellStyle name="Salida 18 4 7 2 4" xfId="21944" xr:uid="{3388D828-C52E-4F65-B0A7-DABA8D648111}"/>
    <cellStyle name="Salida 18 4 7 3" xfId="10581" xr:uid="{0B211D51-1983-404F-B35A-EF55E7861D84}"/>
    <cellStyle name="Salida 18 4 7 3 2" xfId="25689" xr:uid="{CD0789FD-A6F3-4987-9018-ECB38D6DA828}"/>
    <cellStyle name="Salida 18 4 7 4" xfId="7691" xr:uid="{D985CC46-2A69-461E-82D3-39F2FA666591}"/>
    <cellStyle name="Salida 18 4 7 4 2" xfId="22799" xr:uid="{E94C318C-82A9-4333-93F8-101EB31B2DD5}"/>
    <cellStyle name="Salida 18 4 7 5" xfId="19307" xr:uid="{FC37B4F6-B713-4AA3-8113-AB5BC398A609}"/>
    <cellStyle name="Salida 18 4 8" xfId="4764" xr:uid="{6F20641C-19B1-4DA3-B666-46736BBD6D49}"/>
    <cellStyle name="Salida 18 4 8 2" xfId="11146" xr:uid="{4FC0188A-3CFD-4EAD-A5AC-060F085C34DC}"/>
    <cellStyle name="Salida 18 4 8 2 2" xfId="26254" xr:uid="{46751691-91A3-4F58-B17A-49E4532D3A7F}"/>
    <cellStyle name="Salida 18 4 8 3" xfId="15845" xr:uid="{4E1B0C2F-B339-4E8C-B627-650395A18D08}"/>
    <cellStyle name="Salida 18 4 8 3 2" xfId="30953" xr:uid="{65D43F42-EA89-43B8-AF15-7ABFAF09EB95}"/>
    <cellStyle name="Salida 18 4 8 4" xfId="19872" xr:uid="{A26DF966-5110-408E-A388-317560F4DE35}"/>
    <cellStyle name="Salida 18 4 9" xfId="8625" xr:uid="{DAD95C9E-0B27-46A1-B014-CBDA3FC476F0}"/>
    <cellStyle name="Salida 18 4 9 2" xfId="23733" xr:uid="{8CDB32C8-9878-4582-BEFD-7F250EA5D9DE}"/>
    <cellStyle name="Salida 18 5" xfId="1997" xr:uid="{8C267D28-971D-4D4E-AE31-E40FE5C70EB4}"/>
    <cellStyle name="Salida 18 5 10" xfId="15403" xr:uid="{8F07AABF-6C5C-4173-9DF0-A223042E24DF}"/>
    <cellStyle name="Salida 18 5 10 2" xfId="30511" xr:uid="{81127C03-7581-4AEA-9D43-227F46A9035C}"/>
    <cellStyle name="Salida 18 5 11" xfId="17222" xr:uid="{9D5B9DDB-2FF0-4074-BD37-AABD4110FA87}"/>
    <cellStyle name="Salida 18 5 2" xfId="2759" xr:uid="{20EAC049-FFD6-4511-A8BF-B6E18DEE7ED3}"/>
    <cellStyle name="Salida 18 5 2 2" xfId="5396" xr:uid="{D59D736A-5ECF-42D8-8CE4-F19D4BC95EA4}"/>
    <cellStyle name="Salida 18 5 2 2 2" xfId="11745" xr:uid="{5AAC24EB-8E66-4CF7-A498-00535417F312}"/>
    <cellStyle name="Salida 18 5 2 2 2 2" xfId="26853" xr:uid="{AEB26C27-FED7-4118-A90B-65F2850B5FD9}"/>
    <cellStyle name="Salida 18 5 2 2 3" xfId="8031" xr:uid="{FD569194-E839-42BA-B6C4-A98144F30568}"/>
    <cellStyle name="Salida 18 5 2 2 3 2" xfId="23139" xr:uid="{6D8455D0-6402-4A6B-AEFB-CD0F23C021F2}"/>
    <cellStyle name="Salida 18 5 2 2 4" xfId="20504" xr:uid="{B138F750-8F1D-40F4-A314-BE55D79298B4}"/>
    <cellStyle name="Salida 18 5 2 3" xfId="15715" xr:uid="{31989C3D-F03D-47F4-B097-04365D50AE40}"/>
    <cellStyle name="Salida 18 5 2 3 2" xfId="30823" xr:uid="{8D9A5266-3FF2-4473-B0A4-DF1C01ED32BA}"/>
    <cellStyle name="Salida 18 5 2 4" xfId="17867" xr:uid="{2B28DF65-3644-4497-AB4B-1B8673922E8A}"/>
    <cellStyle name="Salida 18 5 3" xfId="3062" xr:uid="{9FF2C9BC-824D-4474-BC0E-C7DD81403FF6}"/>
    <cellStyle name="Salida 18 5 3 2" xfId="5699" xr:uid="{2C652065-01E3-4AAD-AA01-00A32F90C160}"/>
    <cellStyle name="Salida 18 5 3 2 2" xfId="12010" xr:uid="{08D25180-FE33-4766-9B6A-98F895CD5825}"/>
    <cellStyle name="Salida 18 5 3 2 2 2" xfId="27118" xr:uid="{B6CF2B80-81EF-4AF4-8797-796509EDD5D6}"/>
    <cellStyle name="Salida 18 5 3 2 3" xfId="13902" xr:uid="{8E6416FF-0534-4F94-A808-CFF40B5AE500}"/>
    <cellStyle name="Salida 18 5 3 2 3 2" xfId="29010" xr:uid="{7816B411-E9EE-4A44-A157-AE5ACE61CE93}"/>
    <cellStyle name="Salida 18 5 3 2 4" xfId="20807" xr:uid="{7533A858-F790-4E7C-96CD-472E57B82CA7}"/>
    <cellStyle name="Salida 18 5 3 3" xfId="9444" xr:uid="{A2B60E39-CEE3-423E-B363-588632C04CFF}"/>
    <cellStyle name="Salida 18 5 3 3 2" xfId="24552" xr:uid="{63F43A7C-68CB-4B9C-88EE-ABB6129A9960}"/>
    <cellStyle name="Salida 18 5 3 4" xfId="7188" xr:uid="{5A66442C-40F5-4888-8CA0-34A3D3D5461C}"/>
    <cellStyle name="Salida 18 5 3 4 2" xfId="22296" xr:uid="{E51FA3B5-1AA9-4EDC-88FC-A819D5B9ADC9}"/>
    <cellStyle name="Salida 18 5 3 5" xfId="18170" xr:uid="{49558160-49C4-4515-9918-9EEC885D8CF3}"/>
    <cellStyle name="Salida 18 5 4" xfId="3388" xr:uid="{9CB8A08E-CC72-4633-915F-479D985CD540}"/>
    <cellStyle name="Salida 18 5 4 2" xfId="6025" xr:uid="{B69DB76A-CB35-4099-8C3C-F931EA9AFD41}"/>
    <cellStyle name="Salida 18 5 4 2 2" xfId="12336" xr:uid="{783ACD71-0981-4C40-B08D-7F02E3263EFE}"/>
    <cellStyle name="Salida 18 5 4 2 2 2" xfId="27444" xr:uid="{97472920-E2A8-4E14-8F1F-9D88582AC7F7}"/>
    <cellStyle name="Salida 18 5 4 2 3" xfId="7656" xr:uid="{78A0177E-D0CC-4C05-B048-5B55EC323F59}"/>
    <cellStyle name="Salida 18 5 4 2 3 2" xfId="22764" xr:uid="{7EF5EF1C-1C11-4AC0-9C2D-9EE384EF169D}"/>
    <cellStyle name="Salida 18 5 4 2 4" xfId="21133" xr:uid="{D21A3290-FEFF-4E5B-83B0-BE765096DE59}"/>
    <cellStyle name="Salida 18 5 4 3" xfId="9770" xr:uid="{4FB79A33-24E4-497F-9F15-4146761A5ED5}"/>
    <cellStyle name="Salida 18 5 4 3 2" xfId="24878" xr:uid="{6F7AFB2D-6082-45CE-A3C4-D6710498692F}"/>
    <cellStyle name="Salida 18 5 4 4" xfId="14111" xr:uid="{6CCEB38D-A90E-4AF4-A481-9C50E7F25714}"/>
    <cellStyle name="Salida 18 5 4 4 2" xfId="29219" xr:uid="{1DDF95BE-F6C6-4ED6-9B55-3AEECAE84030}"/>
    <cellStyle name="Salida 18 5 4 5" xfId="18496" xr:uid="{B2FE92CA-781B-489F-8305-7BEE48527DC8}"/>
    <cellStyle name="Salida 18 5 5" xfId="3694" xr:uid="{D8FDA1A1-AD2D-41A2-B90A-229B04B430E6}"/>
    <cellStyle name="Salida 18 5 5 2" xfId="6331" xr:uid="{0B888E67-2184-4A09-9AD1-ED2282DF71AB}"/>
    <cellStyle name="Salida 18 5 5 2 2" xfId="12642" xr:uid="{86E8824B-6A96-481D-94B7-C35D5D087B7F}"/>
    <cellStyle name="Salida 18 5 5 2 2 2" xfId="27750" xr:uid="{F7073041-E54F-496F-9339-DDB07CF4B73C}"/>
    <cellStyle name="Salida 18 5 5 2 3" xfId="7480" xr:uid="{3446F4D4-0CCC-4848-BFB9-8E78B7040B23}"/>
    <cellStyle name="Salida 18 5 5 2 3 2" xfId="22588" xr:uid="{34A285BF-FFED-4CC3-AE17-B18CB2E736C8}"/>
    <cellStyle name="Salida 18 5 5 2 4" xfId="21439" xr:uid="{D9E987A1-6394-4DB4-AA00-5083C00ECD12}"/>
    <cellStyle name="Salida 18 5 5 3" xfId="10076" xr:uid="{A4839F9C-9E8A-4BBA-A188-CEFC01194FA6}"/>
    <cellStyle name="Salida 18 5 5 3 2" xfId="25184" xr:uid="{B1A2BFD4-A44C-4568-A2F1-86510207DBEC}"/>
    <cellStyle name="Salida 18 5 5 4" xfId="13528" xr:uid="{43318C89-586C-48F9-8ACF-68B67C029D68}"/>
    <cellStyle name="Salida 18 5 5 4 2" xfId="28636" xr:uid="{90270DC3-BA50-4661-8E1D-B93176AD0722}"/>
    <cellStyle name="Salida 18 5 5 5" xfId="18802" xr:uid="{8C8A0EC0-9CC7-4849-8989-1BF4DE26195E}"/>
    <cellStyle name="Salida 18 5 6" xfId="4069" xr:uid="{20095DB1-1B3D-421D-91FF-E0F1A297C5DE}"/>
    <cellStyle name="Salida 18 5 6 2" xfId="6706" xr:uid="{D6212915-781C-4184-A98D-EF1A46C10985}"/>
    <cellStyle name="Salida 18 5 6 2 2" xfId="13017" xr:uid="{D9B2622F-1D9E-4426-9D05-1C63897F5AD5}"/>
    <cellStyle name="Salida 18 5 6 2 2 2" xfId="28125" xr:uid="{26106140-802A-4C39-B549-156B115D086B}"/>
    <cellStyle name="Salida 18 5 6 2 3" xfId="16693" xr:uid="{C8A496F0-B283-4B07-AC42-9938DA3320F8}"/>
    <cellStyle name="Salida 18 5 6 2 3 2" xfId="31801" xr:uid="{59F8743A-65B2-42A7-8076-A2122209841C}"/>
    <cellStyle name="Salida 18 5 6 2 4" xfId="21814" xr:uid="{87792F63-184C-4803-91A0-F061EDB4029F}"/>
    <cellStyle name="Salida 18 5 6 3" xfId="10451" xr:uid="{F55DC8E2-048D-4C16-AF57-FF79E8B92DA5}"/>
    <cellStyle name="Salida 18 5 6 3 2" xfId="25559" xr:uid="{D25B865D-BCE9-428C-BC9A-B8874EC1A1DA}"/>
    <cellStyle name="Salida 18 5 6 4" xfId="13840" xr:uid="{0AB52E65-4095-47DB-BC0D-01DA00E2D25D}"/>
    <cellStyle name="Salida 18 5 6 4 2" xfId="28948" xr:uid="{C639DFB8-3937-43F0-8136-DDAA182A7833}"/>
    <cellStyle name="Salida 18 5 6 5" xfId="19177" xr:uid="{A5D3E0CA-31FE-408A-A558-6CD77BAAE3D9}"/>
    <cellStyle name="Salida 18 5 7" xfId="4634" xr:uid="{A2B26E98-3791-4B7A-85E7-B66CFB68C80F}"/>
    <cellStyle name="Salida 18 5 7 2" xfId="11016" xr:uid="{76C4C1C6-EEE5-402E-999D-1D1D70B31582}"/>
    <cellStyle name="Salida 18 5 7 2 2" xfId="26124" xr:uid="{B8F8B32E-80A6-483B-BFE3-D0B9DFAEA202}"/>
    <cellStyle name="Salida 18 5 7 3" xfId="13882" xr:uid="{B665EF96-82B4-4D84-997F-78807CBD6BC2}"/>
    <cellStyle name="Salida 18 5 7 3 2" xfId="28990" xr:uid="{89D1791B-0B1A-4DB9-B537-AF161461F4FB}"/>
    <cellStyle name="Salida 18 5 7 4" xfId="19742" xr:uid="{430DB377-9904-4EBC-982A-F6A45183BF94}"/>
    <cellStyle name="Salida 18 5 8" xfId="8495" xr:uid="{EFC4DFDB-DEF2-47D5-8C14-3BC24C023545}"/>
    <cellStyle name="Salida 18 5 8 2" xfId="23603" xr:uid="{CE136713-64F1-4AC8-B4C1-2274C3770220}"/>
    <cellStyle name="Salida 18 5 9" xfId="15301" xr:uid="{469245D4-8940-4E1D-AA7D-1B2CAFC77554}"/>
    <cellStyle name="Salida 18 5 9 2" xfId="30409" xr:uid="{A2C6D420-2119-4448-A361-2F9796609F9F}"/>
    <cellStyle name="Salida 2" xfId="1511" xr:uid="{00000000-0005-0000-0000-0000EB050000}"/>
    <cellStyle name="Salida 2 2" xfId="1937" xr:uid="{06CEA6A0-779F-45EE-80C3-3AAE8261C110}"/>
    <cellStyle name="Salida 2 2 10" xfId="8438" xr:uid="{52B78FC5-1A57-4266-B505-A1A722B5F733}"/>
    <cellStyle name="Salida 2 2 10 2" xfId="23546" xr:uid="{38F205AB-3E87-4CF5-9BD1-CA2D28FBFD45}"/>
    <cellStyle name="Salida 2 2 11" xfId="7562" xr:uid="{607DC605-E2EC-4DA2-ACD0-02A6F99887F8}"/>
    <cellStyle name="Salida 2 2 11 2" xfId="22670" xr:uid="{09989AD6-A2D8-47C3-8CA1-12D4056F069C}"/>
    <cellStyle name="Salida 2 2 12" xfId="14354" xr:uid="{A44FA102-57CB-4783-BD5F-09703C6A2E49}"/>
    <cellStyle name="Salida 2 2 12 2" xfId="29462" xr:uid="{9FBB0A86-3346-4271-9840-57CD594D943D}"/>
    <cellStyle name="Salida 2 2 13" xfId="17162" xr:uid="{81B142D6-AF10-4B17-8E4C-CC6EBFEEBD10}"/>
    <cellStyle name="Salida 2 2 2" xfId="2497" xr:uid="{E341CBFB-3942-4716-AAE7-10ACBD47E5F3}"/>
    <cellStyle name="Salida 2 2 2 2" xfId="5134" xr:uid="{B39F30BD-EE62-4260-8284-A6D251F15E3C}"/>
    <cellStyle name="Salida 2 2 2 2 2" xfId="11498" xr:uid="{8A35099B-1A16-4925-B969-40E554E7AFF6}"/>
    <cellStyle name="Salida 2 2 2 2 2 2" xfId="26606" xr:uid="{842A927A-57DD-4F56-8822-255FBC6704F4}"/>
    <cellStyle name="Salida 2 2 2 2 3" xfId="13620" xr:uid="{20B2BDDF-3647-450D-B5F7-A050C23E8062}"/>
    <cellStyle name="Salida 2 2 2 2 3 2" xfId="28728" xr:uid="{23D973B6-2FB6-4AB6-93C3-17100CF01E6C}"/>
    <cellStyle name="Salida 2 2 2 2 4" xfId="20242" xr:uid="{9C3FD5DF-E470-4232-B00C-94242B2A0662}"/>
    <cellStyle name="Salida 2 2 2 3" xfId="8964" xr:uid="{EDDC5ECE-86D6-48D4-949E-8886C55CE677}"/>
    <cellStyle name="Salida 2 2 2 3 2" xfId="24072" xr:uid="{2E290B68-23EC-4831-A04C-7C09A6299BE2}"/>
    <cellStyle name="Salida 2 2 3" xfId="2713" xr:uid="{8D40A642-00E9-4858-BD3D-4B8259985F96}"/>
    <cellStyle name="Salida 2 2 3 2" xfId="5350" xr:uid="{9EC9CBB0-BBD4-4CE0-A1EF-6CBE1A06EDE4}"/>
    <cellStyle name="Salida 2 2 3 2 2" xfId="11699" xr:uid="{C0596D80-5FBE-4FBB-98CE-49ED597F6952}"/>
    <cellStyle name="Salida 2 2 3 2 2 2" xfId="26807" xr:uid="{2720807B-7E72-4CED-9452-01252EC9D9BB}"/>
    <cellStyle name="Salida 2 2 3 2 3" xfId="13370" xr:uid="{600E22A0-5A37-41BC-A63F-BB696F259C52}"/>
    <cellStyle name="Salida 2 2 3 2 3 2" xfId="28478" xr:uid="{AAB9EBC7-A7D7-4CC5-BC9E-E3E02EE5A45B}"/>
    <cellStyle name="Salida 2 2 3 2 4" xfId="20458" xr:uid="{5ED96CC7-E9F1-45E6-89A4-81AB19A4DF74}"/>
    <cellStyle name="Salida 2 2 3 3" xfId="7886" xr:uid="{9914BBDC-6C83-4A80-A8E7-5FF5C7E7378E}"/>
    <cellStyle name="Salida 2 2 3 3 2" xfId="22994" xr:uid="{0B6722BF-45D0-47E7-8449-B071F2AFCAD3}"/>
    <cellStyle name="Salida 2 2 3 4" xfId="17821" xr:uid="{A7A6A9AB-C76E-43EE-9744-24B54369E9AD}"/>
    <cellStyle name="Salida 2 2 4" xfId="3016" xr:uid="{D66A4D22-FAB5-4528-867E-B64D4CB2F90E}"/>
    <cellStyle name="Salida 2 2 4 2" xfId="5653" xr:uid="{0D71C326-97D9-4B8B-9146-4185355F511B}"/>
    <cellStyle name="Salida 2 2 4 2 2" xfId="11964" xr:uid="{76BCCC62-2083-4862-96D0-6695ACBD8184}"/>
    <cellStyle name="Salida 2 2 4 2 2 2" xfId="27072" xr:uid="{FF7E6522-D986-4656-9E51-FC8708592CF1}"/>
    <cellStyle name="Salida 2 2 4 2 3" xfId="9180" xr:uid="{252A0405-011A-4B18-A723-DB9602ABF0D3}"/>
    <cellStyle name="Salida 2 2 4 2 3 2" xfId="24288" xr:uid="{B340B7DA-BF15-4E58-B43E-9987E41D451C}"/>
    <cellStyle name="Salida 2 2 4 2 4" xfId="20761" xr:uid="{C0A0EC72-1BE8-4904-8F86-8A2CF9CC0003}"/>
    <cellStyle name="Salida 2 2 4 3" xfId="9398" xr:uid="{B67EE53A-CC47-478B-9708-0B8674014836}"/>
    <cellStyle name="Salida 2 2 4 3 2" xfId="24506" xr:uid="{C42F67E4-3A82-4387-8B24-B5156D797B2B}"/>
    <cellStyle name="Salida 2 2 4 4" xfId="7969" xr:uid="{81F00BEF-C357-4EBA-AE41-B04A1732BD51}"/>
    <cellStyle name="Salida 2 2 4 4 2" xfId="23077" xr:uid="{BAE186F3-C8D0-4DF3-86AB-17C240898F41}"/>
    <cellStyle name="Salida 2 2 4 5" xfId="18124" xr:uid="{A46EC724-BC3E-4D08-9B4B-2E1384DF7522}"/>
    <cellStyle name="Salida 2 2 5" xfId="3342" xr:uid="{FB9BD903-B2C4-4953-814F-D13D6A6265C4}"/>
    <cellStyle name="Salida 2 2 5 2" xfId="5979" xr:uid="{0649BE65-1A71-46B9-A8A4-1D6232440796}"/>
    <cellStyle name="Salida 2 2 5 2 2" xfId="12290" xr:uid="{5C20622B-D6F7-4005-811A-C3C3E1D1A9C6}"/>
    <cellStyle name="Salida 2 2 5 2 2 2" xfId="27398" xr:uid="{8AFE6277-323B-4ED2-A251-373B2E42D70F}"/>
    <cellStyle name="Salida 2 2 5 2 3" xfId="14168" xr:uid="{2566EAF6-3CD5-43FA-A143-92480AE21F8F}"/>
    <cellStyle name="Salida 2 2 5 2 3 2" xfId="29276" xr:uid="{E1FE3CDD-0238-4354-9A91-18AAAF178D98}"/>
    <cellStyle name="Salida 2 2 5 2 4" xfId="21087" xr:uid="{CAE2F015-5A86-4428-AF5D-6F76E05F1863}"/>
    <cellStyle name="Salida 2 2 5 3" xfId="9724" xr:uid="{6412D5AC-6C16-46E4-A854-A14821A5901E}"/>
    <cellStyle name="Salida 2 2 5 3 2" xfId="24832" xr:uid="{FF91DABE-C486-4344-8BE2-155D2332FFDA}"/>
    <cellStyle name="Salida 2 2 5 4" xfId="16439" xr:uid="{6E4FFE96-A3BC-4CCF-B452-F69B24A417C4}"/>
    <cellStyle name="Salida 2 2 5 4 2" xfId="31547" xr:uid="{CA71A826-7C3D-41F4-AA51-7B1CFF7E74B6}"/>
    <cellStyle name="Salida 2 2 5 5" xfId="18450" xr:uid="{EDABA224-3143-4F85-A2A3-1AB332BEADE6}"/>
    <cellStyle name="Salida 2 2 6" xfId="3648" xr:uid="{333D8311-4120-45F7-96E6-EABE040DF29F}"/>
    <cellStyle name="Salida 2 2 6 2" xfId="6285" xr:uid="{493FC12F-CBBC-44DF-8136-6AD984D90720}"/>
    <cellStyle name="Salida 2 2 6 2 2" xfId="12596" xr:uid="{93773B88-927B-4BBF-A779-2D1CCBBCA607}"/>
    <cellStyle name="Salida 2 2 6 2 2 2" xfId="27704" xr:uid="{1C32051A-EE29-41DD-A483-63F2757E21B5}"/>
    <cellStyle name="Salida 2 2 6 2 3" xfId="14464" xr:uid="{7B998B96-44E5-43FC-955D-7EC6D9C3EFC2}"/>
    <cellStyle name="Salida 2 2 6 2 3 2" xfId="29572" xr:uid="{4C6909E6-B3D8-4131-B958-7AA2DD3B7574}"/>
    <cellStyle name="Salida 2 2 6 2 4" xfId="21393" xr:uid="{BE261227-CD91-406B-8BA5-4564B53654A4}"/>
    <cellStyle name="Salida 2 2 6 3" xfId="10030" xr:uid="{5FD56FDD-D136-46C1-8B5B-DC4455AF2A82}"/>
    <cellStyle name="Salida 2 2 6 3 2" xfId="25138" xr:uid="{2EBF026F-50A7-4A9E-AC3B-08F358DBD220}"/>
    <cellStyle name="Salida 2 2 6 4" xfId="15894" xr:uid="{415BE23B-A957-450A-9DB7-89880484D595}"/>
    <cellStyle name="Salida 2 2 6 4 2" xfId="31002" xr:uid="{9B4A16AC-D15F-4F56-9AE1-DA688698827F}"/>
    <cellStyle name="Salida 2 2 6 5" xfId="18756" xr:uid="{47F0B16D-E9D6-4085-8DBF-B6E1231CF61A}"/>
    <cellStyle name="Salida 2 2 7" xfId="4009" xr:uid="{155F53FA-B862-4FB7-957F-787FD3250C10}"/>
    <cellStyle name="Salida 2 2 7 2" xfId="6646" xr:uid="{69047052-EAE1-4681-B891-4C6FB1D2CEFD}"/>
    <cellStyle name="Salida 2 2 7 2 2" xfId="12957" xr:uid="{CB9849F4-D729-41A8-9639-18B0C7CAD543}"/>
    <cellStyle name="Salida 2 2 7 2 2 2" xfId="28065" xr:uid="{CA8A7AFA-A0C7-4914-8889-5836195DAB7B}"/>
    <cellStyle name="Salida 2 2 7 2 3" xfId="16647" xr:uid="{FDC2D185-7D5C-4B7F-9324-A45F996D7A0D}"/>
    <cellStyle name="Salida 2 2 7 2 3 2" xfId="31755" xr:uid="{43BBC717-878D-4DC5-8EDD-7E801C76033F}"/>
    <cellStyle name="Salida 2 2 7 2 4" xfId="21754" xr:uid="{84DB4F36-E18B-4606-AED5-D2C250350620}"/>
    <cellStyle name="Salida 2 2 7 3" xfId="10391" xr:uid="{81E7B30B-CFD1-47B1-8257-3218D33022F5}"/>
    <cellStyle name="Salida 2 2 7 3 2" xfId="25499" xr:uid="{A0E5B32D-F212-4C13-A0FA-CBE37C1E6155}"/>
    <cellStyle name="Salida 2 2 7 4" xfId="7808" xr:uid="{29888F2D-43D4-41FC-869B-63D376DF7E5B}"/>
    <cellStyle name="Salida 2 2 7 4 2" xfId="22916" xr:uid="{BA8527F0-2570-4AE9-830D-1189D64EDC69}"/>
    <cellStyle name="Salida 2 2 7 5" xfId="19117" xr:uid="{EDC16339-24A3-432E-B700-C7D1E39FF876}"/>
    <cellStyle name="Salida 2 2 8" xfId="4322" xr:uid="{DF7EE554-607A-4201-BA50-ECF4DF28754A}"/>
    <cellStyle name="Salida 2 2 8 2" xfId="6959" xr:uid="{0F3CB7FB-6C8C-405F-8421-93CD761350CC}"/>
    <cellStyle name="Salida 2 2 8 2 2" xfId="13270" xr:uid="{6D67B88F-4780-45FD-8E90-006F32D70844}"/>
    <cellStyle name="Salida 2 2 8 2 2 2" xfId="28378" xr:uid="{39A3C461-44C1-4554-8ED2-0362BB359196}"/>
    <cellStyle name="Salida 2 2 8 2 3" xfId="16934" xr:uid="{995BDC10-4249-47B3-848B-9E7614B6350B}"/>
    <cellStyle name="Salida 2 2 8 2 3 2" xfId="32042" xr:uid="{535ECE51-A89A-461C-B8C0-443C188EA233}"/>
    <cellStyle name="Salida 2 2 8 2 4" xfId="22067" xr:uid="{BC94E6C8-9272-44D3-B8E3-778E9D494C92}"/>
    <cellStyle name="Salida 2 2 8 3" xfId="10704" xr:uid="{01501E48-7AFF-4991-A141-E2B26C56A5DC}"/>
    <cellStyle name="Salida 2 2 8 3 2" xfId="25812" xr:uid="{461AAE56-2B4F-40FB-BD8A-AF54118EBD91}"/>
    <cellStyle name="Salida 2 2 8 4" xfId="9172" xr:uid="{2CC4EDD1-954B-4388-84C0-3F1FF75A8866}"/>
    <cellStyle name="Salida 2 2 8 4 2" xfId="24280" xr:uid="{CB8596BD-2866-4D62-8D29-26DF34AAE3E5}"/>
    <cellStyle name="Salida 2 2 8 5" xfId="19430" xr:uid="{0FE2EA0C-3AB5-4936-B689-9CFC1204CE3B}"/>
    <cellStyle name="Salida 2 2 9" xfId="4574" xr:uid="{1083D692-CCA9-4FBF-BAA6-0405A75870C1}"/>
    <cellStyle name="Salida 2 2 9 2" xfId="10956" xr:uid="{1D86728D-B14B-4C28-A53D-E1BE8D6C9048}"/>
    <cellStyle name="Salida 2 2 9 2 2" xfId="26064" xr:uid="{6EC2EF18-BD18-4AA8-9D6A-74405EC5271F}"/>
    <cellStyle name="Salida 2 2 9 3" xfId="15347" xr:uid="{35ADE328-6F4D-4330-8119-740406210C40}"/>
    <cellStyle name="Salida 2 2 9 3 2" xfId="30455" xr:uid="{491B5F0E-4FCD-448A-A37A-314638295B9E}"/>
    <cellStyle name="Salida 2 2 9 4" xfId="19682" xr:uid="{FBDDDC35-62F4-45A1-8D3C-C22E4AB563C6}"/>
    <cellStyle name="Salida 2 3" xfId="1796" xr:uid="{8F6308BE-9DE4-4BFE-923F-78FE5217A66F}"/>
    <cellStyle name="Salida 2 3 10" xfId="8297" xr:uid="{8FAC7C3B-63E8-457B-B7FF-43192BE96C64}"/>
    <cellStyle name="Salida 2 3 10 2" xfId="23405" xr:uid="{AF029A15-1EDC-45D1-9787-4C3EE1B1485E}"/>
    <cellStyle name="Salida 2 3 11" xfId="13666" xr:uid="{FD86F1B6-76D4-4BD3-B0B5-3F38295F0992}"/>
    <cellStyle name="Salida 2 3 11 2" xfId="28774" xr:uid="{37D38FE4-1E74-45FA-A164-8301AD2C1CE9}"/>
    <cellStyle name="Salida 2 3 12" xfId="14750" xr:uid="{33268555-5FFD-4BD6-B86C-BEB14E45B256}"/>
    <cellStyle name="Salida 2 3 12 2" xfId="29858" xr:uid="{86CD8BEA-D5FF-42BD-8E35-4E1C59EB6357}"/>
    <cellStyle name="Salida 2 3 13" xfId="17021" xr:uid="{3A220A09-204A-4ED1-B30B-4877CA30F6B9}"/>
    <cellStyle name="Salida 2 3 2" xfId="2356" xr:uid="{399C5277-0A8A-4B3D-BF77-89FD08A4F4F7}"/>
    <cellStyle name="Salida 2 3 2 2" xfId="4993" xr:uid="{4CE23D5D-BEAF-42ED-B8E5-B8D83EDA9544}"/>
    <cellStyle name="Salida 2 3 2 2 2" xfId="11357" xr:uid="{2C58D394-AC82-450C-8707-771EC8FADC6E}"/>
    <cellStyle name="Salida 2 3 2 2 2 2" xfId="26465" xr:uid="{2D86EBF6-0FB4-48A8-B271-3C289AC019E7}"/>
    <cellStyle name="Salida 2 3 2 2 3" xfId="7731" xr:uid="{DA5FFD1F-CC7A-414D-8671-30A4C4EDC479}"/>
    <cellStyle name="Salida 2 3 2 2 3 2" xfId="22839" xr:uid="{2735657F-82E0-47FE-89FF-53168A1562F1}"/>
    <cellStyle name="Salida 2 3 2 2 4" xfId="20101" xr:uid="{B1B34558-4B03-41EB-9B38-0FE230A7F382}"/>
    <cellStyle name="Salida 2 3 2 3" xfId="8823" xr:uid="{20FDF77A-C26A-4A0F-B0C6-35A76CC6B461}"/>
    <cellStyle name="Salida 2 3 2 3 2" xfId="23931" xr:uid="{D9C4A1CA-308C-40D3-BC50-2900E2F2B3CF}"/>
    <cellStyle name="Salida 2 3 3" xfId="2263" xr:uid="{B3239A6B-6A4B-4DFE-957B-75411E635944}"/>
    <cellStyle name="Salida 2 3 3 2" xfId="4900" xr:uid="{AC30F65C-F95F-4134-8A62-BDB698C17337}"/>
    <cellStyle name="Salida 2 3 3 2 2" xfId="11264" xr:uid="{20499E20-8DA1-44B6-A629-B66ACACFA1BC}"/>
    <cellStyle name="Salida 2 3 3 2 2 2" xfId="26372" xr:uid="{1A5FEC26-021E-43C5-8799-A595EE0798AC}"/>
    <cellStyle name="Salida 2 3 3 2 3" xfId="13825" xr:uid="{78796F04-93E6-4E8B-9B57-23B5A3EBA26F}"/>
    <cellStyle name="Salida 2 3 3 2 3 2" xfId="28933" xr:uid="{427426D0-DF6F-452F-9B3E-69F1B76B456A}"/>
    <cellStyle name="Salida 2 3 3 2 4" xfId="20008" xr:uid="{5D39BEFD-8A35-4A44-AC72-A3EDDF4A70D3}"/>
    <cellStyle name="Salida 2 3 3 3" xfId="13959" xr:uid="{1213318B-E1F3-4C41-BF5B-1EB665A25C26}"/>
    <cellStyle name="Salida 2 3 3 3 2" xfId="29067" xr:uid="{D0F06425-5F8B-466F-979A-6EE07E408A37}"/>
    <cellStyle name="Salida 2 3 3 4" xfId="17488" xr:uid="{C9A1311D-3FED-4368-8AD0-9D7C3F4B4E37}"/>
    <cellStyle name="Salida 2 3 4" xfId="2333" xr:uid="{785F3030-441F-4B4F-89CC-E4971ACA6032}"/>
    <cellStyle name="Salida 2 3 4 2" xfId="4970" xr:uid="{A80FDC0B-8E5E-43B0-A766-F14CE0DBF25E}"/>
    <cellStyle name="Salida 2 3 4 2 2" xfId="11334" xr:uid="{C2316C4B-7438-44E6-BB07-83112C104A12}"/>
    <cellStyle name="Salida 2 3 4 2 2 2" xfId="26442" xr:uid="{05807C7F-9C15-4679-B6DD-BA6CFC95258D}"/>
    <cellStyle name="Salida 2 3 4 2 3" xfId="7720" xr:uid="{0CFC22A2-1979-4189-90C8-A64E62ECA34F}"/>
    <cellStyle name="Salida 2 3 4 2 3 2" xfId="22828" xr:uid="{B0797786-72C9-41BD-A2A9-B0F51F936BC7}"/>
    <cellStyle name="Salida 2 3 4 2 4" xfId="20078" xr:uid="{2C274ABA-4D72-42CF-BB77-F1AE2B0A6589}"/>
    <cellStyle name="Salida 2 3 4 3" xfId="8800" xr:uid="{FE54C984-D445-4D24-BEF0-42F1C8E527CD}"/>
    <cellStyle name="Salida 2 3 4 3 2" xfId="23908" xr:uid="{4F2BC609-EF2B-42D4-9D93-B738362C32A7}"/>
    <cellStyle name="Salida 2 3 4 4" xfId="7365" xr:uid="{53E4E70E-A0FE-46BD-A276-4199BBDA2300}"/>
    <cellStyle name="Salida 2 3 4 4 2" xfId="22473" xr:uid="{1318A182-7604-40B1-895D-8A5FEF1C35E0}"/>
    <cellStyle name="Salida 2 3 4 5" xfId="17558" xr:uid="{A77826F4-2B76-41A4-B377-CFF719195140}"/>
    <cellStyle name="Salida 2 3 5" xfId="2277" xr:uid="{A45407C6-88D4-4F7A-BB2C-F0F2E16F0F7F}"/>
    <cellStyle name="Salida 2 3 5 2" xfId="4914" xr:uid="{90DC255D-2721-46E9-95D9-1E5C2F0F87E2}"/>
    <cellStyle name="Salida 2 3 5 2 2" xfId="11278" xr:uid="{F2F7A4A3-6B43-4216-B11B-FA0A54888197}"/>
    <cellStyle name="Salida 2 3 5 2 2 2" xfId="26386" xr:uid="{FAC45C22-15AA-43F1-8CDD-EA3D0DED9337}"/>
    <cellStyle name="Salida 2 3 5 2 3" xfId="14936" xr:uid="{8624FB48-C559-46A8-80CB-4765B7C9DF38}"/>
    <cellStyle name="Salida 2 3 5 2 3 2" xfId="30044" xr:uid="{4D4D70D3-EEC3-4F68-93D4-452C9C86DF10}"/>
    <cellStyle name="Salida 2 3 5 2 4" xfId="20022" xr:uid="{778B0380-948C-4439-95A9-114ADC769394}"/>
    <cellStyle name="Salida 2 3 5 3" xfId="8744" xr:uid="{8266E52A-53F5-4853-9AD4-ED7E40C2594F}"/>
    <cellStyle name="Salida 2 3 5 3 2" xfId="23852" xr:uid="{B046EE66-647F-4908-A809-B7F2D66D4589}"/>
    <cellStyle name="Salida 2 3 5 4" xfId="15315" xr:uid="{FD3C524B-BF0D-48F4-83BB-6AFB09B2541D}"/>
    <cellStyle name="Salida 2 3 5 4 2" xfId="30423" xr:uid="{96BF5BE6-E29F-41EE-9B33-2C921A02F907}"/>
    <cellStyle name="Salida 2 3 5 5" xfId="17502" xr:uid="{7F1D78E1-D7B0-4262-8AC0-9EEDE50F28A8}"/>
    <cellStyle name="Salida 2 3 6" xfId="2299" xr:uid="{D2928C3E-3115-4740-9F8B-B9F419E1FFCF}"/>
    <cellStyle name="Salida 2 3 6 2" xfId="4936" xr:uid="{2A676980-D27F-44C1-BAF4-CC1D95185FBA}"/>
    <cellStyle name="Salida 2 3 6 2 2" xfId="11300" xr:uid="{440D7586-F7E8-4D80-B5CF-7A0C3B6ABA8E}"/>
    <cellStyle name="Salida 2 3 6 2 2 2" xfId="26408" xr:uid="{C462C69F-CB2C-462F-83C1-D36924FA2166}"/>
    <cellStyle name="Salida 2 3 6 2 3" xfId="15204" xr:uid="{6EE7C7F7-A9D3-4BD6-AAB0-9FB8C71209F1}"/>
    <cellStyle name="Salida 2 3 6 2 3 2" xfId="30312" xr:uid="{14C21B94-CA6E-42DA-AB96-F6DD29AA71DB}"/>
    <cellStyle name="Salida 2 3 6 2 4" xfId="20044" xr:uid="{539B0F93-BD59-4AB0-B020-11CECC7F7804}"/>
    <cellStyle name="Salida 2 3 6 3" xfId="8766" xr:uid="{4B55F930-8CB5-4D90-893C-1DBCA8F27857}"/>
    <cellStyle name="Salida 2 3 6 3 2" xfId="23874" xr:uid="{E0A20B68-4C3B-4A01-9BA4-9D80FF624BA3}"/>
    <cellStyle name="Salida 2 3 6 4" xfId="15674" xr:uid="{A4E4356F-8813-49D7-980E-5132DA448CD7}"/>
    <cellStyle name="Salida 2 3 6 4 2" xfId="30782" xr:uid="{6F18F473-D78F-4976-81E5-C15DF29233E2}"/>
    <cellStyle name="Salida 2 3 6 5" xfId="17524" xr:uid="{66A78137-1892-4AC6-96C3-CD1CB074F3C2}"/>
    <cellStyle name="Salida 2 3 7" xfId="3868" xr:uid="{AAA39496-D3DF-40FD-8C47-AF46A11944EB}"/>
    <cellStyle name="Salida 2 3 7 2" xfId="6505" xr:uid="{A1A198FB-D89F-4181-97FC-16C16FE425EF}"/>
    <cellStyle name="Salida 2 3 7 2 2" xfId="12816" xr:uid="{A3975441-4F28-4105-A479-38A71A2A5376}"/>
    <cellStyle name="Salida 2 3 7 2 2 2" xfId="27924" xr:uid="{11F75BDD-7E06-45C4-BD91-16D57DE83F77}"/>
    <cellStyle name="Salida 2 3 7 2 3" xfId="13942" xr:uid="{100A62FB-AA6B-40E8-9E11-0DF952707973}"/>
    <cellStyle name="Salida 2 3 7 2 3 2" xfId="29050" xr:uid="{FAE37D16-8A98-4495-86C2-367125080C86}"/>
    <cellStyle name="Salida 2 3 7 2 4" xfId="21613" xr:uid="{E9DD8D58-6E41-46DA-A13C-A7FB9BE7BB6B}"/>
    <cellStyle name="Salida 2 3 7 3" xfId="10250" xr:uid="{A848F1B4-DB5F-4031-B764-24BB9BB89ACC}"/>
    <cellStyle name="Salida 2 3 7 3 2" xfId="25358" xr:uid="{59DA65FD-B979-497B-9671-03E91C5D47D3}"/>
    <cellStyle name="Salida 2 3 7 4" xfId="14800" xr:uid="{43095EE7-937D-4847-8E2A-4E7E3C543667}"/>
    <cellStyle name="Salida 2 3 7 4 2" xfId="29908" xr:uid="{040CD9F9-9DFE-434D-9CB6-5866B8A22161}"/>
    <cellStyle name="Salida 2 3 7 5" xfId="18976" xr:uid="{DE52AE16-AB00-44E4-8B26-712BF2A80878}"/>
    <cellStyle name="Salida 2 3 8" xfId="4250" xr:uid="{66B90E2D-1BF2-4E2A-959C-3C4A6609A829}"/>
    <cellStyle name="Salida 2 3 8 2" xfId="6887" xr:uid="{E48A876F-18F3-43ED-B738-EEB8E1B40687}"/>
    <cellStyle name="Salida 2 3 8 2 2" xfId="13198" xr:uid="{9F5C6472-09E7-409F-8E83-027698FA936B}"/>
    <cellStyle name="Salida 2 3 8 2 2 2" xfId="28306" xr:uid="{D6C8FC27-66C2-4695-A8D6-FFBB331865BA}"/>
    <cellStyle name="Salida 2 3 8 2 3" xfId="16862" xr:uid="{5187F401-3F22-4C4E-B62D-6B6EDC99DAE3}"/>
    <cellStyle name="Salida 2 3 8 2 3 2" xfId="31970" xr:uid="{0C6290A2-EC3D-44DA-9F12-7FDF2C369206}"/>
    <cellStyle name="Salida 2 3 8 2 4" xfId="21995" xr:uid="{F6C8CEAD-366D-4A50-A0CB-24D06F6586F1}"/>
    <cellStyle name="Salida 2 3 8 3" xfId="10632" xr:uid="{77AA72E3-AABC-4997-8372-20687B6609DD}"/>
    <cellStyle name="Salida 2 3 8 3 2" xfId="25740" xr:uid="{1D32D828-F9F8-4BAB-9523-8D8C652C10B4}"/>
    <cellStyle name="Salida 2 3 8 4" xfId="15779" xr:uid="{1D6DCD25-DF0E-4B71-81C6-ADDBC2E2A696}"/>
    <cellStyle name="Salida 2 3 8 4 2" xfId="30887" xr:uid="{25DD5871-40A5-4685-8578-F538280128E5}"/>
    <cellStyle name="Salida 2 3 8 5" xfId="19358" xr:uid="{844BCABB-77D3-4DBB-8984-4A30120C1F89}"/>
    <cellStyle name="Salida 2 3 9" xfId="4433" xr:uid="{61EF9DC1-A13F-4CD4-B352-8495C22B87E8}"/>
    <cellStyle name="Salida 2 3 9 2" xfId="10815" xr:uid="{70BAA0BC-A2ED-4CFF-93F5-10513ADE204C}"/>
    <cellStyle name="Salida 2 3 9 2 2" xfId="25923" xr:uid="{FD3E1E16-241C-49C6-846B-96493907249B}"/>
    <cellStyle name="Salida 2 3 9 3" xfId="15558" xr:uid="{66A7F7FD-2894-46AD-B035-BE50B90D6A1C}"/>
    <cellStyle name="Salida 2 3 9 3 2" xfId="30666" xr:uid="{F10CC256-748B-4F55-9AE6-21289D31BA77}"/>
    <cellStyle name="Salida 2 3 9 4" xfId="19541" xr:uid="{BF541558-2228-44CB-AA16-28758CB7BAB1}"/>
    <cellStyle name="Salida 2 4" xfId="2128" xr:uid="{E7B23F64-EB30-46FF-9753-F14EC816963E}"/>
    <cellStyle name="Salida 2 4 10" xfId="13778" xr:uid="{2C8BC46C-EC0F-450C-A1D7-196680B85B84}"/>
    <cellStyle name="Salida 2 4 10 2" xfId="28886" xr:uid="{0D33DEE2-121C-45B1-8FF5-6C543D55588C}"/>
    <cellStyle name="Salida 2 4 11" xfId="13804" xr:uid="{F451FE31-F204-4191-8B6B-E7DF6B1BB119}"/>
    <cellStyle name="Salida 2 4 11 2" xfId="28912" xr:uid="{51B3EC44-D695-46B2-99A0-98B6483208A4}"/>
    <cellStyle name="Salida 2 4 12" xfId="17353" xr:uid="{D7A8E940-0820-40D4-91B8-BFB7ABF1C80D}"/>
    <cellStyle name="Salida 2 4 2" xfId="2618" xr:uid="{B921325C-95B6-4995-9AD2-570F31D9DB65}"/>
    <cellStyle name="Salida 2 4 2 2" xfId="5255" xr:uid="{3652E87D-EA48-413F-A877-CCDEE86B24A1}"/>
    <cellStyle name="Salida 2 4 2 2 2" xfId="11619" xr:uid="{EB54A6B8-BE93-48B7-9622-68BE098AF532}"/>
    <cellStyle name="Salida 2 4 2 2 2 2" xfId="26727" xr:uid="{4D6CE977-BED0-45AE-91DC-5B81728572BA}"/>
    <cellStyle name="Salida 2 4 2 2 3" xfId="14199" xr:uid="{CA47FF64-74B6-4DA8-A797-A11CF310CE06}"/>
    <cellStyle name="Salida 2 4 2 2 3 2" xfId="29307" xr:uid="{F3F8DB36-D62F-4D2E-8E09-0636D31AA91E}"/>
    <cellStyle name="Salida 2 4 2 2 4" xfId="20363" xr:uid="{A44B9183-AEEA-45E1-BF18-F3C23FCEFC63}"/>
    <cellStyle name="Salida 2 4 2 3" xfId="9085" xr:uid="{F14E5646-C46C-4F1B-A1D0-8DA9E07555BE}"/>
    <cellStyle name="Salida 2 4 2 3 2" xfId="24193" xr:uid="{028A72AB-DCE6-4ED4-B9DF-6E73AF0F0F1A}"/>
    <cellStyle name="Salida 2 4 2 4" xfId="11821" xr:uid="{6AF6E318-D385-415D-8EB1-229C855E0456}"/>
    <cellStyle name="Salida 2 4 2 4 2" xfId="26929" xr:uid="{826ADDAE-E09E-4460-93A0-8B3E159DF033}"/>
    <cellStyle name="Salida 2 4 2 5" xfId="7856" xr:uid="{35D581C7-2BD4-4214-BD4F-8F00DF17C453}"/>
    <cellStyle name="Salida 2 4 2 5 2" xfId="22964" xr:uid="{14ECC371-DBD2-40A2-9F14-70A5963B0420}"/>
    <cellStyle name="Salida 2 4 2 6" xfId="17726" xr:uid="{E9FEB9C7-AEF2-45B9-A64A-BF29495CBA7A}"/>
    <cellStyle name="Salida 2 4 3" xfId="2883" xr:uid="{4595C967-2EC6-466A-BD3E-83C4016662B7}"/>
    <cellStyle name="Salida 2 4 3 2" xfId="5520" xr:uid="{0A59C8FE-71A4-4610-AF98-51114A5EDE87}"/>
    <cellStyle name="Salida 2 4 3 2 2" xfId="11831" xr:uid="{50473948-EB68-4B15-89DC-13BB20714617}"/>
    <cellStyle name="Salida 2 4 3 2 2 2" xfId="26939" xr:uid="{02827A81-91A5-4068-8235-65DC24B3A222}"/>
    <cellStyle name="Salida 2 4 3 2 3" xfId="15220" xr:uid="{B8AD7425-1F56-421E-B425-515507805042}"/>
    <cellStyle name="Salida 2 4 3 2 3 2" xfId="30328" xr:uid="{B6BACA85-67FD-45AD-9053-0AB0A53E2C65}"/>
    <cellStyle name="Salida 2 4 3 2 4" xfId="20628" xr:uid="{B53D2002-EA3F-4CC0-BE53-AEC8B48DF7AD}"/>
    <cellStyle name="Salida 2 4 3 3" xfId="8120" xr:uid="{693C85AB-2FC5-44C8-8564-F4E5FA1D921D}"/>
    <cellStyle name="Salida 2 4 3 3 2" xfId="23228" xr:uid="{8D2687FD-3FCE-492B-BF40-2DE5369E97B1}"/>
    <cellStyle name="Salida 2 4 3 4" xfId="17991" xr:uid="{D00A5A9A-3C98-40FE-870F-1D22D9C89FC0}"/>
    <cellStyle name="Salida 2 4 4" xfId="3186" xr:uid="{C3648BA6-9D93-409D-A24C-C9096E70D091}"/>
    <cellStyle name="Salida 2 4 4 2" xfId="5823" xr:uid="{F1A0CC70-2C8B-4049-B1D0-B625823BBE9B}"/>
    <cellStyle name="Salida 2 4 4 2 2" xfId="12134" xr:uid="{1C2A08C6-8E25-4BE2-8D11-80F1B032F34E}"/>
    <cellStyle name="Salida 2 4 4 2 2 2" xfId="27242" xr:uid="{E01533E2-3962-4991-94F8-C69F97D1F62C}"/>
    <cellStyle name="Salida 2 4 4 2 3" xfId="11213" xr:uid="{8087C89B-283C-4C19-88D5-2B36F56329EF}"/>
    <cellStyle name="Salida 2 4 4 2 3 2" xfId="26321" xr:uid="{68BB40AE-BB5B-42C6-AE44-08A9EEAE4F99}"/>
    <cellStyle name="Salida 2 4 4 2 4" xfId="20931" xr:uid="{DF77E8FF-94E7-4900-8913-D7B2D54F3C1A}"/>
    <cellStyle name="Salida 2 4 4 3" xfId="9568" xr:uid="{4F852FEF-78A8-4EF1-86C1-060FF6041435}"/>
    <cellStyle name="Salida 2 4 4 3 2" xfId="24676" xr:uid="{C52EC5D7-4C42-4A59-8A06-17ED7B8D65D5}"/>
    <cellStyle name="Salida 2 4 4 4" xfId="9272" xr:uid="{1E6C418B-6A1C-447D-9F47-C1FF75F97DED}"/>
    <cellStyle name="Salida 2 4 4 4 2" xfId="24380" xr:uid="{03E8B6AB-4579-4C6F-A7FA-6BDB725330B3}"/>
    <cellStyle name="Salida 2 4 4 5" xfId="18294" xr:uid="{B7B39D5D-A5CA-43CD-B397-E2826F95A73A}"/>
    <cellStyle name="Salida 2 4 5" xfId="3512" xr:uid="{703D0246-BF00-4138-969F-A04269889D9F}"/>
    <cellStyle name="Salida 2 4 5 2" xfId="6149" xr:uid="{17386E86-FDD2-446B-A6D0-51E7188C2B9E}"/>
    <cellStyle name="Salida 2 4 5 2 2" xfId="12460" xr:uid="{10D8F858-5377-4DBE-8828-E4125741CAA5}"/>
    <cellStyle name="Salida 2 4 5 2 2 2" xfId="27568" xr:uid="{62857CAD-E325-4274-9314-870768144F79}"/>
    <cellStyle name="Salida 2 4 5 2 3" xfId="15024" xr:uid="{09DF2F55-C656-41E3-BC5F-C8409D2FD991}"/>
    <cellStyle name="Salida 2 4 5 2 3 2" xfId="30132" xr:uid="{46C82F36-A75B-4D1A-8B6B-1ED0D9751D62}"/>
    <cellStyle name="Salida 2 4 5 2 4" xfId="21257" xr:uid="{C2279573-ACF5-448E-907C-4521795EA598}"/>
    <cellStyle name="Salida 2 4 5 3" xfId="9894" xr:uid="{8AEA8247-934A-4201-9BE0-AED76F527459}"/>
    <cellStyle name="Salida 2 4 5 3 2" xfId="25002" xr:uid="{EEE5F2CB-823A-41F1-B933-AD7B20855104}"/>
    <cellStyle name="Salida 2 4 5 4" xfId="15176" xr:uid="{B76040C2-51EC-4302-83D8-DDFF06E37D47}"/>
    <cellStyle name="Salida 2 4 5 4 2" xfId="30284" xr:uid="{47EDB41C-9249-4626-A3D6-E58CE8635BC3}"/>
    <cellStyle name="Salida 2 4 5 5" xfId="18620" xr:uid="{AF48E8D3-94FD-4C11-BCA9-E4F3E6456C9C}"/>
    <cellStyle name="Salida 2 4 6" xfId="3818" xr:uid="{84EFF06F-BB4F-4CB7-8320-6173B4ED1B1C}"/>
    <cellStyle name="Salida 2 4 6 2" xfId="6455" xr:uid="{E797C626-B593-4815-8AA2-CEED8A2B6F5D}"/>
    <cellStyle name="Salida 2 4 6 2 2" xfId="12766" xr:uid="{8F1A1858-8429-4FB3-9039-266A1296D26E}"/>
    <cellStyle name="Salida 2 4 6 2 2 2" xfId="27874" xr:uid="{82DC880E-D840-482C-B38B-D2379173A920}"/>
    <cellStyle name="Salida 2 4 6 2 3" xfId="11216" xr:uid="{840AAF2D-4E10-4C22-9C73-2C8274976C3E}"/>
    <cellStyle name="Salida 2 4 6 2 3 2" xfId="26324" xr:uid="{0235FB12-CB44-4245-BBE3-1046C6BEDB81}"/>
    <cellStyle name="Salida 2 4 6 2 4" xfId="21563" xr:uid="{A1B0CEBC-AC54-413E-A75E-2F77EFE12894}"/>
    <cellStyle name="Salida 2 4 6 3" xfId="10200" xr:uid="{33B14745-5EB0-496A-B830-9E1D67681EA4}"/>
    <cellStyle name="Salida 2 4 6 3 2" xfId="25308" xr:uid="{26673B05-70F4-4C31-9B96-5F4D4E64E379}"/>
    <cellStyle name="Salida 2 4 6 4" xfId="14557" xr:uid="{AD7E9301-5A3B-4DF0-90FD-4A9E86181602}"/>
    <cellStyle name="Salida 2 4 6 4 2" xfId="29665" xr:uid="{41758C6E-E6F3-48D6-98BF-3A9957DEE65F}"/>
    <cellStyle name="Salida 2 4 6 5" xfId="18926" xr:uid="{E38EA747-30BD-4238-9B27-990F2157958E}"/>
    <cellStyle name="Salida 2 4 7" xfId="4200" xr:uid="{886507AC-A0BC-481E-8A96-6D2B48D41CC3}"/>
    <cellStyle name="Salida 2 4 7 2" xfId="6837" xr:uid="{E54D8D8B-F59D-4CB6-9B98-DC4FC3AB3AE5}"/>
    <cellStyle name="Salida 2 4 7 2 2" xfId="13148" xr:uid="{0A88D878-9FA4-4DFE-AC5C-503D871FE21F}"/>
    <cellStyle name="Salida 2 4 7 2 2 2" xfId="28256" xr:uid="{69A0E82B-16E7-4D5E-84EB-31D659577BC4}"/>
    <cellStyle name="Salida 2 4 7 2 3" xfId="16817" xr:uid="{A55B6DBE-9EDE-42EF-B2D6-A9B535B174ED}"/>
    <cellStyle name="Salida 2 4 7 2 3 2" xfId="31925" xr:uid="{9DA12194-ADD0-40B2-80B3-5E4598C65185}"/>
    <cellStyle name="Salida 2 4 7 2 4" xfId="21945" xr:uid="{B30C1174-411D-440A-9DF6-B2594194B5CF}"/>
    <cellStyle name="Salida 2 4 7 3" xfId="10582" xr:uid="{A91839C8-B7BA-4263-81DE-64D6C7F99AE1}"/>
    <cellStyle name="Salida 2 4 7 3 2" xfId="25690" xr:uid="{A05AC835-512E-460C-A84D-70B203F272B9}"/>
    <cellStyle name="Salida 2 4 7 4" xfId="16389" xr:uid="{01327CCD-A065-484A-9763-686C76A84E46}"/>
    <cellStyle name="Salida 2 4 7 4 2" xfId="31497" xr:uid="{640D2B2D-D057-4872-8F0A-67B4056586E4}"/>
    <cellStyle name="Salida 2 4 7 5" xfId="19308" xr:uid="{A4FE58D8-19F9-4AE5-9F2A-352AC45A4CA6}"/>
    <cellStyle name="Salida 2 4 8" xfId="4765" xr:uid="{03C73E1A-73F5-44E0-B7A4-D06F0CE327E4}"/>
    <cellStyle name="Salida 2 4 8 2" xfId="11147" xr:uid="{63B94772-A627-48CD-9D87-C254A8294D6C}"/>
    <cellStyle name="Salida 2 4 8 2 2" xfId="26255" xr:uid="{6C8B3A88-3699-4696-A2B8-F8106CB5C73F}"/>
    <cellStyle name="Salida 2 4 8 3" xfId="7821" xr:uid="{901CE8BF-143D-4406-B241-4A2D48FC7647}"/>
    <cellStyle name="Salida 2 4 8 3 2" xfId="22929" xr:uid="{B74394A7-0F86-4031-BDD6-594C365AFA99}"/>
    <cellStyle name="Salida 2 4 8 4" xfId="19873" xr:uid="{98ADE61C-FCBB-4341-B72C-F729C1A60AB1}"/>
    <cellStyle name="Salida 2 4 9" xfId="8626" xr:uid="{76FBCE35-3040-414B-BA3D-ED5F2D3304D4}"/>
    <cellStyle name="Salida 2 4 9 2" xfId="23734" xr:uid="{C3469FB9-3F86-422D-895B-C35648684267}"/>
    <cellStyle name="Salida 2 5" xfId="1996" xr:uid="{30B728A9-09F7-4486-9710-1FF4F8A6E764}"/>
    <cellStyle name="Salida 2 5 10" xfId="14956" xr:uid="{2BB3785D-A4E5-4A2F-A4F0-C4AC2A3911A3}"/>
    <cellStyle name="Salida 2 5 10 2" xfId="30064" xr:uid="{30D159A1-269A-45D4-A115-5A829A8BF42D}"/>
    <cellStyle name="Salida 2 5 11" xfId="17221" xr:uid="{E42D8E5D-7549-4DA8-9BA2-F6935E167F6E}"/>
    <cellStyle name="Salida 2 5 2" xfId="2758" xr:uid="{D50F18AB-6DD0-4DC3-A8F7-8EB46A3A2F8F}"/>
    <cellStyle name="Salida 2 5 2 2" xfId="5395" xr:uid="{A4FBBFFE-9B6D-4D52-BF1B-AE4E10F5797E}"/>
    <cellStyle name="Salida 2 5 2 2 2" xfId="11744" xr:uid="{CA59640D-CCC8-478F-8E9D-54316B1C77C7}"/>
    <cellStyle name="Salida 2 5 2 2 2 2" xfId="26852" xr:uid="{96FDD4CE-40FB-4400-AE70-CC10D97EA6CF}"/>
    <cellStyle name="Salida 2 5 2 2 3" xfId="14560" xr:uid="{DDB3B384-975E-4789-8F10-BC73B593B832}"/>
    <cellStyle name="Salida 2 5 2 2 3 2" xfId="29668" xr:uid="{61C7EABA-FB4E-407C-AB00-38613775EBF4}"/>
    <cellStyle name="Salida 2 5 2 2 4" xfId="20503" xr:uid="{EA505751-F0BE-432D-8E7D-D0F277F3D60D}"/>
    <cellStyle name="Salida 2 5 2 3" xfId="7593" xr:uid="{62CE0AC3-FE0F-4916-ABC3-DA1AAA3E097B}"/>
    <cellStyle name="Salida 2 5 2 3 2" xfId="22701" xr:uid="{37066AB9-885C-4AE9-BA91-CCC70FCC1BC2}"/>
    <cellStyle name="Salida 2 5 2 4" xfId="17866" xr:uid="{E444B6F1-681D-42E0-9141-216F34D4EA4A}"/>
    <cellStyle name="Salida 2 5 3" xfId="3061" xr:uid="{24FA2A9D-B1E2-4C6E-8163-30CCFBF2D1E2}"/>
    <cellStyle name="Salida 2 5 3 2" xfId="5698" xr:uid="{008E2497-71B4-43CA-B24A-C625A59100FA}"/>
    <cellStyle name="Salida 2 5 3 2 2" xfId="12009" xr:uid="{D484E640-5366-423A-8BFA-63A6543A9DFA}"/>
    <cellStyle name="Salida 2 5 3 2 2 2" xfId="27117" xr:uid="{03074B3B-871F-4049-BCA1-C43A94DF326C}"/>
    <cellStyle name="Salida 2 5 3 2 3" xfId="16482" xr:uid="{FFAE57DB-62AB-4CCD-88FF-EF0643412704}"/>
    <cellStyle name="Salida 2 5 3 2 3 2" xfId="31590" xr:uid="{7CF91197-39C0-48C9-A887-0693AEE06B4E}"/>
    <cellStyle name="Salida 2 5 3 2 4" xfId="20806" xr:uid="{A984D828-1A65-460E-98B4-ABB3499F7A14}"/>
    <cellStyle name="Salida 2 5 3 3" xfId="9443" xr:uid="{C58C324F-5CD8-4819-8592-6452F8791C0E}"/>
    <cellStyle name="Salida 2 5 3 3 2" xfId="24551" xr:uid="{52A01054-1022-4FEB-95D7-B475131BA24D}"/>
    <cellStyle name="Salida 2 5 3 4" xfId="14005" xr:uid="{D20F80CE-7690-47F7-9CFB-707E86B81E7B}"/>
    <cellStyle name="Salida 2 5 3 4 2" xfId="29113" xr:uid="{88549819-CC58-4F69-A49D-4EF58BEA6F8E}"/>
    <cellStyle name="Salida 2 5 3 5" xfId="18169" xr:uid="{A61C6C6B-47BD-4A96-81D7-FD7905A23348}"/>
    <cellStyle name="Salida 2 5 4" xfId="3387" xr:uid="{8638A163-3DF9-4A56-BB60-10C4B5879FA5}"/>
    <cellStyle name="Salida 2 5 4 2" xfId="6024" xr:uid="{F6E9D98A-4146-40F1-8D9F-31630382BD09}"/>
    <cellStyle name="Salida 2 5 4 2 2" xfId="12335" xr:uid="{EEB8A08D-BEC6-4C09-98F4-13BD75ADE5B1}"/>
    <cellStyle name="Salida 2 5 4 2 2 2" xfId="27443" xr:uid="{D91C19C7-E46E-4AAE-8CD2-DF7AA63C0B9C}"/>
    <cellStyle name="Salida 2 5 4 2 3" xfId="8152" xr:uid="{867ABE8B-9BE2-482C-B15B-319C192FEE75}"/>
    <cellStyle name="Salida 2 5 4 2 3 2" xfId="23260" xr:uid="{7131E58A-EBB7-4431-92E5-8D5AC047153B}"/>
    <cellStyle name="Salida 2 5 4 2 4" xfId="21132" xr:uid="{287D34F6-CB64-467B-AAE7-D0F5C6B60E23}"/>
    <cellStyle name="Salida 2 5 4 3" xfId="9769" xr:uid="{57905724-B0CC-48AF-850F-BE883CEFE485}"/>
    <cellStyle name="Salida 2 5 4 3 2" xfId="24877" xr:uid="{C5D7CABE-433C-4D03-9762-414B90A57106}"/>
    <cellStyle name="Salida 2 5 4 4" xfId="7438" xr:uid="{B45CD3B8-3B63-471A-B2B6-22476B710492}"/>
    <cellStyle name="Salida 2 5 4 4 2" xfId="22546" xr:uid="{088F6F85-7A16-4931-9C4E-A96B02BAE74F}"/>
    <cellStyle name="Salida 2 5 4 5" xfId="18495" xr:uid="{4F20BDE3-011F-4856-B059-EB1678D868CD}"/>
    <cellStyle name="Salida 2 5 5" xfId="3693" xr:uid="{F77E9CB7-20D1-4EB5-80F3-DB2C33399A0C}"/>
    <cellStyle name="Salida 2 5 5 2" xfId="6330" xr:uid="{4817EFB4-CE89-45AD-A438-9A951157EC24}"/>
    <cellStyle name="Salida 2 5 5 2 2" xfId="12641" xr:uid="{18670A81-4E8F-4348-B03E-AC56E2F0A094}"/>
    <cellStyle name="Salida 2 5 5 2 2 2" xfId="27749" xr:uid="{7BACE6D3-499A-45AF-97E2-E92E2780DAC3}"/>
    <cellStyle name="Salida 2 5 5 2 3" xfId="15240" xr:uid="{66B05E2A-70AB-4438-9D92-36419C84B96D}"/>
    <cellStyle name="Salida 2 5 5 2 3 2" xfId="30348" xr:uid="{E1147EE2-E34E-4E4E-9ECF-1231AD55905A}"/>
    <cellStyle name="Salida 2 5 5 2 4" xfId="21438" xr:uid="{E08311B4-F604-4526-B1E2-370F54282376}"/>
    <cellStyle name="Salida 2 5 5 3" xfId="10075" xr:uid="{644CDC55-EB8F-4BDE-B691-D77665612E85}"/>
    <cellStyle name="Salida 2 5 5 3 2" xfId="25183" xr:uid="{2CD66C1D-AF78-49B1-BE53-E75BAC5A7280}"/>
    <cellStyle name="Salida 2 5 5 4" xfId="14190" xr:uid="{0F21EF88-7358-4AAE-87F9-7A1DD5A71A65}"/>
    <cellStyle name="Salida 2 5 5 4 2" xfId="29298" xr:uid="{5B6F583F-6919-45A2-ADB5-FFE87FDBF1EB}"/>
    <cellStyle name="Salida 2 5 5 5" xfId="18801" xr:uid="{46340694-5ADB-4D37-AC14-183DDB79D6D7}"/>
    <cellStyle name="Salida 2 5 6" xfId="4068" xr:uid="{0DAD73B6-816F-4E49-90B5-BF9BF9D76A59}"/>
    <cellStyle name="Salida 2 5 6 2" xfId="6705" xr:uid="{FF06FDB1-B44E-4BB6-891B-CF46661EDF0D}"/>
    <cellStyle name="Salida 2 5 6 2 2" xfId="13016" xr:uid="{11F52073-F243-4CCD-B8AD-39314BDAF1F7}"/>
    <cellStyle name="Salida 2 5 6 2 2 2" xfId="28124" xr:uid="{D18446C4-CD11-43DE-8B6D-D229B79A7639}"/>
    <cellStyle name="Salida 2 5 6 2 3" xfId="16692" xr:uid="{E32406E0-1DC5-42FE-8AC7-86F34504015A}"/>
    <cellStyle name="Salida 2 5 6 2 3 2" xfId="31800" xr:uid="{FAA822C0-59F7-40A4-831A-54EB4DD19301}"/>
    <cellStyle name="Salida 2 5 6 2 4" xfId="21813" xr:uid="{32ADF018-4ED2-4602-965B-8AC3E1658F86}"/>
    <cellStyle name="Salida 2 5 6 3" xfId="10450" xr:uid="{9B93974B-E129-4DF3-A3A0-FAB49453ECB3}"/>
    <cellStyle name="Salida 2 5 6 3 2" xfId="25558" xr:uid="{E61ED980-DA20-4711-B3CD-A2443029456B}"/>
    <cellStyle name="Salida 2 5 6 4" xfId="14374" xr:uid="{DA699A28-CCA0-4285-969D-4AD33DA3B3B8}"/>
    <cellStyle name="Salida 2 5 6 4 2" xfId="29482" xr:uid="{F71F32D1-3E08-4B98-A8D3-55B0168448D6}"/>
    <cellStyle name="Salida 2 5 6 5" xfId="19176" xr:uid="{876E0AEC-98C0-4278-896E-0979E5CB4020}"/>
    <cellStyle name="Salida 2 5 7" xfId="4633" xr:uid="{F7C825E4-FF89-470C-82E7-4ACB0AA10655}"/>
    <cellStyle name="Salida 2 5 7 2" xfId="11015" xr:uid="{AC2CEC14-D575-4A92-84C9-2F7F76CD6CB8}"/>
    <cellStyle name="Salida 2 5 7 2 2" xfId="26123" xr:uid="{34F25DC0-F86B-4B7F-8CD0-6572347FA400}"/>
    <cellStyle name="Salida 2 5 7 3" xfId="8709" xr:uid="{8D8ABB15-78B0-469E-A929-829BEC528F6C}"/>
    <cellStyle name="Salida 2 5 7 3 2" xfId="23817" xr:uid="{07232A37-6083-4AB5-88FA-802CBEAA3D72}"/>
    <cellStyle name="Salida 2 5 7 4" xfId="19741" xr:uid="{7300AA9E-0490-48C7-8D09-5953A6B6B818}"/>
    <cellStyle name="Salida 2 5 8" xfId="8494" xr:uid="{3123ACF4-9D2B-4534-B709-48DEB5424039}"/>
    <cellStyle name="Salida 2 5 8 2" xfId="23602" xr:uid="{4A7C938E-E6B7-4FE1-BA15-7186018F9951}"/>
    <cellStyle name="Salida 2 5 9" xfId="11795" xr:uid="{0F03F373-DF6C-4C4D-B839-F54E297E7F03}"/>
    <cellStyle name="Salida 2 5 9 2" xfId="26903" xr:uid="{209F6D45-3FD2-419C-8A9E-C34F567FBE9E}"/>
    <cellStyle name="Salida 3" xfId="1512" xr:uid="{00000000-0005-0000-0000-0000EC050000}"/>
    <cellStyle name="Salida 3 2" xfId="1938" xr:uid="{5FCA993E-C352-4FD9-8C34-F86E8307C50B}"/>
    <cellStyle name="Salida 3 2 10" xfId="8439" xr:uid="{92A4E696-F10A-4003-994A-2A41ADC62156}"/>
    <cellStyle name="Salida 3 2 10 2" xfId="23547" xr:uid="{C9B0782C-41E9-4BA2-9AB1-30015AD8A140}"/>
    <cellStyle name="Salida 3 2 11" xfId="15225" xr:uid="{9931B6AB-F194-4575-9C4A-CCF1A2814370}"/>
    <cellStyle name="Salida 3 2 11 2" xfId="30333" xr:uid="{4EE29A28-40CB-432A-A7B2-B7171E9DAB52}"/>
    <cellStyle name="Salida 3 2 12" xfId="13873" xr:uid="{19231E5C-514E-486B-BE7A-75666ADEA54B}"/>
    <cellStyle name="Salida 3 2 12 2" xfId="28981" xr:uid="{D1491E2C-0935-4616-BFB1-D8803272E496}"/>
    <cellStyle name="Salida 3 2 13" xfId="17163" xr:uid="{9B8251E0-DC4F-4B1A-B571-B2CAE5D380B0}"/>
    <cellStyle name="Salida 3 2 2" xfId="2498" xr:uid="{645874E3-7393-4B8E-BC37-686D516A6369}"/>
    <cellStyle name="Salida 3 2 2 2" xfId="5135" xr:uid="{F379B119-8850-4EDC-96E0-1406366A9CB1}"/>
    <cellStyle name="Salida 3 2 2 2 2" xfId="11499" xr:uid="{628E86F1-3805-4CC8-A4AF-1FCDB317BC4F}"/>
    <cellStyle name="Salida 3 2 2 2 2 2" xfId="26607" xr:uid="{42F341F1-2452-42D1-9DCE-CA482C4153C6}"/>
    <cellStyle name="Salida 3 2 2 2 3" xfId="16171" xr:uid="{0E5DE76B-D1D4-40FA-82EC-7850FE5ACC69}"/>
    <cellStyle name="Salida 3 2 2 2 3 2" xfId="31279" xr:uid="{D5405A91-AF4D-45FC-8EF4-06C0C02C1539}"/>
    <cellStyle name="Salida 3 2 2 2 4" xfId="20243" xr:uid="{B49D7EAB-0FF7-429B-B500-791D47B8E102}"/>
    <cellStyle name="Salida 3 2 2 3" xfId="8965" xr:uid="{E2F9FD51-1201-465C-9609-99F9F07BAAE3}"/>
    <cellStyle name="Salida 3 2 2 3 2" xfId="24073" xr:uid="{478B35A5-4357-4189-8597-64D37F3143A2}"/>
    <cellStyle name="Salida 3 2 3" xfId="2714" xr:uid="{23943BB8-0642-4586-A8B4-351DCA75DAF1}"/>
    <cellStyle name="Salida 3 2 3 2" xfId="5351" xr:uid="{8D78E85C-6097-4E0F-B9C0-3EE86CDA1F1F}"/>
    <cellStyle name="Salida 3 2 3 2 2" xfId="11700" xr:uid="{A5F6F250-FFC3-4BDE-A477-DDC57ADD2A11}"/>
    <cellStyle name="Salida 3 2 3 2 2 2" xfId="26808" xr:uid="{345AF4F5-604C-4EB5-BC1E-3E1D1D21A33E}"/>
    <cellStyle name="Salida 3 2 3 2 3" xfId="14694" xr:uid="{A085FF5D-AED7-486D-99ED-310C20C0EF5A}"/>
    <cellStyle name="Salida 3 2 3 2 3 2" xfId="29802" xr:uid="{B7F6CD91-6BCF-4581-9D17-C300887CF936}"/>
    <cellStyle name="Salida 3 2 3 2 4" xfId="20459" xr:uid="{AA9F3999-D641-45B6-8015-4C46EB635FDF}"/>
    <cellStyle name="Salida 3 2 3 3" xfId="14459" xr:uid="{84856F1E-6968-4E01-AB03-97714AD18449}"/>
    <cellStyle name="Salida 3 2 3 3 2" xfId="29567" xr:uid="{691391B7-C7FD-4D98-B5BF-09B0D212D378}"/>
    <cellStyle name="Salida 3 2 3 4" xfId="17822" xr:uid="{86F78476-6389-4E21-A96E-1BD69E102C94}"/>
    <cellStyle name="Salida 3 2 4" xfId="3017" xr:uid="{18862B8A-03BC-41D2-B1CC-1465CFC65AF3}"/>
    <cellStyle name="Salida 3 2 4 2" xfId="5654" xr:uid="{7F8689B1-826A-4091-AE7D-307F47FDDEA8}"/>
    <cellStyle name="Salida 3 2 4 2 2" xfId="11965" xr:uid="{4E5F53F8-FA09-4107-BEAC-6A06B7105D1F}"/>
    <cellStyle name="Salida 3 2 4 2 2 2" xfId="27073" xr:uid="{FE197821-2091-4BCD-99B4-1F93EA8E12BC}"/>
    <cellStyle name="Salida 3 2 4 2 3" xfId="15670" xr:uid="{14ADC177-3DD1-49FC-BCF8-87F28AD380AC}"/>
    <cellStyle name="Salida 3 2 4 2 3 2" xfId="30778" xr:uid="{AD05DCFE-9CDE-4E5F-A919-BE239DEE7C24}"/>
    <cellStyle name="Salida 3 2 4 2 4" xfId="20762" xr:uid="{019203EA-7798-4555-A386-6A4F401F498B}"/>
    <cellStyle name="Salida 3 2 4 3" xfId="9399" xr:uid="{D5F53BB0-BF46-4DF3-9C10-24CDEF7CCFBF}"/>
    <cellStyle name="Salida 3 2 4 3 2" xfId="24507" xr:uid="{ED7DFE79-FB3C-443F-8299-6E25C6184275}"/>
    <cellStyle name="Salida 3 2 4 4" xfId="14410" xr:uid="{810FEBBE-F5EC-4240-8330-66BD103C45FA}"/>
    <cellStyle name="Salida 3 2 4 4 2" xfId="29518" xr:uid="{5AE80C0E-E909-498D-B628-8A1DA48D6D8B}"/>
    <cellStyle name="Salida 3 2 4 5" xfId="18125" xr:uid="{4B5AAC5A-A1F7-4278-A293-B1DB0AFD9E27}"/>
    <cellStyle name="Salida 3 2 5" xfId="3343" xr:uid="{C9213B51-EF2F-4BA9-A8F9-A5583F1B8DA5}"/>
    <cellStyle name="Salida 3 2 5 2" xfId="5980" xr:uid="{343B77EF-3D20-46F0-ABFA-428C207D111A}"/>
    <cellStyle name="Salida 3 2 5 2 2" xfId="12291" xr:uid="{64676054-FBB7-4F20-8F55-2275EE593DDA}"/>
    <cellStyle name="Salida 3 2 5 2 2 2" xfId="27399" xr:uid="{5425D7CD-2AA5-47E7-9EAE-FE3DF484A832}"/>
    <cellStyle name="Salida 3 2 5 2 3" xfId="8264" xr:uid="{CB2748BE-F053-47FE-BE4F-E15C76CA5FC2}"/>
    <cellStyle name="Salida 3 2 5 2 3 2" xfId="23372" xr:uid="{6B2D6E7B-672A-4631-A06C-F580917E32C2}"/>
    <cellStyle name="Salida 3 2 5 2 4" xfId="21088" xr:uid="{E8F1F859-1D01-4424-BEE7-FBE8D015DAC6}"/>
    <cellStyle name="Salida 3 2 5 3" xfId="9725" xr:uid="{F61BAC71-6F51-4A45-82DC-96F30C38C2A7}"/>
    <cellStyle name="Salida 3 2 5 3 2" xfId="24833" xr:uid="{7D3B1D18-ACA0-42A5-A671-2EE2C138CCE3}"/>
    <cellStyle name="Salida 3 2 5 4" xfId="8234" xr:uid="{4333600D-AA94-49EB-8E9A-FA531F760D52}"/>
    <cellStyle name="Salida 3 2 5 4 2" xfId="23342" xr:uid="{FC5AB4C9-8D8B-49EC-B2FF-3F267ABE4E4C}"/>
    <cellStyle name="Salida 3 2 5 5" xfId="18451" xr:uid="{D685A7B6-9713-496F-82E3-A9BDAF7B49E6}"/>
    <cellStyle name="Salida 3 2 6" xfId="3649" xr:uid="{5DFFF946-2220-442E-87DC-B97D1D27269A}"/>
    <cellStyle name="Salida 3 2 6 2" xfId="6286" xr:uid="{14FA9892-BEA4-44F8-8B18-FA99830ED5E0}"/>
    <cellStyle name="Salida 3 2 6 2 2" xfId="12597" xr:uid="{687FDF9C-E5AB-45DC-BC15-FD644555F56C}"/>
    <cellStyle name="Salida 3 2 6 2 2 2" xfId="27705" xr:uid="{D7927246-777A-484C-A139-1FB1CF08D19D}"/>
    <cellStyle name="Salida 3 2 6 2 3" xfId="16347" xr:uid="{8683E2CE-93AE-49AD-84A1-9C2365AFBBA1}"/>
    <cellStyle name="Salida 3 2 6 2 3 2" xfId="31455" xr:uid="{B27B88AC-D76B-4AAB-888C-A7BE93202125}"/>
    <cellStyle name="Salida 3 2 6 2 4" xfId="21394" xr:uid="{4CB93466-7E69-4E81-8CD0-157AC8A4D84F}"/>
    <cellStyle name="Salida 3 2 6 3" xfId="10031" xr:uid="{2B82EB5F-34E4-4FDE-9C6B-25EEDB0D6D01}"/>
    <cellStyle name="Salida 3 2 6 3 2" xfId="25139" xr:uid="{CE805034-6BB0-419F-A998-C8924E83F32A}"/>
    <cellStyle name="Salida 3 2 6 4" xfId="13828" xr:uid="{829CC526-69B3-4922-AB3B-76FF209B8BF8}"/>
    <cellStyle name="Salida 3 2 6 4 2" xfId="28936" xr:uid="{18CB90B7-0E86-4A4D-9596-AD1A1C4E5B4D}"/>
    <cellStyle name="Salida 3 2 6 5" xfId="18757" xr:uid="{211A4B21-34EB-4CDE-B3B4-7E24B1AA11DE}"/>
    <cellStyle name="Salida 3 2 7" xfId="4010" xr:uid="{42C8AD1E-61B0-4C99-8FC2-4B83AE7C22B4}"/>
    <cellStyle name="Salida 3 2 7 2" xfId="6647" xr:uid="{5FFB7568-CB66-4BE7-BFBD-907AB223A192}"/>
    <cellStyle name="Salida 3 2 7 2 2" xfId="12958" xr:uid="{C46599EC-79E2-48FC-A6B7-BCF987A68AC3}"/>
    <cellStyle name="Salida 3 2 7 2 2 2" xfId="28066" xr:uid="{667DF4F9-09E4-4503-A2DF-6F0D8E704AF8}"/>
    <cellStyle name="Salida 3 2 7 2 3" xfId="16648" xr:uid="{315A05D4-A9DB-46F5-8C59-268F0499A242}"/>
    <cellStyle name="Salida 3 2 7 2 3 2" xfId="31756" xr:uid="{537300C7-10A0-46AA-A07D-0FA8EDD1B7E7}"/>
    <cellStyle name="Salida 3 2 7 2 4" xfId="21755" xr:uid="{5E5ABFE3-51F5-48AC-983B-FBEC9B7F2346}"/>
    <cellStyle name="Salida 3 2 7 3" xfId="10392" xr:uid="{2178AF47-069D-4C91-BD25-921D6AA68F72}"/>
    <cellStyle name="Salida 3 2 7 3 2" xfId="25500" xr:uid="{B4613855-A915-4A8A-B73B-163AECCB8ED9}"/>
    <cellStyle name="Salida 3 2 7 4" xfId="16166" xr:uid="{00BF02AE-6A8D-4774-B2B1-269B47FD7099}"/>
    <cellStyle name="Salida 3 2 7 4 2" xfId="31274" xr:uid="{88787D38-3F0B-4521-930A-362852B3087A}"/>
    <cellStyle name="Salida 3 2 7 5" xfId="19118" xr:uid="{9F2DC107-157C-4204-AC66-7DD79ABE61CD}"/>
    <cellStyle name="Salida 3 2 8" xfId="4323" xr:uid="{18B9475D-CCA7-4037-A31F-2CB2D7F38889}"/>
    <cellStyle name="Salida 3 2 8 2" xfId="6960" xr:uid="{995DC639-F0D5-4D56-B7AA-9E18CBACD983}"/>
    <cellStyle name="Salida 3 2 8 2 2" xfId="13271" xr:uid="{DB7CC1AC-6D65-4707-B5B6-1AC47F4AB61C}"/>
    <cellStyle name="Salida 3 2 8 2 2 2" xfId="28379" xr:uid="{05B072D9-41B7-45A8-9802-4333AE87364E}"/>
    <cellStyle name="Salida 3 2 8 2 3" xfId="16935" xr:uid="{7B0E256C-0487-45C7-96C1-BDA6BA5FC38B}"/>
    <cellStyle name="Salida 3 2 8 2 3 2" xfId="32043" xr:uid="{1D385C43-861A-4FF6-96DE-C28FD4BCB286}"/>
    <cellStyle name="Salida 3 2 8 2 4" xfId="22068" xr:uid="{46117CDD-5F2E-4AC1-8C97-717E31EDBC43}"/>
    <cellStyle name="Salida 3 2 8 3" xfId="10705" xr:uid="{3F198617-6245-4C2F-B4F7-1B9088693EB9}"/>
    <cellStyle name="Salida 3 2 8 3 2" xfId="25813" xr:uid="{D078D602-F5F3-420D-B508-F5AA3BBAE8E9}"/>
    <cellStyle name="Salida 3 2 8 4" xfId="16039" xr:uid="{DA21235B-A643-4401-9844-0731EBA7136F}"/>
    <cellStyle name="Salida 3 2 8 4 2" xfId="31147" xr:uid="{6C9F6445-9F80-4623-98B4-D4C8FFB35715}"/>
    <cellStyle name="Salida 3 2 8 5" xfId="19431" xr:uid="{B42EA772-1603-479C-BB06-BAC10C510CDF}"/>
    <cellStyle name="Salida 3 2 9" xfId="4575" xr:uid="{45D43651-1B43-47BF-A762-0CB13D746904}"/>
    <cellStyle name="Salida 3 2 9 2" xfId="10957" xr:uid="{A81B5BE9-25B4-4030-A2FB-DFAD64C80DFA}"/>
    <cellStyle name="Salida 3 2 9 2 2" xfId="26065" xr:uid="{26D88DB8-F45B-45E4-B252-7DAA515EFF5B}"/>
    <cellStyle name="Salida 3 2 9 3" xfId="15079" xr:uid="{8684FC28-744E-4FC5-A9BB-11F93B79C32E}"/>
    <cellStyle name="Salida 3 2 9 3 2" xfId="30187" xr:uid="{33ABD8A3-4FA5-413A-AADF-95186F73421F}"/>
    <cellStyle name="Salida 3 2 9 4" xfId="19683" xr:uid="{8217560C-4A26-46F0-87B2-CB353436E9E7}"/>
    <cellStyle name="Salida 3 3" xfId="1795" xr:uid="{7DA15EE0-6F6B-4B2A-9313-5118001C4F57}"/>
    <cellStyle name="Salida 3 3 10" xfId="8272" xr:uid="{F5D90DB6-D135-44D9-A18F-075DEA1FF894}"/>
    <cellStyle name="Salida 3 3 10 2" xfId="23380" xr:uid="{9AB8C8EF-21CA-4BEA-B191-DD7C01DE1E7C}"/>
    <cellStyle name="Salida 3 3 11" xfId="16187" xr:uid="{19DA9948-9BEE-4C7F-9E24-D23D4C7249D6}"/>
    <cellStyle name="Salida 3 3 11 2" xfId="31295" xr:uid="{C4004849-CB73-41DC-BDFA-2E2D2CD7F792}"/>
    <cellStyle name="Salida 3 3 12" xfId="15316" xr:uid="{D4B7E495-5B11-45E7-9723-7A1047C79CA2}"/>
    <cellStyle name="Salida 3 3 12 2" xfId="30424" xr:uid="{89EC28DA-E5D0-47E3-AF4E-4EAC2AF9CECD}"/>
    <cellStyle name="Salida 3 3 13" xfId="17020" xr:uid="{2B8B5127-6A79-4762-AFDC-68C53E2FA2A9}"/>
    <cellStyle name="Salida 3 3 2" xfId="2355" xr:uid="{988CA3D5-4057-4E2E-BFF5-5A1A17D37829}"/>
    <cellStyle name="Salida 3 3 2 2" xfId="4992" xr:uid="{224BC8B7-6D39-4941-AA91-2329B9E70EA4}"/>
    <cellStyle name="Salida 3 3 2 2 2" xfId="11356" xr:uid="{57274F5F-5DE0-4977-9815-CDEB9B28A5ED}"/>
    <cellStyle name="Salida 3 3 2 2 2 2" xfId="26464" xr:uid="{5FB741EB-66FB-4961-BFA5-59D634D67355}"/>
    <cellStyle name="Salida 3 3 2 2 3" xfId="7143" xr:uid="{1D11D4F5-30EA-41D0-99DA-00FC87C09341}"/>
    <cellStyle name="Salida 3 3 2 2 3 2" xfId="22251" xr:uid="{8064361C-F7F0-410B-BAD4-A33DBBABD4B6}"/>
    <cellStyle name="Salida 3 3 2 2 4" xfId="20100" xr:uid="{63025061-B5F3-4E8F-AF4B-E2F6E0ED4970}"/>
    <cellStyle name="Salida 3 3 2 3" xfId="8822" xr:uid="{D103BE93-3FC7-49DD-AAFC-A7E3E8187947}"/>
    <cellStyle name="Salida 3 3 2 3 2" xfId="23930" xr:uid="{994B3D99-9D1C-4AAB-A6D2-19D76A59FE85}"/>
    <cellStyle name="Salida 3 3 3" xfId="2264" xr:uid="{B7B98E9F-60BF-4548-96A6-5958151A06A3}"/>
    <cellStyle name="Salida 3 3 3 2" xfId="4901" xr:uid="{5E43A8DC-ED3C-43F4-9E3F-56953F740D47}"/>
    <cellStyle name="Salida 3 3 3 2 2" xfId="11265" xr:uid="{3255A9BA-F35B-42C6-ADE1-B64FF29F8E31}"/>
    <cellStyle name="Salida 3 3 3 2 2 2" xfId="26373" xr:uid="{958A750A-50EC-47CB-86D1-9447260B190B}"/>
    <cellStyle name="Salida 3 3 3 2 3" xfId="15641" xr:uid="{E9439592-270E-48C7-AC5C-4ADAFD18BE6C}"/>
    <cellStyle name="Salida 3 3 3 2 3 2" xfId="30749" xr:uid="{60471CF9-1F83-4D55-A0B0-51704D55629B}"/>
    <cellStyle name="Salida 3 3 3 2 4" xfId="20009" xr:uid="{6A4E01B5-4B7D-44CE-808E-1107989475AB}"/>
    <cellStyle name="Salida 3 3 3 3" xfId="11688" xr:uid="{60BD4ED1-2D99-495D-9529-3DA56088B690}"/>
    <cellStyle name="Salida 3 3 3 3 2" xfId="26796" xr:uid="{0684E3C1-E353-4268-A9E6-4DE431444D22}"/>
    <cellStyle name="Salida 3 3 3 4" xfId="17489" xr:uid="{8F8DFA6A-C2F5-40CA-9F00-1AC998E5AA9F}"/>
    <cellStyle name="Salida 3 3 4" xfId="2332" xr:uid="{25A966E4-7EED-462C-A82D-67B67BF4BA70}"/>
    <cellStyle name="Salida 3 3 4 2" xfId="4969" xr:uid="{48CB968F-00C3-4D54-8CFC-FF13FD95E169}"/>
    <cellStyle name="Salida 3 3 4 2 2" xfId="11333" xr:uid="{2EE5E680-F92E-407B-83A6-2942E8F8341F}"/>
    <cellStyle name="Salida 3 3 4 2 2 2" xfId="26441" xr:uid="{BCF19063-D0A6-4DF8-8909-B40F715C64B4}"/>
    <cellStyle name="Salida 3 3 4 2 3" xfId="14901" xr:uid="{EE36454B-9ADC-447C-8234-0B980D3451A4}"/>
    <cellStyle name="Salida 3 3 4 2 3 2" xfId="30009" xr:uid="{39630022-7102-46FE-9787-46E65C59CEA5}"/>
    <cellStyle name="Salida 3 3 4 2 4" xfId="20077" xr:uid="{D6EBEDF4-E4A3-40AA-A0F5-C734A57E4712}"/>
    <cellStyle name="Salida 3 3 4 3" xfId="8799" xr:uid="{DEAA8B45-86C7-428B-BBAC-118B7B85712F}"/>
    <cellStyle name="Salida 3 3 4 3 2" xfId="23907" xr:uid="{A94062B6-502D-4301-8726-DA9651F9F94F}"/>
    <cellStyle name="Salida 3 3 4 4" xfId="8218" xr:uid="{6E365488-D1A7-49D2-98AD-5169FA341513}"/>
    <cellStyle name="Salida 3 3 4 4 2" xfId="23326" xr:uid="{840C87BE-4EB2-4EFB-AA78-4422A98A6EDE}"/>
    <cellStyle name="Salida 3 3 4 5" xfId="17557" xr:uid="{B47D3802-4DB1-42ED-8B9F-E11104F994AE}"/>
    <cellStyle name="Salida 3 3 5" xfId="2278" xr:uid="{5D590241-1646-417D-91DB-23E683A36DFB}"/>
    <cellStyle name="Salida 3 3 5 2" xfId="4915" xr:uid="{925C34C7-C244-4899-8E7A-3C5DAFFF9181}"/>
    <cellStyle name="Salida 3 3 5 2 2" xfId="11279" xr:uid="{55D73C2D-CEF1-416E-A84F-27FD471D4554}"/>
    <cellStyle name="Salida 3 3 5 2 2 2" xfId="26387" xr:uid="{8F5C8BF1-5339-4D86-91BE-3A3BD88F10DF}"/>
    <cellStyle name="Salida 3 3 5 2 3" xfId="16530" xr:uid="{91150AA7-492A-423F-A248-54A51CABD888}"/>
    <cellStyle name="Salida 3 3 5 2 3 2" xfId="31638" xr:uid="{0273C195-9911-4477-AEF1-F9B88AC17A10}"/>
    <cellStyle name="Salida 3 3 5 2 4" xfId="20023" xr:uid="{7EB1D7B1-1E48-4D83-BAC0-F618F584475B}"/>
    <cellStyle name="Salida 3 3 5 3" xfId="8745" xr:uid="{67D1AAC6-D126-45AA-B77D-67253D60BF85}"/>
    <cellStyle name="Salida 3 3 5 3 2" xfId="23853" xr:uid="{5ADD7A24-0DD6-4C8A-9673-726454442111}"/>
    <cellStyle name="Salida 3 3 5 4" xfId="7521" xr:uid="{4AD42C43-F267-45F1-A67E-09E1492D0A59}"/>
    <cellStyle name="Salida 3 3 5 4 2" xfId="22629" xr:uid="{805329FC-AB3F-4659-9FAB-2EE18A8AE62D}"/>
    <cellStyle name="Salida 3 3 5 5" xfId="17503" xr:uid="{6700ACC7-3E2A-4AE9-BB98-3DF8CE30B05B}"/>
    <cellStyle name="Salida 3 3 6" xfId="2298" xr:uid="{05648329-55B3-4710-BB99-3532E8575D0C}"/>
    <cellStyle name="Salida 3 3 6 2" xfId="4935" xr:uid="{AF801E70-AA8D-4004-B236-639337C46CD0}"/>
    <cellStyle name="Salida 3 3 6 2 2" xfId="11299" xr:uid="{2C35A57C-1E26-4DA3-B174-B2720D175783}"/>
    <cellStyle name="Salida 3 3 6 2 2 2" xfId="26407" xr:uid="{AC6A021D-C2C9-4166-82A4-88F32C0BC624}"/>
    <cellStyle name="Salida 3 3 6 2 3" xfId="13548" xr:uid="{77E907D2-6DB2-4F3E-B73A-F28948651BBB}"/>
    <cellStyle name="Salida 3 3 6 2 3 2" xfId="28656" xr:uid="{DA4197D1-9E83-4004-8DAF-F0AA38C7C0C0}"/>
    <cellStyle name="Salida 3 3 6 2 4" xfId="20043" xr:uid="{3029340F-E20C-4708-9E4A-A7BF6CB0C4B5}"/>
    <cellStyle name="Salida 3 3 6 3" xfId="8765" xr:uid="{315DA75B-DE0B-46F9-B12A-48C8BDB4231F}"/>
    <cellStyle name="Salida 3 3 6 3 2" xfId="23873" xr:uid="{57BB4C6A-F857-46CF-BC77-15A179BA2617}"/>
    <cellStyle name="Salida 3 3 6 4" xfId="13427" xr:uid="{9B917777-70AF-4792-8CAF-9B6D16F27745}"/>
    <cellStyle name="Salida 3 3 6 4 2" xfId="28535" xr:uid="{B9D25972-E629-4250-BC99-9AD958B2A755}"/>
    <cellStyle name="Salida 3 3 6 5" xfId="17523" xr:uid="{948E2D61-1DB0-4833-980E-F617F289EE3B}"/>
    <cellStyle name="Salida 3 3 7" xfId="3867" xr:uid="{C994B79E-80B4-46F0-869C-759AC3C7E5E1}"/>
    <cellStyle name="Salida 3 3 7 2" xfId="6504" xr:uid="{E4295519-9021-4D98-9E29-BD5AAD11454C}"/>
    <cellStyle name="Salida 3 3 7 2 2" xfId="12815" xr:uid="{A70E3682-15D0-4EC4-A551-D137E09DAD03}"/>
    <cellStyle name="Salida 3 3 7 2 2 2" xfId="27923" xr:uid="{0275A50E-5ABD-49F9-BE99-B355F736E7AE}"/>
    <cellStyle name="Salida 3 3 7 2 3" xfId="9199" xr:uid="{4615314A-C3CC-4C10-8D7D-F08DF13BD49C}"/>
    <cellStyle name="Salida 3 3 7 2 3 2" xfId="24307" xr:uid="{8C951A82-B285-4A24-9414-6BB9008025F1}"/>
    <cellStyle name="Salida 3 3 7 2 4" xfId="21612" xr:uid="{99E8A465-8024-4E02-A44F-2FB0F0A67235}"/>
    <cellStyle name="Salida 3 3 7 3" xfId="10249" xr:uid="{01BC6875-864E-4FE7-BC97-20DDE9491F8E}"/>
    <cellStyle name="Salida 3 3 7 3 2" xfId="25357" xr:uid="{1536A6E3-F739-4565-B525-0CBF87109B04}"/>
    <cellStyle name="Salida 3 3 7 4" xfId="13465" xr:uid="{84B03EF8-4AE4-445D-8F46-01AFD94912CB}"/>
    <cellStyle name="Salida 3 3 7 4 2" xfId="28573" xr:uid="{3D978DC5-C4FA-4AEB-AAB4-AA707460F4BB}"/>
    <cellStyle name="Salida 3 3 7 5" xfId="18975" xr:uid="{6A8B5875-79B6-4142-A7E2-E5EFF35B5CF1}"/>
    <cellStyle name="Salida 3 3 8" xfId="4249" xr:uid="{629F0697-6AD2-42A0-B2E3-DEC406A45B47}"/>
    <cellStyle name="Salida 3 3 8 2" xfId="6886" xr:uid="{7894E2AC-7375-473B-A26E-AED4F2A6D0CE}"/>
    <cellStyle name="Salida 3 3 8 2 2" xfId="13197" xr:uid="{BEDC1E67-F89A-4867-9250-C2236C4F1B9C}"/>
    <cellStyle name="Salida 3 3 8 2 2 2" xfId="28305" xr:uid="{C6925830-A8DF-4BA4-93A5-2C61EFED4CB8}"/>
    <cellStyle name="Salida 3 3 8 2 3" xfId="16861" xr:uid="{566F2C34-B250-48AA-815B-3B6F19F71182}"/>
    <cellStyle name="Salida 3 3 8 2 3 2" xfId="31969" xr:uid="{A93C5845-61B4-4F96-949B-BB86F2EDAA5C}"/>
    <cellStyle name="Salida 3 3 8 2 4" xfId="21994" xr:uid="{B7A3DD8B-E0D9-4727-98FD-7F8158034ABB}"/>
    <cellStyle name="Salida 3 3 8 3" xfId="10631" xr:uid="{372CD724-6813-4B0B-8D33-1E63512E75EA}"/>
    <cellStyle name="Salida 3 3 8 3 2" xfId="25739" xr:uid="{6DA3C1A6-72CF-461E-BC04-20EC1B7E123D}"/>
    <cellStyle name="Salida 3 3 8 4" xfId="7431" xr:uid="{826810EC-44BC-4066-BB1D-C4BB26A83129}"/>
    <cellStyle name="Salida 3 3 8 4 2" xfId="22539" xr:uid="{E56F232B-4828-45F7-B52A-5D6538C44C08}"/>
    <cellStyle name="Salida 3 3 8 5" xfId="19357" xr:uid="{BC7DA718-BC78-4FC6-A9A8-26BA960DE1A7}"/>
    <cellStyle name="Salida 3 3 9" xfId="4432" xr:uid="{2DE3830A-5D81-4931-8267-DC450753DBF2}"/>
    <cellStyle name="Salida 3 3 9 2" xfId="10814" xr:uid="{65C60D31-4241-47F1-8727-458E6B66FD3C}"/>
    <cellStyle name="Salida 3 3 9 2 2" xfId="25922" xr:uid="{3C03A370-DEC8-4B77-8272-C1ACA445ABD2}"/>
    <cellStyle name="Salida 3 3 9 3" xfId="14497" xr:uid="{D195A67A-4416-4E3E-89ED-9BB354525B3D}"/>
    <cellStyle name="Salida 3 3 9 3 2" xfId="29605" xr:uid="{5FBF1AD0-9C10-4432-B7E1-05E9D23F289F}"/>
    <cellStyle name="Salida 3 3 9 4" xfId="19540" xr:uid="{5D9E670F-7EF3-4360-B056-4D93AB505037}"/>
    <cellStyle name="Salida 3 4" xfId="2131" xr:uid="{477F188B-352D-455C-A521-ECE58248B87B}"/>
    <cellStyle name="Salida 3 4 10" xfId="13928" xr:uid="{264EE468-AA78-4C19-897E-EAF7F4112D7B}"/>
    <cellStyle name="Salida 3 4 10 2" xfId="29036" xr:uid="{0094D8C4-0619-4095-BAAE-B6707E3428EF}"/>
    <cellStyle name="Salida 3 4 11" xfId="8036" xr:uid="{AEA49E73-258C-4B44-BAC0-7605F6A8534E}"/>
    <cellStyle name="Salida 3 4 11 2" xfId="23144" xr:uid="{E637323B-3243-463B-A9F1-40F73051C9C7}"/>
    <cellStyle name="Salida 3 4 12" xfId="17356" xr:uid="{E9EC3B55-19D9-4685-83E8-3C1CD674519C}"/>
    <cellStyle name="Salida 3 4 2" xfId="2621" xr:uid="{700909DB-E389-400D-8195-A4A330A8DEE7}"/>
    <cellStyle name="Salida 3 4 2 2" xfId="5258" xr:uid="{50455F57-A99D-4094-957C-9C1E78FDA1D8}"/>
    <cellStyle name="Salida 3 4 2 2 2" xfId="11622" xr:uid="{FFCE7C31-2609-4717-B077-3C682F25AF83}"/>
    <cellStyle name="Salida 3 4 2 2 2 2" xfId="26730" xr:uid="{9EB181F5-CB63-42C0-A4DC-BF16370660C1}"/>
    <cellStyle name="Salida 3 4 2 2 3" xfId="15475" xr:uid="{DDD4190E-3412-4FDF-B630-33D2D624BA24}"/>
    <cellStyle name="Salida 3 4 2 2 3 2" xfId="30583" xr:uid="{0B112B32-51C1-4E54-A95C-2D165CAB86F5}"/>
    <cellStyle name="Salida 3 4 2 2 4" xfId="20366" xr:uid="{51CA6D31-4CD6-4DA0-B585-CD92C4BC47CF}"/>
    <cellStyle name="Salida 3 4 2 3" xfId="9088" xr:uid="{07D6FC41-6BCD-44C5-B44D-6CDC7679C152}"/>
    <cellStyle name="Salida 3 4 2 3 2" xfId="24196" xr:uid="{6F86DDD8-4FEB-4E67-AACF-0D4D96E7D9DF}"/>
    <cellStyle name="Salida 3 4 2 4" xfId="14720" xr:uid="{8F4176B6-5BBF-4233-B782-BF8AA6F27174}"/>
    <cellStyle name="Salida 3 4 2 4 2" xfId="29828" xr:uid="{F5314AF2-388F-4E78-98EB-773A8C41A47D}"/>
    <cellStyle name="Salida 3 4 2 5" xfId="14680" xr:uid="{B1CD00A5-C276-4B23-AF10-F720D533DA3D}"/>
    <cellStyle name="Salida 3 4 2 5 2" xfId="29788" xr:uid="{9450E98A-08A5-46FB-BEEA-2030ED14B808}"/>
    <cellStyle name="Salida 3 4 2 6" xfId="17729" xr:uid="{98DEC2F7-99C0-4632-8842-9199489639F5}"/>
    <cellStyle name="Salida 3 4 3" xfId="2886" xr:uid="{F61943F7-1294-4BAF-BFC3-81B8958A21EF}"/>
    <cellStyle name="Salida 3 4 3 2" xfId="5523" xr:uid="{EC4BDED3-71BA-4D5D-86F6-72FE4EDF820E}"/>
    <cellStyle name="Salida 3 4 3 2 2" xfId="11834" xr:uid="{478B98E7-535A-4E45-918C-F175CCECB991}"/>
    <cellStyle name="Salida 3 4 3 2 2 2" xfId="26942" xr:uid="{09B50405-ABF2-4A20-92F0-B571429DCC5A}"/>
    <cellStyle name="Salida 3 4 3 2 3" xfId="13709" xr:uid="{596D1696-B20F-49BC-BAEF-4AAD7D3E6332}"/>
    <cellStyle name="Salida 3 4 3 2 3 2" xfId="28817" xr:uid="{17C6FB6F-91B9-464D-A373-0671E78B3640}"/>
    <cellStyle name="Salida 3 4 3 2 4" xfId="20631" xr:uid="{4A6CCA2C-0F44-4FE3-9516-A5C56F599BE3}"/>
    <cellStyle name="Salida 3 4 3 3" xfId="13435" xr:uid="{0E56979B-3F1B-4B79-A312-08BD629FFD70}"/>
    <cellStyle name="Salida 3 4 3 3 2" xfId="28543" xr:uid="{F682214A-8D71-422A-AD3B-4235D187642A}"/>
    <cellStyle name="Salida 3 4 3 4" xfId="17994" xr:uid="{5D917DDE-4B27-49B5-B691-D50415905FAA}"/>
    <cellStyle name="Salida 3 4 4" xfId="3189" xr:uid="{2EC0E7A9-AF81-4D99-9B4E-766EE91FDD59}"/>
    <cellStyle name="Salida 3 4 4 2" xfId="5826" xr:uid="{0A243B04-8DB2-4148-9D60-A9A94AF72632}"/>
    <cellStyle name="Salida 3 4 4 2 2" xfId="12137" xr:uid="{D0B85973-13C1-4E33-87A0-FA3D69DC94E4}"/>
    <cellStyle name="Salida 3 4 4 2 2 2" xfId="27245" xr:uid="{55341147-713A-4054-A7E7-E9012BFB666F}"/>
    <cellStyle name="Salida 3 4 4 2 3" xfId="15981" xr:uid="{C8B93E57-76A9-4F57-9C49-246F98F5350C}"/>
    <cellStyle name="Salida 3 4 4 2 3 2" xfId="31089" xr:uid="{98AB4169-43B7-44AF-8C7F-0F3EB9712C91}"/>
    <cellStyle name="Salida 3 4 4 2 4" xfId="20934" xr:uid="{91A7D652-E02D-46EA-8AC0-97284355F689}"/>
    <cellStyle name="Salida 3 4 4 3" xfId="9571" xr:uid="{9F6794BC-1AA3-451D-93E7-B9A48AB13D50}"/>
    <cellStyle name="Salida 3 4 4 3 2" xfId="24679" xr:uid="{90015632-55A9-41F0-8371-1815BD0C9B06}"/>
    <cellStyle name="Salida 3 4 4 4" xfId="14850" xr:uid="{C6353A1D-3A04-4678-A5AB-1A82044C8F1A}"/>
    <cellStyle name="Salida 3 4 4 4 2" xfId="29958" xr:uid="{3C64A6BB-6299-4482-B133-ACB8BFCECCC8}"/>
    <cellStyle name="Salida 3 4 4 5" xfId="18297" xr:uid="{406F3FFA-6827-445C-8EB0-9B7ECA57273A}"/>
    <cellStyle name="Salida 3 4 5" xfId="3515" xr:uid="{77ECD7F8-57FB-4FA5-9E73-37E17027C303}"/>
    <cellStyle name="Salida 3 4 5 2" xfId="6152" xr:uid="{3951DB4A-0112-4F73-AF90-0249C02ABE35}"/>
    <cellStyle name="Salida 3 4 5 2 2" xfId="12463" xr:uid="{CFF25213-CD63-43B8-A0EC-255E6C8D4DFA}"/>
    <cellStyle name="Salida 3 4 5 2 2 2" xfId="27571" xr:uid="{79BABBF5-4827-4228-9ACF-76A76233ACF3}"/>
    <cellStyle name="Salida 3 4 5 2 3" xfId="13564" xr:uid="{BB7F469B-E609-4B5D-B513-567A0551FC47}"/>
    <cellStyle name="Salida 3 4 5 2 3 2" xfId="28672" xr:uid="{4D58958D-C13C-442C-BC72-08D915BEFF0B}"/>
    <cellStyle name="Salida 3 4 5 2 4" xfId="21260" xr:uid="{84EE34AD-DCB7-475A-AB57-9D43C239D634}"/>
    <cellStyle name="Salida 3 4 5 3" xfId="9897" xr:uid="{2C2D6066-7594-470C-9286-7B8AAEF6A4BA}"/>
    <cellStyle name="Salida 3 4 5 3 2" xfId="25005" xr:uid="{747DBB9E-F591-4235-B8B9-A598E0102CD6}"/>
    <cellStyle name="Salida 3 4 5 4" xfId="14687" xr:uid="{FE3A7AA2-65AD-4B2E-A5BA-E96146C3D0E8}"/>
    <cellStyle name="Salida 3 4 5 4 2" xfId="29795" xr:uid="{A85ED825-98BD-4ABD-8AD2-65964C800D5B}"/>
    <cellStyle name="Salida 3 4 5 5" xfId="18623" xr:uid="{0B222ACA-7253-4B99-8C5A-B799E1FE5E86}"/>
    <cellStyle name="Salida 3 4 6" xfId="3821" xr:uid="{151C918A-9816-4261-9768-96FCF54925E0}"/>
    <cellStyle name="Salida 3 4 6 2" xfId="6458" xr:uid="{7D71845C-6088-4AE5-B56D-8920DEA40FEF}"/>
    <cellStyle name="Salida 3 4 6 2 2" xfId="12769" xr:uid="{96023522-A68D-4CD4-B97A-22C96718B98E}"/>
    <cellStyle name="Salida 3 4 6 2 2 2" xfId="27877" xr:uid="{BD483CFF-3910-400D-B6EF-F6699C898F9C}"/>
    <cellStyle name="Salida 3 4 6 2 3" xfId="13360" xr:uid="{CA9A8905-00E9-4FD4-95BE-8272A15249C3}"/>
    <cellStyle name="Salida 3 4 6 2 3 2" xfId="28468" xr:uid="{00263E1F-6A02-482D-8F92-B7E255483D1A}"/>
    <cellStyle name="Salida 3 4 6 2 4" xfId="21566" xr:uid="{7275F96D-216B-4383-9363-03893748B1CC}"/>
    <cellStyle name="Salida 3 4 6 3" xfId="10203" xr:uid="{B93D3DAD-F615-46CC-BBF8-FC378713573A}"/>
    <cellStyle name="Salida 3 4 6 3 2" xfId="25311" xr:uid="{B9F166D7-FFF2-4833-BE7F-2CD0D49A39F8}"/>
    <cellStyle name="Salida 3 4 6 4" xfId="14812" xr:uid="{BA806180-AA5F-4290-9E20-250F9B89D68F}"/>
    <cellStyle name="Salida 3 4 6 4 2" xfId="29920" xr:uid="{9FFF147E-2A66-4A8A-BDB5-CC2BE00617DF}"/>
    <cellStyle name="Salida 3 4 6 5" xfId="18929" xr:uid="{45D26B98-ED06-4E98-A3A6-9135C533C156}"/>
    <cellStyle name="Salida 3 4 7" xfId="4203" xr:uid="{9C7F9399-0BFE-4C09-AD91-B3C524A4B501}"/>
    <cellStyle name="Salida 3 4 7 2" xfId="6840" xr:uid="{C7DB2097-57A9-412A-9EA5-B5E5FA112EBA}"/>
    <cellStyle name="Salida 3 4 7 2 2" xfId="13151" xr:uid="{74C316E8-88C8-4CFE-99C4-F966D29456EA}"/>
    <cellStyle name="Salida 3 4 7 2 2 2" xfId="28259" xr:uid="{98F12E48-5FF8-44F9-8713-EFE3EC65705C}"/>
    <cellStyle name="Salida 3 4 7 2 3" xfId="16820" xr:uid="{301777F4-C138-4B2A-A41B-BF61670E87AE}"/>
    <cellStyle name="Salida 3 4 7 2 3 2" xfId="31928" xr:uid="{DD057220-B9A0-4E29-AB41-2E18B47CBE11}"/>
    <cellStyle name="Salida 3 4 7 2 4" xfId="21948" xr:uid="{E93EFAF8-3D3C-438C-8DBE-CE2C2DB1DD78}"/>
    <cellStyle name="Salida 3 4 7 3" xfId="10585" xr:uid="{2AB3D28F-E27E-4F92-8512-7C8A656E13C0}"/>
    <cellStyle name="Salida 3 4 7 3 2" xfId="25693" xr:uid="{3A11AB7A-789D-465F-80D2-02EC0038A26F}"/>
    <cellStyle name="Salida 3 4 7 4" xfId="15731" xr:uid="{4FE205C3-78B7-4D05-9A34-6F07FE1FC304}"/>
    <cellStyle name="Salida 3 4 7 4 2" xfId="30839" xr:uid="{6243C503-1ECF-4D2F-A78C-93950C636445}"/>
    <cellStyle name="Salida 3 4 7 5" xfId="19311" xr:uid="{EE44BF6C-2BF9-49B1-8A2F-537A011B3B0A}"/>
    <cellStyle name="Salida 3 4 8" xfId="4768" xr:uid="{6432D990-88F1-48BD-81B5-570D433AB136}"/>
    <cellStyle name="Salida 3 4 8 2" xfId="11150" xr:uid="{4A6CC594-E4EA-4A5C-9517-BA2336C99127}"/>
    <cellStyle name="Salida 3 4 8 2 2" xfId="26258" xr:uid="{D0BD647F-57C0-4B4F-8B12-9C0B295C322E}"/>
    <cellStyle name="Salida 3 4 8 3" xfId="15571" xr:uid="{CC1598CE-8019-4626-9314-C3F40C4CC87E}"/>
    <cellStyle name="Salida 3 4 8 3 2" xfId="30679" xr:uid="{E3E57E54-74AB-4FBF-9549-6601410E5E7A}"/>
    <cellStyle name="Salida 3 4 8 4" xfId="19876" xr:uid="{B4E89B15-007E-4BDE-980F-9B933F1B669A}"/>
    <cellStyle name="Salida 3 4 9" xfId="8629" xr:uid="{AB2B0AAF-594B-4C1B-9DE2-5891643E5194}"/>
    <cellStyle name="Salida 3 4 9 2" xfId="23737" xr:uid="{504B870A-47E0-4C3D-80C1-C1BC1661D6C0}"/>
    <cellStyle name="Salida 3 5" xfId="1995" xr:uid="{AAE4DD89-D83E-40CD-94A1-B08129E2FCB6}"/>
    <cellStyle name="Salida 3 5 10" xfId="15453" xr:uid="{9ACDAE97-C28B-428E-853A-A77F3A75C613}"/>
    <cellStyle name="Salida 3 5 10 2" xfId="30561" xr:uid="{F49AF116-42E4-449D-8AE1-5E8203790AD6}"/>
    <cellStyle name="Salida 3 5 11" xfId="17220" xr:uid="{0447C628-466A-4B39-811B-A2DA6AD9EB5F}"/>
    <cellStyle name="Salida 3 5 2" xfId="2757" xr:uid="{2E3F4F86-B8F6-4308-B53D-E47CF867D658}"/>
    <cellStyle name="Salida 3 5 2 2" xfId="5394" xr:uid="{CB1F1827-C03F-4D46-B76F-BCFE18BB4FA0}"/>
    <cellStyle name="Salida 3 5 2 2 2" xfId="11743" xr:uid="{91F48A97-B3FA-49EC-8BF9-C2414FE5A3D9}"/>
    <cellStyle name="Salida 3 5 2 2 2 2" xfId="26851" xr:uid="{F002003A-0E13-4C70-AFB5-726A700E1FB3}"/>
    <cellStyle name="Salida 3 5 2 2 3" xfId="16295" xr:uid="{6EA5DDC8-89A0-4DCA-AFE8-10A348D4EFD2}"/>
    <cellStyle name="Salida 3 5 2 2 3 2" xfId="31403" xr:uid="{3331ECB2-46E9-4783-BF4B-C245E6A84D82}"/>
    <cellStyle name="Salida 3 5 2 2 4" xfId="20502" xr:uid="{49A801E1-5066-46A6-97C1-CD5CF314E008}"/>
    <cellStyle name="Salida 3 5 2 3" xfId="16241" xr:uid="{C33436CD-8F22-4A1D-8F38-747C07059BED}"/>
    <cellStyle name="Salida 3 5 2 3 2" xfId="31349" xr:uid="{2178C317-C97C-427A-BB0D-2D84CBFD452C}"/>
    <cellStyle name="Salida 3 5 2 4" xfId="17865" xr:uid="{A59C4133-BD51-4CC6-86EC-1E1DD8824812}"/>
    <cellStyle name="Salida 3 5 3" xfId="3060" xr:uid="{FB4464FE-687F-441A-966F-4C644243D88C}"/>
    <cellStyle name="Salida 3 5 3 2" xfId="5697" xr:uid="{260DDE16-956E-4FA5-A24E-830FAE219AC6}"/>
    <cellStyle name="Salida 3 5 3 2 2" xfId="12008" xr:uid="{CC5A53F1-4596-4D1F-BF65-69857CB2D5E7}"/>
    <cellStyle name="Salida 3 5 3 2 2 2" xfId="27116" xr:uid="{E496A6F5-5D10-44B8-96F4-D39521DBB905}"/>
    <cellStyle name="Salida 3 5 3 2 3" xfId="14719" xr:uid="{07BDF1A2-94B9-44DC-AE4D-35E229F74139}"/>
    <cellStyle name="Salida 3 5 3 2 3 2" xfId="29827" xr:uid="{93B9DFC8-CE72-44E1-9D45-B5844305F67B}"/>
    <cellStyle name="Salida 3 5 3 2 4" xfId="20805" xr:uid="{4A9B9319-4873-47D3-8E68-29C14A5AECAA}"/>
    <cellStyle name="Salida 3 5 3 3" xfId="9442" xr:uid="{17676AE7-8DCC-4DFD-942D-E076B8AF2CA5}"/>
    <cellStyle name="Salida 3 5 3 3 2" xfId="24550" xr:uid="{1EDE325F-E08B-4E6C-8298-0ADE39EC36E7}"/>
    <cellStyle name="Salida 3 5 3 4" xfId="15802" xr:uid="{E23EC453-1EBA-4657-8120-D45651841558}"/>
    <cellStyle name="Salida 3 5 3 4 2" xfId="30910" xr:uid="{D03746FF-0488-4D73-89CF-BFE8B33A8E3B}"/>
    <cellStyle name="Salida 3 5 3 5" xfId="18168" xr:uid="{A9B6BBEF-38BF-4425-84D8-49E291D0766F}"/>
    <cellStyle name="Salida 3 5 4" xfId="3386" xr:uid="{E7441DF4-3F9A-4087-858D-DD769E7AC527}"/>
    <cellStyle name="Salida 3 5 4 2" xfId="6023" xr:uid="{6974EE7B-BA0D-42EF-80AB-BBCA6763D851}"/>
    <cellStyle name="Salida 3 5 4 2 2" xfId="12334" xr:uid="{060CF58A-0A63-4DA2-95B0-8EE63CF08BDB}"/>
    <cellStyle name="Salida 3 5 4 2 2 2" xfId="27442" xr:uid="{C6C3FB4A-C519-4783-A0AE-0301D1550B1E}"/>
    <cellStyle name="Salida 3 5 4 2 3" xfId="15583" xr:uid="{59558214-B879-4F38-8A55-27AFAE434DC5}"/>
    <cellStyle name="Salida 3 5 4 2 3 2" xfId="30691" xr:uid="{F4E93BB9-729D-4649-95BD-DDFD6A5C9FCD}"/>
    <cellStyle name="Salida 3 5 4 2 4" xfId="21131" xr:uid="{41E31187-7F94-4B15-A513-ADAF46A0C296}"/>
    <cellStyle name="Salida 3 5 4 3" xfId="9768" xr:uid="{D44ECF3D-AD52-41F4-8489-0B9F2505FBEE}"/>
    <cellStyle name="Salida 3 5 4 3 2" xfId="24876" xr:uid="{455640E0-4D8E-418E-970D-84C11046F64B}"/>
    <cellStyle name="Salida 3 5 4 4" xfId="15993" xr:uid="{3AFDFA01-6748-4948-A468-85D8E18A7CA6}"/>
    <cellStyle name="Salida 3 5 4 4 2" xfId="31101" xr:uid="{DEAAB59E-4613-4491-A93C-653E744F0460}"/>
    <cellStyle name="Salida 3 5 4 5" xfId="18494" xr:uid="{62CBB99C-31DF-4AEF-97B2-D5443D551049}"/>
    <cellStyle name="Salida 3 5 5" xfId="3692" xr:uid="{B6841F20-7280-456A-B438-DF3F805E26B5}"/>
    <cellStyle name="Salida 3 5 5 2" xfId="6329" xr:uid="{3547DB08-0DC7-4143-B29F-8045AA16E5B6}"/>
    <cellStyle name="Salida 3 5 5 2 2" xfId="12640" xr:uid="{C3E7EF1A-E936-493A-BD32-7DC9AB279529}"/>
    <cellStyle name="Salida 3 5 5 2 2 2" xfId="27748" xr:uid="{275C97D9-61FB-4906-B10F-0826B53FCD3E}"/>
    <cellStyle name="Salida 3 5 5 2 3" xfId="7570" xr:uid="{C73A5A3B-03E8-4950-82C7-4AECE69AE5CC}"/>
    <cellStyle name="Salida 3 5 5 2 3 2" xfId="22678" xr:uid="{5AF30BF5-BB7C-497C-8B8D-B554CECED66D}"/>
    <cellStyle name="Salida 3 5 5 2 4" xfId="21437" xr:uid="{F2B52B0C-D048-487C-9700-367AB8A9606A}"/>
    <cellStyle name="Salida 3 5 5 3" xfId="10074" xr:uid="{DD5990D8-9ACF-435D-84CF-502F2D05B1C2}"/>
    <cellStyle name="Salida 3 5 5 3 2" xfId="25182" xr:uid="{9A7000A7-7C3C-42AB-BCF6-C174BA437103}"/>
    <cellStyle name="Salida 3 5 5 4" xfId="14250" xr:uid="{01CDAB1E-0BC0-4FAC-ACC7-7FFE4FED4A68}"/>
    <cellStyle name="Salida 3 5 5 4 2" xfId="29358" xr:uid="{02EA4511-0FA6-4D96-BB10-550A79BD2132}"/>
    <cellStyle name="Salida 3 5 5 5" xfId="18800" xr:uid="{3276AD4B-85DE-4FB9-9249-5A36E994FADE}"/>
    <cellStyle name="Salida 3 5 6" xfId="4067" xr:uid="{0DC32A1C-D2B8-4196-AFF0-4A2E53C54163}"/>
    <cellStyle name="Salida 3 5 6 2" xfId="6704" xr:uid="{2794B9FB-133A-4BB8-A41E-287BD6F3EED5}"/>
    <cellStyle name="Salida 3 5 6 2 2" xfId="13015" xr:uid="{DABBE444-847F-433B-831F-FA5603F306D3}"/>
    <cellStyle name="Salida 3 5 6 2 2 2" xfId="28123" xr:uid="{04FAF933-E7C5-4C7F-AAE6-721757785697}"/>
    <cellStyle name="Salida 3 5 6 2 3" xfId="16691" xr:uid="{15D0F193-8242-4A6A-B8AA-9AFFE6A2CC31}"/>
    <cellStyle name="Salida 3 5 6 2 3 2" xfId="31799" xr:uid="{40459BDE-431A-44B6-8BB2-2168CA557C8E}"/>
    <cellStyle name="Salida 3 5 6 2 4" xfId="21812" xr:uid="{FB323F8D-1CE1-4F10-96E6-FDDF01BB04CC}"/>
    <cellStyle name="Salida 3 5 6 3" xfId="10449" xr:uid="{873B16FE-3E39-417B-B944-3743098545BD}"/>
    <cellStyle name="Salida 3 5 6 3 2" xfId="25557" xr:uid="{98C59091-BC06-44C5-8416-2193576F88A9}"/>
    <cellStyle name="Salida 3 5 6 4" xfId="15596" xr:uid="{E127C020-5917-4EBC-BE21-25443FD9E01F}"/>
    <cellStyle name="Salida 3 5 6 4 2" xfId="30704" xr:uid="{EFD6BB19-BDEB-4153-B3B2-7B18ABA44DD1}"/>
    <cellStyle name="Salida 3 5 6 5" xfId="19175" xr:uid="{B4D85D63-669D-4102-8C78-0004F167DCCC}"/>
    <cellStyle name="Salida 3 5 7" xfId="4632" xr:uid="{AFE914EE-092C-489D-A8BE-7AAF7CA70423}"/>
    <cellStyle name="Salida 3 5 7 2" xfId="11014" xr:uid="{F27B85EB-1F11-4618-B593-88689789E661}"/>
    <cellStyle name="Salida 3 5 7 2 2" xfId="26122" xr:uid="{A2C2EC17-1779-4ABD-AD4F-BCC7E3A37E35}"/>
    <cellStyle name="Salida 3 5 7 3" xfId="15598" xr:uid="{3B1D140C-AFEA-4330-BEAE-8AA54F52575E}"/>
    <cellStyle name="Salida 3 5 7 3 2" xfId="30706" xr:uid="{4F8E4433-A047-4D07-B4D5-8F1030A1CCD2}"/>
    <cellStyle name="Salida 3 5 7 4" xfId="19740" xr:uid="{C4F3DF91-4A77-4BCF-862C-E3084DA9CAC8}"/>
    <cellStyle name="Salida 3 5 8" xfId="8493" xr:uid="{AA4FB0F1-5702-4D08-8BBC-F9F9552BFC4F}"/>
    <cellStyle name="Salida 3 5 8 2" xfId="23601" xr:uid="{52ECC114-8751-46EC-B547-1619413BD73B}"/>
    <cellStyle name="Salida 3 5 9" xfId="15831" xr:uid="{49834431-1E9E-48A3-BCA4-D7157F6DDEF0}"/>
    <cellStyle name="Salida 3 5 9 2" xfId="30939" xr:uid="{FB269F57-D772-401B-802E-C8E67C70E6CA}"/>
    <cellStyle name="Salida 4" xfId="1513" xr:uid="{00000000-0005-0000-0000-0000ED050000}"/>
    <cellStyle name="Salida 4 2" xfId="1939" xr:uid="{4431280D-69C5-4BD0-B561-5050DBDAA137}"/>
    <cellStyle name="Salida 4 2 10" xfId="8440" xr:uid="{ADDE3377-7C01-4D25-B7E8-218271D8417A}"/>
    <cellStyle name="Salida 4 2 10 2" xfId="23548" xr:uid="{26225EEB-7F99-42F4-972E-B6AC4C7E32BF}"/>
    <cellStyle name="Salida 4 2 11" xfId="7780" xr:uid="{D7927A06-930C-4B68-ACE2-DDBA00F2DE15}"/>
    <cellStyle name="Salida 4 2 11 2" xfId="22888" xr:uid="{E0408F03-8445-4F41-8EF9-960687C46056}"/>
    <cellStyle name="Salida 4 2 12" xfId="15415" xr:uid="{EB8FCADC-BEC7-46B4-87E5-6976B1B5A327}"/>
    <cellStyle name="Salida 4 2 12 2" xfId="30523" xr:uid="{D09711A4-BECE-420B-B6AA-7F071479C67D}"/>
    <cellStyle name="Salida 4 2 13" xfId="17164" xr:uid="{C5E437EB-8F4E-4FAD-B93F-E428E8EE9A5B}"/>
    <cellStyle name="Salida 4 2 2" xfId="2499" xr:uid="{3053BC31-E55D-4263-B459-ACF3497E5973}"/>
    <cellStyle name="Salida 4 2 2 2" xfId="5136" xr:uid="{6114FB84-B5C6-4651-BE92-2D9E77F62103}"/>
    <cellStyle name="Salida 4 2 2 2 2" xfId="11500" xr:uid="{75A895CC-A01A-4433-9B5C-09CDE999D9CA}"/>
    <cellStyle name="Salida 4 2 2 2 2 2" xfId="26608" xr:uid="{FECBDEC5-78F3-47DC-B95E-6D0B5451AC8E}"/>
    <cellStyle name="Salida 4 2 2 2 3" xfId="7744" xr:uid="{9E55D273-833E-46A9-87EB-D66AB948EF8A}"/>
    <cellStyle name="Salida 4 2 2 2 3 2" xfId="22852" xr:uid="{308F84CE-FA56-40B5-9FA9-8D66FE34E737}"/>
    <cellStyle name="Salida 4 2 2 2 4" xfId="20244" xr:uid="{932D3AF3-5A8C-4F2D-8A44-1AA1049D4D29}"/>
    <cellStyle name="Salida 4 2 2 3" xfId="8966" xr:uid="{A80574E1-CFED-48E3-B6BD-8BF643D430A3}"/>
    <cellStyle name="Salida 4 2 2 3 2" xfId="24074" xr:uid="{1EFE61C7-85C1-4699-A91A-3BD23A6C3F69}"/>
    <cellStyle name="Salida 4 2 3" xfId="2715" xr:uid="{98AB6111-CE0A-40D1-B7ED-82CF2BE43086}"/>
    <cellStyle name="Salida 4 2 3 2" xfId="5352" xr:uid="{8BE32955-7372-40AE-BFA5-A33F519EAB3D}"/>
    <cellStyle name="Salida 4 2 3 2 2" xfId="11701" xr:uid="{6FEC5F10-B254-49A6-A399-E920F10CAB1C}"/>
    <cellStyle name="Salida 4 2 3 2 2 2" xfId="26809" xr:uid="{CD523D3E-6B68-46AF-BA4C-AC56AE4E3CD1}"/>
    <cellStyle name="Salida 4 2 3 2 3" xfId="15570" xr:uid="{90521CD9-86A0-4D0C-A1EC-607B662DA226}"/>
    <cellStyle name="Salida 4 2 3 2 3 2" xfId="30678" xr:uid="{1057FB5D-7886-4DEC-9436-8FBE831FE467}"/>
    <cellStyle name="Salida 4 2 3 2 4" xfId="20460" xr:uid="{733BBB81-8E7F-47C9-85EA-3AF73A27595C}"/>
    <cellStyle name="Salida 4 2 3 3" xfId="8157" xr:uid="{39CA0F3B-C741-43E1-A454-0421B4345793}"/>
    <cellStyle name="Salida 4 2 3 3 2" xfId="23265" xr:uid="{E788463B-49DC-42AD-B33E-F303FF331C23}"/>
    <cellStyle name="Salida 4 2 3 4" xfId="17823" xr:uid="{D85E758A-A55D-47FB-8188-DC80D00BC616}"/>
    <cellStyle name="Salida 4 2 4" xfId="3018" xr:uid="{574E9A9E-F116-4A17-A245-E017C8ACBE25}"/>
    <cellStyle name="Salida 4 2 4 2" xfId="5655" xr:uid="{1AF87963-3102-4FA7-84D2-AEC58A36140C}"/>
    <cellStyle name="Salida 4 2 4 2 2" xfId="11966" xr:uid="{2F9161C9-A6AA-49BA-9425-A4F323F930DA}"/>
    <cellStyle name="Salida 4 2 4 2 2 2" xfId="27074" xr:uid="{5626DCCC-D44E-46A7-BFD7-FA289C5212FF}"/>
    <cellStyle name="Salida 4 2 4 2 3" xfId="7596" xr:uid="{CD34B7DC-02A0-44FB-AA02-507D8A968979}"/>
    <cellStyle name="Salida 4 2 4 2 3 2" xfId="22704" xr:uid="{E2C511F9-BD40-4CC3-8FFB-93F86544EB48}"/>
    <cellStyle name="Salida 4 2 4 2 4" xfId="20763" xr:uid="{D4995EB3-E106-4FCE-8ADB-8A77364A615A}"/>
    <cellStyle name="Salida 4 2 4 3" xfId="9400" xr:uid="{DD2F130E-6C93-48F2-9E86-8C1C57CB8622}"/>
    <cellStyle name="Salida 4 2 4 3 2" xfId="24508" xr:uid="{E9EF73B0-4F2E-47FF-B4E2-EE3D8F795427}"/>
    <cellStyle name="Salida 4 2 4 4" xfId="7117" xr:uid="{08EFFCAC-37FB-4646-993F-10605E57BEA2}"/>
    <cellStyle name="Salida 4 2 4 4 2" xfId="22225" xr:uid="{055C045D-1180-4905-A0FE-52590ED2DD33}"/>
    <cellStyle name="Salida 4 2 4 5" xfId="18126" xr:uid="{F0242744-D19E-4F97-8463-8E85B1A1BE56}"/>
    <cellStyle name="Salida 4 2 5" xfId="3344" xr:uid="{B4313202-8793-48BA-A618-E11A8F454455}"/>
    <cellStyle name="Salida 4 2 5 2" xfId="5981" xr:uid="{37868DC2-3EB9-46B0-B4D0-9E9DBDAA41CF}"/>
    <cellStyle name="Salida 4 2 5 2 2" xfId="12292" xr:uid="{C7871613-5A75-463F-B37D-536DEF3D7738}"/>
    <cellStyle name="Salida 4 2 5 2 2 2" xfId="27400" xr:uid="{4ECEA094-26A7-4924-B8CE-B36FF33A755A}"/>
    <cellStyle name="Salida 4 2 5 2 3" xfId="7353" xr:uid="{902783CF-C326-460E-9D09-C589D13B928F}"/>
    <cellStyle name="Salida 4 2 5 2 3 2" xfId="22461" xr:uid="{AB201CB2-22E0-4319-84A1-6D794E861F3C}"/>
    <cellStyle name="Salida 4 2 5 2 4" xfId="21089" xr:uid="{C75967F8-C3A4-49A6-8049-E5A51C0A4E6C}"/>
    <cellStyle name="Salida 4 2 5 3" xfId="9726" xr:uid="{7CF34A25-25A0-4B18-8BD4-7FF2A56C37F9}"/>
    <cellStyle name="Salida 4 2 5 3 2" xfId="24834" xr:uid="{B379DFC1-3925-4615-8B43-90335206A95B}"/>
    <cellStyle name="Salida 4 2 5 4" xfId="16193" xr:uid="{AC0146CE-3E31-4FFB-815C-6FFECC6A3CB5}"/>
    <cellStyle name="Salida 4 2 5 4 2" xfId="31301" xr:uid="{942F3AAC-E39D-4703-9AFB-EA8C21454AFB}"/>
    <cellStyle name="Salida 4 2 5 5" xfId="18452" xr:uid="{6D3E4D75-8C53-4DC5-8CBF-6516D2AB4DDA}"/>
    <cellStyle name="Salida 4 2 6" xfId="3650" xr:uid="{9DB852A8-CAEB-41F9-AE6F-68376A2AB24B}"/>
    <cellStyle name="Salida 4 2 6 2" xfId="6287" xr:uid="{02314B4C-0016-46ED-8C33-26E205404F6D}"/>
    <cellStyle name="Salida 4 2 6 2 2" xfId="12598" xr:uid="{C055B8F3-C014-4CF8-8989-8DA18E3320F8}"/>
    <cellStyle name="Salida 4 2 6 2 2 2" xfId="27706" xr:uid="{9CC7739E-CA48-4BFB-8213-6C849507F643}"/>
    <cellStyle name="Salida 4 2 6 2 3" xfId="13376" xr:uid="{C282AB18-A9D1-46F6-8301-019656D44B74}"/>
    <cellStyle name="Salida 4 2 6 2 3 2" xfId="28484" xr:uid="{DA977DEF-B080-41EE-8BC2-583277CE33AE}"/>
    <cellStyle name="Salida 4 2 6 2 4" xfId="21395" xr:uid="{AB790444-D43B-43AB-8261-687AE5D1EF67}"/>
    <cellStyle name="Salida 4 2 6 3" xfId="10032" xr:uid="{4FBE0205-017F-46AD-914D-A5B605B1E6AA}"/>
    <cellStyle name="Salida 4 2 6 3 2" xfId="25140" xr:uid="{295B46DB-D626-4916-918E-56918E175897}"/>
    <cellStyle name="Salida 4 2 6 4" xfId="13919" xr:uid="{BB2DE882-A246-4CA1-BFA1-EE1B7E9A229D}"/>
    <cellStyle name="Salida 4 2 6 4 2" xfId="29027" xr:uid="{0B27FE42-6F9A-4F44-BD4B-F80F9B20CD92}"/>
    <cellStyle name="Salida 4 2 6 5" xfId="18758" xr:uid="{2018AFCC-325A-444B-A176-A64C4AF56A98}"/>
    <cellStyle name="Salida 4 2 7" xfId="4011" xr:uid="{EF493C81-EFE3-42D1-8C7C-E65720C6CA81}"/>
    <cellStyle name="Salida 4 2 7 2" xfId="6648" xr:uid="{D6BC35D0-6CE1-4BB0-9A67-55D3CB7732E5}"/>
    <cellStyle name="Salida 4 2 7 2 2" xfId="12959" xr:uid="{62297BF5-1B35-468B-B351-1C295F7205BD}"/>
    <cellStyle name="Salida 4 2 7 2 2 2" xfId="28067" xr:uid="{0D08589F-3C37-42EF-8497-EC65070C37D7}"/>
    <cellStyle name="Salida 4 2 7 2 3" xfId="16649" xr:uid="{4C4133E5-4396-4655-9D91-FF1984BAC4E5}"/>
    <cellStyle name="Salida 4 2 7 2 3 2" xfId="31757" xr:uid="{E9E939AB-0AD2-4839-8AA4-B3AA6639A72A}"/>
    <cellStyle name="Salida 4 2 7 2 4" xfId="21756" xr:uid="{958ADE8A-83CA-4E6A-8EBF-E7F760B74506}"/>
    <cellStyle name="Salida 4 2 7 3" xfId="10393" xr:uid="{C4F4EB4D-0F1F-48DF-8659-C511D82F686F}"/>
    <cellStyle name="Salida 4 2 7 3 2" xfId="25501" xr:uid="{6EEAD29A-DF33-44BC-A19B-B483227EF90A}"/>
    <cellStyle name="Salida 4 2 7 4" xfId="14393" xr:uid="{DA444ACF-7A8D-4DCB-99C5-3A3587B1EC4C}"/>
    <cellStyle name="Salida 4 2 7 4 2" xfId="29501" xr:uid="{32F7D8F1-1D4E-4E4E-BB56-E9C921D76118}"/>
    <cellStyle name="Salida 4 2 7 5" xfId="19119" xr:uid="{1D3B7A1F-15A2-4ED0-A111-931DE9762F62}"/>
    <cellStyle name="Salida 4 2 8" xfId="4324" xr:uid="{A079E36F-61D0-4F01-8F5A-2C5A8AB9BCD8}"/>
    <cellStyle name="Salida 4 2 8 2" xfId="6961" xr:uid="{EEF5FD8C-6826-4314-AA81-34C6B4E4834B}"/>
    <cellStyle name="Salida 4 2 8 2 2" xfId="13272" xr:uid="{29150973-6C93-4C88-A742-0AFBF2344329}"/>
    <cellStyle name="Salida 4 2 8 2 2 2" xfId="28380" xr:uid="{7AADDE26-3D5D-49F7-A970-B188D280439D}"/>
    <cellStyle name="Salida 4 2 8 2 3" xfId="16936" xr:uid="{1710A5D8-5A7E-4D13-969E-32AAF574668B}"/>
    <cellStyle name="Salida 4 2 8 2 3 2" xfId="32044" xr:uid="{F13A1E70-48C6-4E55-A3C2-BBD5061690FE}"/>
    <cellStyle name="Salida 4 2 8 2 4" xfId="22069" xr:uid="{CF01AF17-1585-4320-AD3F-0D238C6DE88E}"/>
    <cellStyle name="Salida 4 2 8 3" xfId="10706" xr:uid="{7F430961-6F43-42FA-9561-C938981758D9}"/>
    <cellStyle name="Salida 4 2 8 3 2" xfId="25814" xr:uid="{B792A3B8-E1BC-4D66-B755-DD5A89598167}"/>
    <cellStyle name="Salida 4 2 8 4" xfId="7362" xr:uid="{1BD0010B-9115-47FC-9280-1305066B9FAF}"/>
    <cellStyle name="Salida 4 2 8 4 2" xfId="22470" xr:uid="{076BE909-1AD0-4D79-8380-E53FE27DD2AE}"/>
    <cellStyle name="Salida 4 2 8 5" xfId="19432" xr:uid="{670E66EF-94D5-411F-A261-3D54EADF034F}"/>
    <cellStyle name="Salida 4 2 9" xfId="4576" xr:uid="{ADDDD1BD-981B-46DC-9325-5BE926A76475}"/>
    <cellStyle name="Salida 4 2 9 2" xfId="10958" xr:uid="{25D501BC-37DC-4E96-8586-952396B18751}"/>
    <cellStyle name="Salida 4 2 9 2 2" xfId="26066" xr:uid="{6404467D-A825-4F60-8DEA-ECFD2FBC42F6}"/>
    <cellStyle name="Salida 4 2 9 3" xfId="7082" xr:uid="{30F04FAE-E3BA-400E-AC03-A4F75D707E19}"/>
    <cellStyle name="Salida 4 2 9 3 2" xfId="22190" xr:uid="{B8BDB7E5-688E-41E9-8360-BF62C441A2C5}"/>
    <cellStyle name="Salida 4 2 9 4" xfId="19684" xr:uid="{21C74ACF-9DD5-4026-8E3E-7ECF14072FF9}"/>
    <cellStyle name="Salida 4 3" xfId="1794" xr:uid="{E621F8F8-AC61-4CEA-AE1E-74A562966F0F}"/>
    <cellStyle name="Salida 4 3 10" xfId="8271" xr:uid="{B400C59F-C0D9-4E00-BE4D-BE1842966F71}"/>
    <cellStyle name="Salida 4 3 10 2" xfId="23379" xr:uid="{EA6D374B-A046-492F-9CC7-91FA93519E9C}"/>
    <cellStyle name="Salida 4 3 11" xfId="14325" xr:uid="{9DF84EB1-F13D-458D-8FAC-062DBEC2B3B9}"/>
    <cellStyle name="Salida 4 3 11 2" xfId="29433" xr:uid="{30C3B898-55F2-4340-854A-AB1BB452D8FA}"/>
    <cellStyle name="Salida 4 3 12" xfId="15165" xr:uid="{77848064-A9FC-4EBB-A416-15E5153E3768}"/>
    <cellStyle name="Salida 4 3 12 2" xfId="30273" xr:uid="{4F512B65-B7F2-4DDB-9C8B-BA5C62BE1CFB}"/>
    <cellStyle name="Salida 4 3 13" xfId="17019" xr:uid="{8DF867EF-6518-4F7C-B6D6-48167B986730}"/>
    <cellStyle name="Salida 4 3 2" xfId="2354" xr:uid="{3BE7FAFC-E436-4F39-9DBE-2A5A3A4D51F3}"/>
    <cellStyle name="Salida 4 3 2 2" xfId="4991" xr:uid="{C0824FAF-07CA-49D2-A0AD-611A7552DD31}"/>
    <cellStyle name="Salida 4 3 2 2 2" xfId="11355" xr:uid="{BB3682C7-1DC3-44C7-877B-594B87A7C955}"/>
    <cellStyle name="Salida 4 3 2 2 2 2" xfId="26463" xr:uid="{BF6ACC11-5F79-42CC-A978-84A341A04E17}"/>
    <cellStyle name="Salida 4 3 2 2 3" xfId="7407" xr:uid="{57E690B0-C94A-413D-8DFE-194C34A1FD6E}"/>
    <cellStyle name="Salida 4 3 2 2 3 2" xfId="22515" xr:uid="{A2804F27-553F-4469-B3F5-B78D713BCE92}"/>
    <cellStyle name="Salida 4 3 2 2 4" xfId="20099" xr:uid="{D214F64C-2B7A-458E-A585-842CCF40D7EF}"/>
    <cellStyle name="Salida 4 3 2 3" xfId="8821" xr:uid="{0FC36DF2-CF29-47DC-940C-6A170E9C7768}"/>
    <cellStyle name="Salida 4 3 2 3 2" xfId="23929" xr:uid="{0F58490C-5F18-47FC-9A01-DCD695764315}"/>
    <cellStyle name="Salida 4 3 3" xfId="2265" xr:uid="{861ABD45-3A72-4CD8-BB51-1BC6A7B41FAA}"/>
    <cellStyle name="Salida 4 3 3 2" xfId="4902" xr:uid="{F25476BA-26E7-4845-A048-A07D074AEBE6}"/>
    <cellStyle name="Salida 4 3 3 2 2" xfId="11266" xr:uid="{34226CF9-EC3D-4AB1-AE1C-D78FAFBF874E}"/>
    <cellStyle name="Salida 4 3 3 2 2 2" xfId="26374" xr:uid="{B411F2A7-42FB-4FCE-8953-6C527D64956E}"/>
    <cellStyle name="Salida 4 3 3 2 3" xfId="8141" xr:uid="{7F4E0810-4601-4266-AC32-C5A6EAE0F1E2}"/>
    <cellStyle name="Salida 4 3 3 2 3 2" xfId="23249" xr:uid="{08D48443-F573-4183-AD4E-06DF80C358DB}"/>
    <cellStyle name="Salida 4 3 3 2 4" xfId="20010" xr:uid="{D92B6103-3CCC-4761-B86A-B233C882269F}"/>
    <cellStyle name="Salida 4 3 3 3" xfId="14550" xr:uid="{1A90A3A6-C66F-4CF4-9A43-777B641A88CF}"/>
    <cellStyle name="Salida 4 3 3 3 2" xfId="29658" xr:uid="{4A16CF71-3D3E-40DF-89CE-DBC2A13AE35D}"/>
    <cellStyle name="Salida 4 3 3 4" xfId="17490" xr:uid="{63812F05-2BD3-4435-99F3-4B8847CABE2B}"/>
    <cellStyle name="Salida 4 3 4" xfId="2331" xr:uid="{E88B979B-6ED3-4262-9AD7-A57982B1FE12}"/>
    <cellStyle name="Salida 4 3 4 2" xfId="4968" xr:uid="{801EE8E9-08C3-4440-B9F1-E2746B8604EE}"/>
    <cellStyle name="Salida 4 3 4 2 2" xfId="11332" xr:uid="{66C108D1-8516-4716-90F2-2291AB420975}"/>
    <cellStyle name="Salida 4 3 4 2 2 2" xfId="26440" xr:uid="{397419AF-9189-40ED-9E03-2261B59550BA}"/>
    <cellStyle name="Salida 4 3 4 2 3" xfId="14150" xr:uid="{7B94F8B3-DF69-4FBB-BC97-A1CF1F6DBF4E}"/>
    <cellStyle name="Salida 4 3 4 2 3 2" xfId="29258" xr:uid="{CA9CC92C-1E4C-4ED4-9816-5D9B7E7BF260}"/>
    <cellStyle name="Salida 4 3 4 2 4" xfId="20076" xr:uid="{7F99C94C-C721-45A6-B217-B455F2FB23C6}"/>
    <cellStyle name="Salida 4 3 4 3" xfId="8798" xr:uid="{AB36E217-7AF2-490B-82E5-14205EC2F4D5}"/>
    <cellStyle name="Salida 4 3 4 3 2" xfId="23906" xr:uid="{62EDA182-FAA3-44F8-AD0C-608D9973909F}"/>
    <cellStyle name="Salida 4 3 4 4" xfId="13710" xr:uid="{BC442B13-7AC4-4431-8EE3-74CD30A3789F}"/>
    <cellStyle name="Salida 4 3 4 4 2" xfId="28818" xr:uid="{4C9DDC45-A6E5-4CCA-AA4D-9533D797D39F}"/>
    <cellStyle name="Salida 4 3 4 5" xfId="17556" xr:uid="{3363804A-749A-421A-894A-76FD138A678A}"/>
    <cellStyle name="Salida 4 3 5" xfId="2279" xr:uid="{2FA0E1A7-9B85-4230-BB88-92A8B400EA09}"/>
    <cellStyle name="Salida 4 3 5 2" xfId="4916" xr:uid="{4224D203-A5CA-4A83-AD72-A68691630040}"/>
    <cellStyle name="Salida 4 3 5 2 2" xfId="11280" xr:uid="{229B4791-88C3-4A98-9520-E00BC8737740}"/>
    <cellStyle name="Salida 4 3 5 2 2 2" xfId="26388" xr:uid="{3B2F68A3-D36C-4080-9818-D91C4AF36B2A}"/>
    <cellStyle name="Salida 4 3 5 2 3" xfId="7204" xr:uid="{08C296A8-5BF7-4613-9DD4-70435F023EA5}"/>
    <cellStyle name="Salida 4 3 5 2 3 2" xfId="22312" xr:uid="{29C943CC-1843-4A4B-A242-FDC297E1DE79}"/>
    <cellStyle name="Salida 4 3 5 2 4" xfId="20024" xr:uid="{BC397C7B-ACA3-4B7B-9ABB-53A24A471EA8}"/>
    <cellStyle name="Salida 4 3 5 3" xfId="8746" xr:uid="{1E1924E2-5023-43EA-A175-D09CEF9F6524}"/>
    <cellStyle name="Salida 4 3 5 3 2" xfId="23854" xr:uid="{42DB4C81-3FD6-42F5-858F-27AE1A420F59}"/>
    <cellStyle name="Salida 4 3 5 4" xfId="15956" xr:uid="{1F4B57DF-EC92-4B32-9D0B-9D52E9D0AE9D}"/>
    <cellStyle name="Salida 4 3 5 4 2" xfId="31064" xr:uid="{4918FE0F-4C1A-4E81-9932-48D5B5D81AAC}"/>
    <cellStyle name="Salida 4 3 5 5" xfId="17504" xr:uid="{1B08DC39-9390-4EA4-BAEE-3BC839476365}"/>
    <cellStyle name="Salida 4 3 6" xfId="2297" xr:uid="{B6658890-028F-4726-B3FF-05A1B46F067D}"/>
    <cellStyle name="Salida 4 3 6 2" xfId="4934" xr:uid="{2EBEFAAD-54BD-46C7-BC7B-FB504AF7E6D5}"/>
    <cellStyle name="Salida 4 3 6 2 2" xfId="11298" xr:uid="{6BA8B892-6934-4C54-8AAB-2E45EBC77138}"/>
    <cellStyle name="Salida 4 3 6 2 2 2" xfId="26406" xr:uid="{18419515-DBCF-4480-8E5C-8BBE68DF3C08}"/>
    <cellStyle name="Salida 4 3 6 2 3" xfId="15947" xr:uid="{1533D503-B41C-40C0-B1BB-436C14457AEE}"/>
    <cellStyle name="Salida 4 3 6 2 3 2" xfId="31055" xr:uid="{222CB48A-B0D3-4E75-80B9-E7DA0C827912}"/>
    <cellStyle name="Salida 4 3 6 2 4" xfId="20042" xr:uid="{CFDF26BC-79DE-4927-B1F9-1CB34E27E4CD}"/>
    <cellStyle name="Salida 4 3 6 3" xfId="8764" xr:uid="{F059E0F0-0783-403F-B945-34E32F1873F9}"/>
    <cellStyle name="Salida 4 3 6 3 2" xfId="23872" xr:uid="{4EEBD33D-606D-4BAA-BD7A-EF01CBC3A928}"/>
    <cellStyle name="Salida 4 3 6 4" xfId="14838" xr:uid="{FE7407FC-C213-45C2-8748-DF8A32E1E8CC}"/>
    <cellStyle name="Salida 4 3 6 4 2" xfId="29946" xr:uid="{48522E35-3B37-407C-A450-EA1032F8DC73}"/>
    <cellStyle name="Salida 4 3 6 5" xfId="17522" xr:uid="{B68D1916-A992-4196-A390-E12749A04FF8}"/>
    <cellStyle name="Salida 4 3 7" xfId="3866" xr:uid="{24D36547-AE72-45E2-8103-36CA698D3D04}"/>
    <cellStyle name="Salida 4 3 7 2" xfId="6503" xr:uid="{2DB6F847-8AFA-44B2-B070-0C143C693462}"/>
    <cellStyle name="Salida 4 3 7 2 2" xfId="12814" xr:uid="{11EFCC67-AA52-4A81-A044-79EFAE2EB6ED}"/>
    <cellStyle name="Salida 4 3 7 2 2 2" xfId="27922" xr:uid="{5987B3A3-7B40-49D6-B6ED-6739A5EB1A0B}"/>
    <cellStyle name="Salida 4 3 7 2 3" xfId="15417" xr:uid="{A8777CEE-0C84-453D-ABFF-BA9325562823}"/>
    <cellStyle name="Salida 4 3 7 2 3 2" xfId="30525" xr:uid="{B1BA66B8-90F5-416F-8017-D76623E10CF6}"/>
    <cellStyle name="Salida 4 3 7 2 4" xfId="21611" xr:uid="{569CE564-90FA-4A29-A127-2AADA84036D5}"/>
    <cellStyle name="Salida 4 3 7 3" xfId="10248" xr:uid="{00E0B46E-3D60-46CB-8066-158304DE1A75}"/>
    <cellStyle name="Salida 4 3 7 3 2" xfId="25356" xr:uid="{103EB697-287E-4C58-A82D-C9CA54E52D69}"/>
    <cellStyle name="Salida 4 3 7 4" xfId="13451" xr:uid="{1D2BB2ED-4C10-413D-BA1B-28DCB96F5421}"/>
    <cellStyle name="Salida 4 3 7 4 2" xfId="28559" xr:uid="{857B6EC0-6F8D-42FD-9E43-91ACAEB41740}"/>
    <cellStyle name="Salida 4 3 7 5" xfId="18974" xr:uid="{3D814E63-0DE0-4CDF-8D84-55539F4E5A87}"/>
    <cellStyle name="Salida 4 3 8" xfId="4248" xr:uid="{A995467F-376D-4768-AB7C-E2EE94E54423}"/>
    <cellStyle name="Salida 4 3 8 2" xfId="6885" xr:uid="{8ECFD5D6-2FA7-4399-89B6-0AE1D4E13548}"/>
    <cellStyle name="Salida 4 3 8 2 2" xfId="13196" xr:uid="{360CFE91-1A2C-4E11-9767-DF80D7301287}"/>
    <cellStyle name="Salida 4 3 8 2 2 2" xfId="28304" xr:uid="{6CA9BF12-EA61-4D98-8DE4-8958F49BC18D}"/>
    <cellStyle name="Salida 4 3 8 2 3" xfId="16860" xr:uid="{C00A7F79-63DB-455F-A87C-633D60134C53}"/>
    <cellStyle name="Salida 4 3 8 2 3 2" xfId="31968" xr:uid="{5EB9983B-5FD8-406C-B983-85D5B6908C59}"/>
    <cellStyle name="Salida 4 3 8 2 4" xfId="21993" xr:uid="{8AE6C74C-DEF9-4E5F-AE18-8AEB0C94BD58}"/>
    <cellStyle name="Salida 4 3 8 3" xfId="10630" xr:uid="{3CB71EEC-B760-4ABE-9A8E-4E560493C408}"/>
    <cellStyle name="Salida 4 3 8 3 2" xfId="25738" xr:uid="{31866EF7-01AA-4C43-9C05-CA67D65008A2}"/>
    <cellStyle name="Salida 4 3 8 4" xfId="14842" xr:uid="{6D02FDE1-0127-4F23-A691-EBCC5E45B8CA}"/>
    <cellStyle name="Salida 4 3 8 4 2" xfId="29950" xr:uid="{2E793B8E-06F1-4FA5-AB3C-A39794F5FB4D}"/>
    <cellStyle name="Salida 4 3 8 5" xfId="19356" xr:uid="{435243A0-5E02-4427-B308-730C5FB2FE58}"/>
    <cellStyle name="Salida 4 3 9" xfId="4431" xr:uid="{4D441DCC-03B6-46A9-9B2E-770C6F09FF17}"/>
    <cellStyle name="Salida 4 3 9 2" xfId="10813" xr:uid="{DE8DD4A9-0587-4555-B376-D2BE2BBBE9EB}"/>
    <cellStyle name="Salida 4 3 9 2 2" xfId="25921" xr:uid="{2230DAF0-34F1-47ED-A5C6-5CD8C5E2F7CC}"/>
    <cellStyle name="Salida 4 3 9 3" xfId="13669" xr:uid="{563D74F7-F139-48C2-9C8B-C9097BE0D407}"/>
    <cellStyle name="Salida 4 3 9 3 2" xfId="28777" xr:uid="{F3D372C8-5037-4FEA-9332-AB9D0C6E7DE7}"/>
    <cellStyle name="Salida 4 3 9 4" xfId="19539" xr:uid="{7C51C813-4165-4DD3-B208-773ADC9B8662}"/>
    <cellStyle name="Salida 4 4" xfId="2129" xr:uid="{2C181BFF-BB8C-49E6-A123-7322DAB9B47C}"/>
    <cellStyle name="Salida 4 4 10" xfId="15948" xr:uid="{2BDDFC1E-7999-4136-A8A5-075C3A72B4D4}"/>
    <cellStyle name="Salida 4 4 10 2" xfId="31056" xr:uid="{1A220680-9474-4658-8852-7468C970402D}"/>
    <cellStyle name="Salida 4 4 11" xfId="15321" xr:uid="{9E86B1B4-F904-453C-8912-AF8E629D8BC2}"/>
    <cellStyle name="Salida 4 4 11 2" xfId="30429" xr:uid="{5AA94C0D-C89A-4833-88D0-CC67696A9E4E}"/>
    <cellStyle name="Salida 4 4 12" xfId="17354" xr:uid="{02212151-80F5-4D4B-812F-FFAD9D940B8E}"/>
    <cellStyle name="Salida 4 4 2" xfId="2619" xr:uid="{B37D1726-2AF8-47AD-8D1B-C0E7267ED160}"/>
    <cellStyle name="Salida 4 4 2 2" xfId="5256" xr:uid="{E7D3BB8E-4EEE-4A49-B222-4B092ADE70F4}"/>
    <cellStyle name="Salida 4 4 2 2 2" xfId="11620" xr:uid="{9274AF9C-21CE-494C-8D27-8B573CBBDAF6}"/>
    <cellStyle name="Salida 4 4 2 2 2 2" xfId="26728" xr:uid="{E1F60A87-E673-4567-A91B-E96D2D79C78E}"/>
    <cellStyle name="Salida 4 4 2 2 3" xfId="15217" xr:uid="{5D18E23D-1B7B-451A-B24E-9DCFE1F64BF5}"/>
    <cellStyle name="Salida 4 4 2 2 3 2" xfId="30325" xr:uid="{10911DA8-1035-4A28-A4B6-F014DADE7D89}"/>
    <cellStyle name="Salida 4 4 2 2 4" xfId="20364" xr:uid="{6AC7AFDA-CC1F-47B0-AB43-F3A63B4B2BB5}"/>
    <cellStyle name="Salida 4 4 2 3" xfId="9086" xr:uid="{0F41CE6B-975D-4CDA-B3AB-0D8C797093DB}"/>
    <cellStyle name="Salida 4 4 2 3 2" xfId="24194" xr:uid="{341431FE-907A-4DC1-87D5-34C6172B9456}"/>
    <cellStyle name="Salida 4 4 2 4" xfId="16487" xr:uid="{EDCECCA1-F780-44BA-BD49-B78E548FD3F6}"/>
    <cellStyle name="Salida 4 4 2 4 2" xfId="31595" xr:uid="{41DFA657-0447-483C-9F2E-EC54E0E2FBFE}"/>
    <cellStyle name="Salida 4 4 2 5" xfId="16330" xr:uid="{FA42C6F1-0290-41F6-97F0-404DDB13CCCF}"/>
    <cellStyle name="Salida 4 4 2 5 2" xfId="31438" xr:uid="{58FEECFA-3E50-46B2-B5E5-CE9E025D2456}"/>
    <cellStyle name="Salida 4 4 2 6" xfId="17727" xr:uid="{E8772258-2749-4C94-90CB-75E3C7430A89}"/>
    <cellStyle name="Salida 4 4 3" xfId="2884" xr:uid="{DA7B2CCC-62EF-40CB-93BB-C6B4DE8C29AD}"/>
    <cellStyle name="Salida 4 4 3 2" xfId="5521" xr:uid="{6F406AB1-4ADC-4C1A-B330-FC77750282DB}"/>
    <cellStyle name="Salida 4 4 3 2 2" xfId="11832" xr:uid="{61200B65-ED99-490B-B4D2-4258F8D4D38F}"/>
    <cellStyle name="Salida 4 4 3 2 2 2" xfId="26940" xr:uid="{43E65774-E062-46FE-969C-D11AB751606F}"/>
    <cellStyle name="Salida 4 4 3 2 3" xfId="7061" xr:uid="{6D39E356-FB3B-472A-B0D7-E9599575563D}"/>
    <cellStyle name="Salida 4 4 3 2 3 2" xfId="22169" xr:uid="{C741E875-0651-46D2-A737-2580FC27EFD6}"/>
    <cellStyle name="Salida 4 4 3 2 4" xfId="20629" xr:uid="{881AEA7D-B861-443F-B399-912B928DF0BF}"/>
    <cellStyle name="Salida 4 4 3 3" xfId="13507" xr:uid="{80AE8353-EE87-45C9-ABB5-2B1B232BD22B}"/>
    <cellStyle name="Salida 4 4 3 3 2" xfId="28615" xr:uid="{50207862-5F11-472E-938F-6C79EFCFF71D}"/>
    <cellStyle name="Salida 4 4 3 4" xfId="17992" xr:uid="{12325369-C7E2-401D-BD02-9582A4058421}"/>
    <cellStyle name="Salida 4 4 4" xfId="3187" xr:uid="{ACE41684-F9FB-4708-8539-81DC26ACE509}"/>
    <cellStyle name="Salida 4 4 4 2" xfId="5824" xr:uid="{3445CBEE-9C23-424C-BC41-E29CC4A5245F}"/>
    <cellStyle name="Salida 4 4 4 2 2" xfId="12135" xr:uid="{D2416D01-B8C7-40BA-8881-623A3F0D5DE2}"/>
    <cellStyle name="Salida 4 4 4 2 2 2" xfId="27243" xr:uid="{700A6867-91BA-4444-8326-97B6EFE7DBFA}"/>
    <cellStyle name="Salida 4 4 4 2 3" xfId="14897" xr:uid="{2D462F25-DA36-47E4-ABDD-3E2B7DC5AC61}"/>
    <cellStyle name="Salida 4 4 4 2 3 2" xfId="30005" xr:uid="{A104A0B7-546E-46CF-AEB4-0B98D3300974}"/>
    <cellStyle name="Salida 4 4 4 2 4" xfId="20932" xr:uid="{10D2FD73-1A76-4442-8B55-203C61A7AD8D}"/>
    <cellStyle name="Salida 4 4 4 3" xfId="9569" xr:uid="{53DFCED4-850F-417D-9C84-D31A5A358B2F}"/>
    <cellStyle name="Salida 4 4 4 3 2" xfId="24677" xr:uid="{E25446B5-3AB0-43EA-8AFA-E657BC990E63}"/>
    <cellStyle name="Salida 4 4 4 4" xfId="14003" xr:uid="{8F6E0959-AD6B-4369-992E-2A0DCC378315}"/>
    <cellStyle name="Salida 4 4 4 4 2" xfId="29111" xr:uid="{2484EF38-05B5-4B76-948B-9FB31A373B2A}"/>
    <cellStyle name="Salida 4 4 4 5" xfId="18295" xr:uid="{287AFE72-1758-413B-A123-4E127F2E3ECA}"/>
    <cellStyle name="Salida 4 4 5" xfId="3513" xr:uid="{4957C500-9455-42EA-8F1A-80F1A52B1FE1}"/>
    <cellStyle name="Salida 4 4 5 2" xfId="6150" xr:uid="{8B2CD607-CE9C-4E11-A323-810BA7A68558}"/>
    <cellStyle name="Salida 4 4 5 2 2" xfId="12461" xr:uid="{1E77D1A1-8E1C-4659-865F-1390A07D4BFC}"/>
    <cellStyle name="Salida 4 4 5 2 2 2" xfId="27569" xr:uid="{85D46805-1C13-4135-AC9A-1CB34424B0E7}"/>
    <cellStyle name="Salida 4 4 5 2 3" xfId="13763" xr:uid="{514930EE-CD61-42FF-963A-6A72B9DA5A52}"/>
    <cellStyle name="Salida 4 4 5 2 3 2" xfId="28871" xr:uid="{C0E30458-9E19-4CE2-9457-0816168598C3}"/>
    <cellStyle name="Salida 4 4 5 2 4" xfId="21258" xr:uid="{2836B4D8-D77F-4DB2-9756-4AB172BD1CCC}"/>
    <cellStyle name="Salida 4 4 5 3" xfId="9895" xr:uid="{ACCEE986-37E8-407E-8398-64DBBBA994FD}"/>
    <cellStyle name="Salida 4 4 5 3 2" xfId="25003" xr:uid="{CEE5809A-DB2D-493E-A060-CA99644C71DE}"/>
    <cellStyle name="Salida 4 4 5 4" xfId="14690" xr:uid="{2F611499-857C-41B3-B357-BDE3D68F9F11}"/>
    <cellStyle name="Salida 4 4 5 4 2" xfId="29798" xr:uid="{83D3821D-EC5A-4C4A-AD21-274004F22A95}"/>
    <cellStyle name="Salida 4 4 5 5" xfId="18621" xr:uid="{CE4A2BE3-19CE-4258-9912-1BCD4BBA5518}"/>
    <cellStyle name="Salida 4 4 6" xfId="3819" xr:uid="{A3D2CEC9-ECFE-4CD3-8EEF-C013FE52F453}"/>
    <cellStyle name="Salida 4 4 6 2" xfId="6456" xr:uid="{6BFCACD3-FA11-4A3A-A5F4-D236302CF6DF}"/>
    <cellStyle name="Salida 4 4 6 2 2" xfId="12767" xr:uid="{EB21C423-4182-4AD9-B3F5-E576DD05A7D7}"/>
    <cellStyle name="Salida 4 4 6 2 2 2" xfId="27875" xr:uid="{41524B22-1E76-487A-87AD-A300AE2F8C17}"/>
    <cellStyle name="Salida 4 4 6 2 3" xfId="7086" xr:uid="{8E2480C5-CCF8-4ACA-8828-9D1039D07FA2}"/>
    <cellStyle name="Salida 4 4 6 2 3 2" xfId="22194" xr:uid="{CBC7B467-0C4D-4D19-B7F8-1E29EBE7B736}"/>
    <cellStyle name="Salida 4 4 6 2 4" xfId="21564" xr:uid="{BDAC521B-3AB5-4930-B332-1C45B4E6D498}"/>
    <cellStyle name="Salida 4 4 6 3" xfId="10201" xr:uid="{EA1C5CC0-3220-4FF6-984E-E288927BCD91}"/>
    <cellStyle name="Salida 4 4 6 3 2" xfId="25309" xr:uid="{AA3F56BA-D54F-40AF-BCB0-98C6B1433481}"/>
    <cellStyle name="Salida 4 4 6 4" xfId="14122" xr:uid="{5D41F9CA-F175-4484-9C72-C14B13872DC3}"/>
    <cellStyle name="Salida 4 4 6 4 2" xfId="29230" xr:uid="{AD30526A-5B0E-4020-B256-BA78F3269FE3}"/>
    <cellStyle name="Salida 4 4 6 5" xfId="18927" xr:uid="{73069624-3A0F-43B7-AACB-DBA0CA4B424B}"/>
    <cellStyle name="Salida 4 4 7" xfId="4201" xr:uid="{9F7444E8-327E-4DA1-9B3F-9FEC8ED8FECE}"/>
    <cellStyle name="Salida 4 4 7 2" xfId="6838" xr:uid="{F7A24F3B-1DD2-4FEF-88CB-C103BB7D03A5}"/>
    <cellStyle name="Salida 4 4 7 2 2" xfId="13149" xr:uid="{CAA553EB-B9DA-4E86-9DF6-E94B79CD86F2}"/>
    <cellStyle name="Salida 4 4 7 2 2 2" xfId="28257" xr:uid="{4D497CC6-FE42-4CA3-BDE5-C0D9C28D9458}"/>
    <cellStyle name="Salida 4 4 7 2 3" xfId="16818" xr:uid="{F8D72738-5162-4BA6-88F4-C868A7DBEDC5}"/>
    <cellStyle name="Salida 4 4 7 2 3 2" xfId="31926" xr:uid="{42B8499D-9FC5-433F-89F7-A8FBA4FF40F4}"/>
    <cellStyle name="Salida 4 4 7 2 4" xfId="21946" xr:uid="{5630E55E-5A2D-43F6-AF80-12537EEE6F54}"/>
    <cellStyle name="Salida 4 4 7 3" xfId="10583" xr:uid="{234BF740-55C5-43B0-AFDD-3A8BBC547591}"/>
    <cellStyle name="Salida 4 4 7 3 2" xfId="25691" xr:uid="{C0D0F5C8-D39D-413B-8DA9-CB381863EF6B}"/>
    <cellStyle name="Salida 4 4 7 4" xfId="8044" xr:uid="{578BB73B-EE3C-4BC3-ACC2-D28801390AA0}"/>
    <cellStyle name="Salida 4 4 7 4 2" xfId="23152" xr:uid="{CA9F6B9B-7AB7-4E91-ADF9-096EB629BD38}"/>
    <cellStyle name="Salida 4 4 7 5" xfId="19309" xr:uid="{2DACAB21-014B-4D22-8294-17951DF8B170}"/>
    <cellStyle name="Salida 4 4 8" xfId="4766" xr:uid="{189EE4E8-B3C1-4EAE-A1A0-399B0DB4FEC7}"/>
    <cellStyle name="Salida 4 4 8 2" xfId="11148" xr:uid="{69B0F0D5-D200-46B2-80C4-82E3D101DC79}"/>
    <cellStyle name="Salida 4 4 8 2 2" xfId="26256" xr:uid="{8ED40311-4E35-41A9-8054-5A9B100FC9E1}"/>
    <cellStyle name="Salida 4 4 8 3" xfId="13713" xr:uid="{5CA64906-0D13-4930-8E8D-82319B371520}"/>
    <cellStyle name="Salida 4 4 8 3 2" xfId="28821" xr:uid="{D05FCEF8-F576-40A5-A7DA-023119E2A606}"/>
    <cellStyle name="Salida 4 4 8 4" xfId="19874" xr:uid="{F75B0B2F-4344-4444-9796-3349671CAFF6}"/>
    <cellStyle name="Salida 4 4 9" xfId="8627" xr:uid="{A9781A87-BF14-4FCB-9E73-CBCA7558C06F}"/>
    <cellStyle name="Salida 4 4 9 2" xfId="23735" xr:uid="{3822B6DF-2256-400D-A416-068F2DDD18B9}"/>
    <cellStyle name="Salida 4 5" xfId="1994" xr:uid="{F88E01D0-BBE5-4A45-B3F8-94ACAC77D0FC}"/>
    <cellStyle name="Salida 4 5 10" xfId="7603" xr:uid="{F7C3616C-DE6B-49E3-9E4F-59269B3E2AEE}"/>
    <cellStyle name="Salida 4 5 10 2" xfId="22711" xr:uid="{1EC356F9-64A2-4DEC-B950-CE9CC9426B98}"/>
    <cellStyle name="Salida 4 5 11" xfId="17219" xr:uid="{82D27CB4-A93C-4929-993A-7050D70DE518}"/>
    <cellStyle name="Salida 4 5 2" xfId="2756" xr:uid="{67C94D6D-E00E-4C62-99AE-64AD19B79AD2}"/>
    <cellStyle name="Salida 4 5 2 2" xfId="5393" xr:uid="{111A0137-9CEE-41F0-977E-2BAD1B396E30}"/>
    <cellStyle name="Salida 4 5 2 2 2" xfId="11742" xr:uid="{7E78BFFB-8E71-4469-8DDA-46A3CCD46524}"/>
    <cellStyle name="Salida 4 5 2 2 2 2" xfId="26850" xr:uid="{59008F00-5925-4880-B162-1902DDBBA4BA}"/>
    <cellStyle name="Salida 4 5 2 2 3" xfId="15874" xr:uid="{C3BA0D88-0BC6-4348-8588-5F5B4C62D1BE}"/>
    <cellStyle name="Salida 4 5 2 2 3 2" xfId="30982" xr:uid="{786BAD86-311C-4D2C-8D6D-D34D9F2E4177}"/>
    <cellStyle name="Salida 4 5 2 2 4" xfId="20501" xr:uid="{9D965679-51F6-413D-BF15-AEEFD207A0A9}"/>
    <cellStyle name="Salida 4 5 2 3" xfId="15193" xr:uid="{BF51F62C-D0A6-482F-A40E-B6A12391E2A2}"/>
    <cellStyle name="Salida 4 5 2 3 2" xfId="30301" xr:uid="{7A618464-14C5-4F15-A2CD-AA61F5DB836A}"/>
    <cellStyle name="Salida 4 5 2 4" xfId="17864" xr:uid="{23881D3E-7176-4F2B-9DB9-5D7FB19C58ED}"/>
    <cellStyle name="Salida 4 5 3" xfId="3059" xr:uid="{415FD38E-E06A-4706-AD47-39FE84E391B6}"/>
    <cellStyle name="Salida 4 5 3 2" xfId="5696" xr:uid="{716C914B-EC8D-4184-BC05-FEFDE3E30BD3}"/>
    <cellStyle name="Salida 4 5 3 2 2" xfId="12007" xr:uid="{F02752F7-5779-484F-923B-EC60D20BEA6B}"/>
    <cellStyle name="Salida 4 5 3 2 2 2" xfId="27115" xr:uid="{6857590D-67F5-491A-8536-FC3F6A061593}"/>
    <cellStyle name="Salida 4 5 3 2 3" xfId="16335" xr:uid="{83025C84-2519-4042-A6CA-5770DD315E12}"/>
    <cellStyle name="Salida 4 5 3 2 3 2" xfId="31443" xr:uid="{502C1434-74A7-47AF-8710-4BC8A67E9C0B}"/>
    <cellStyle name="Salida 4 5 3 2 4" xfId="20804" xr:uid="{DEE4A9D3-D89D-43A7-A917-E9651A76A52D}"/>
    <cellStyle name="Salida 4 5 3 3" xfId="9441" xr:uid="{CCF7597B-B115-4C74-9B14-7F3FAB268BD4}"/>
    <cellStyle name="Salida 4 5 3 3 2" xfId="24549" xr:uid="{BD6784D3-B80B-47A8-A719-D3D14C1CD5D2}"/>
    <cellStyle name="Salida 4 5 3 4" xfId="14935" xr:uid="{D39256FC-E17F-4722-B6D3-7DDF94870339}"/>
    <cellStyle name="Salida 4 5 3 4 2" xfId="30043" xr:uid="{6B044E42-C1B2-4BD5-AB8E-430BBF37FFDC}"/>
    <cellStyle name="Salida 4 5 3 5" xfId="18167" xr:uid="{FCC7285E-8376-4360-AC12-8571F2AB7E27}"/>
    <cellStyle name="Salida 4 5 4" xfId="3385" xr:uid="{7A958B37-242B-4567-9E1C-A4581B9D9AF0}"/>
    <cellStyle name="Salida 4 5 4 2" xfId="6022" xr:uid="{C2678A37-1C9F-4866-97E6-2F772280377B}"/>
    <cellStyle name="Salida 4 5 4 2 2" xfId="12333" xr:uid="{A9F0C84C-167F-4797-814E-036DE6DD9BFA}"/>
    <cellStyle name="Salida 4 5 4 2 2 2" xfId="27441" xr:uid="{B147965C-FA99-4AA5-9AE3-FC83D2534960}"/>
    <cellStyle name="Salida 4 5 4 2 3" xfId="9142" xr:uid="{1D236398-5910-4841-968F-2FF7F697C1D3}"/>
    <cellStyle name="Salida 4 5 4 2 3 2" xfId="24250" xr:uid="{D13BB42D-412E-453C-B27F-7A71340F3388}"/>
    <cellStyle name="Salida 4 5 4 2 4" xfId="21130" xr:uid="{4CA94CB7-E72C-40DA-A85C-8D96AFDE00E5}"/>
    <cellStyle name="Salida 4 5 4 3" xfId="9767" xr:uid="{78222647-8421-47A1-892D-449F80333755}"/>
    <cellStyle name="Salida 4 5 4 3 2" xfId="24875" xr:uid="{D1784A5E-8FA0-4B72-99A5-8245DFA94B51}"/>
    <cellStyle name="Salida 4 5 4 4" xfId="7399" xr:uid="{0B3AA6C0-8D0D-4751-AF4B-6ED9AA290C72}"/>
    <cellStyle name="Salida 4 5 4 4 2" xfId="22507" xr:uid="{9DD7FBF2-62E2-471E-A75B-F91E6C835E4C}"/>
    <cellStyle name="Salida 4 5 4 5" xfId="18493" xr:uid="{32E44BCF-AFD2-48E3-A025-2971E28A0819}"/>
    <cellStyle name="Salida 4 5 5" xfId="3691" xr:uid="{8A7D5BB0-24C6-4CD2-AD01-9F76C77CC0FB}"/>
    <cellStyle name="Salida 4 5 5 2" xfId="6328" xr:uid="{4AC07E2D-2F67-411B-A7D1-133216C75980}"/>
    <cellStyle name="Salida 4 5 5 2 2" xfId="12639" xr:uid="{C2D3D693-83C1-4AE0-B710-47F6DCFC31D0}"/>
    <cellStyle name="Salida 4 5 5 2 2 2" xfId="27747" xr:uid="{C9D51B1E-D9BF-4468-95BF-51F18B305049}"/>
    <cellStyle name="Salida 4 5 5 2 3" xfId="11770" xr:uid="{780847DE-BF1B-49F8-9284-66E11C14848A}"/>
    <cellStyle name="Salida 4 5 5 2 3 2" xfId="26878" xr:uid="{AA7EC424-43E0-4B01-86A5-900F1B7F6F72}"/>
    <cellStyle name="Salida 4 5 5 2 4" xfId="21436" xr:uid="{660F0D6E-D924-4801-A088-DE1A8B970B0D}"/>
    <cellStyle name="Salida 4 5 5 3" xfId="10073" xr:uid="{0B66990B-A80E-4679-BD6B-DFD721079E1F}"/>
    <cellStyle name="Salida 4 5 5 3 2" xfId="25181" xr:uid="{E42793AA-0AC0-438E-9578-0344A6B65FFA}"/>
    <cellStyle name="Salida 4 5 5 4" xfId="15724" xr:uid="{28FA3268-52E9-4AAD-889A-F24A39950B41}"/>
    <cellStyle name="Salida 4 5 5 4 2" xfId="30832" xr:uid="{6A55234C-66AD-445D-91FA-AA2AE88FD3D3}"/>
    <cellStyle name="Salida 4 5 5 5" xfId="18799" xr:uid="{2DE30AE9-56F1-4433-A82A-0072D25F3326}"/>
    <cellStyle name="Salida 4 5 6" xfId="4066" xr:uid="{88B9408A-0824-4D0F-A69C-CE98AD1C59A9}"/>
    <cellStyle name="Salida 4 5 6 2" xfId="6703" xr:uid="{FB8E5E75-8E8F-4473-8A6E-7CA668250F61}"/>
    <cellStyle name="Salida 4 5 6 2 2" xfId="13014" xr:uid="{5A3681B1-0F9E-488B-A0A9-30C25CA2DFC9}"/>
    <cellStyle name="Salida 4 5 6 2 2 2" xfId="28122" xr:uid="{756D5BF2-5D49-49BB-A6DA-DC86E4D0DA9A}"/>
    <cellStyle name="Salida 4 5 6 2 3" xfId="16690" xr:uid="{7240F11B-97EE-4D66-8182-D541EB2D7E00}"/>
    <cellStyle name="Salida 4 5 6 2 3 2" xfId="31798" xr:uid="{3629BF64-C347-4FC0-9394-47A8F3BAA90A}"/>
    <cellStyle name="Salida 4 5 6 2 4" xfId="21811" xr:uid="{C0154DCD-0C77-4C0C-BAA3-558C8C5AEA94}"/>
    <cellStyle name="Salida 4 5 6 3" xfId="10448" xr:uid="{08E15329-54EF-4167-81A7-6ED94A1A654D}"/>
    <cellStyle name="Salida 4 5 6 3 2" xfId="25556" xr:uid="{CD263292-788C-4270-97E7-F62BD8618ED2}"/>
    <cellStyle name="Salida 4 5 6 4" xfId="15869" xr:uid="{813E6D05-1F07-4B7D-BFDB-647DA7C4C187}"/>
    <cellStyle name="Salida 4 5 6 4 2" xfId="30977" xr:uid="{563B8305-2519-4D08-85DC-AA1DA7B66724}"/>
    <cellStyle name="Salida 4 5 6 5" xfId="19174" xr:uid="{13318C73-875D-42C9-AA92-7347B070D52A}"/>
    <cellStyle name="Salida 4 5 7" xfId="4631" xr:uid="{EFDF772E-18DB-4D68-B0FF-212409BD4426}"/>
    <cellStyle name="Salida 4 5 7 2" xfId="11013" xr:uid="{C2763D94-4189-4DC6-B11F-896F7745B765}"/>
    <cellStyle name="Salida 4 5 7 2 2" xfId="26121" xr:uid="{3A0036B2-FEC5-4735-BEDB-E2DBED283E53}"/>
    <cellStyle name="Salida 4 5 7 3" xfId="7908" xr:uid="{942F5E81-1074-47D2-B533-04237C715581}"/>
    <cellStyle name="Salida 4 5 7 3 2" xfId="23016" xr:uid="{0E820740-DD61-4CA7-B3DE-0CA95516EC00}"/>
    <cellStyle name="Salida 4 5 7 4" xfId="19739" xr:uid="{774DB4BC-4AAE-4B75-A8B6-9DB4BA2A79EB}"/>
    <cellStyle name="Salida 4 5 8" xfId="8492" xr:uid="{740CFDC8-A2A7-4B8B-8AB7-A4A497EE0DDD}"/>
    <cellStyle name="Salida 4 5 8 2" xfId="23600" xr:uid="{1748DB85-6E89-426F-AF2A-128DA9F8F113}"/>
    <cellStyle name="Salida 4 5 9" xfId="16116" xr:uid="{21E68195-E824-4E9F-BA46-DCB358A75E73}"/>
    <cellStyle name="Salida 4 5 9 2" xfId="31224" xr:uid="{93F227FA-566F-42B3-A74C-A119F02323F4}"/>
    <cellStyle name="Salida 5" xfId="1514" xr:uid="{00000000-0005-0000-0000-0000EE050000}"/>
    <cellStyle name="Salida 5 2" xfId="1940" xr:uid="{2B229A60-BD1E-4E8F-B06A-559D659AD43D}"/>
    <cellStyle name="Salida 5 2 10" xfId="8441" xr:uid="{4A0E2B66-6B48-4A95-8E61-6D793A81B081}"/>
    <cellStyle name="Salida 5 2 10 2" xfId="23549" xr:uid="{36A8C896-D643-4860-88D8-22BF3159B2E4}"/>
    <cellStyle name="Salida 5 2 11" xfId="16157" xr:uid="{4CD42BFF-F91B-4770-B761-382AAB56B372}"/>
    <cellStyle name="Salida 5 2 11 2" xfId="31265" xr:uid="{00FDEBDD-C26D-4A8D-95FE-D6C3D4D99EB1}"/>
    <cellStyle name="Salida 5 2 12" xfId="15872" xr:uid="{325FCEA8-BED0-4C35-8ECF-DA9A45550F82}"/>
    <cellStyle name="Salida 5 2 12 2" xfId="30980" xr:uid="{E2A1B712-257F-4353-AAA3-63EEF43DFF29}"/>
    <cellStyle name="Salida 5 2 13" xfId="17165" xr:uid="{D4B34D7F-495C-4E08-9D69-6D58BC031645}"/>
    <cellStyle name="Salida 5 2 2" xfId="2500" xr:uid="{EDD34282-0132-4092-894C-18AA07130D27}"/>
    <cellStyle name="Salida 5 2 2 2" xfId="5137" xr:uid="{F9A2E2FC-3FCA-41FF-8FBB-F5766F584A3E}"/>
    <cellStyle name="Salida 5 2 2 2 2" xfId="11501" xr:uid="{DCDE0611-8DEE-4A29-972E-4CA4BB8E7829}"/>
    <cellStyle name="Salida 5 2 2 2 2 2" xfId="26609" xr:uid="{9419C29A-8EA2-4C04-9679-0883A45D39A5}"/>
    <cellStyle name="Salida 5 2 2 2 3" xfId="14514" xr:uid="{A2E07788-B92B-4255-87EC-8F24B61BA52D}"/>
    <cellStyle name="Salida 5 2 2 2 3 2" xfId="29622" xr:uid="{3CEF98B1-A63D-4F7F-BE38-237693380306}"/>
    <cellStyle name="Salida 5 2 2 2 4" xfId="20245" xr:uid="{2369ED60-9F69-40F2-909A-2113796F697F}"/>
    <cellStyle name="Salida 5 2 2 3" xfId="8967" xr:uid="{760C9159-F2FA-4764-883B-E5B91FA04646}"/>
    <cellStyle name="Salida 5 2 2 3 2" xfId="24075" xr:uid="{55C9006A-4657-4DD0-B714-8AC461786524}"/>
    <cellStyle name="Salida 5 2 3" xfId="2716" xr:uid="{DF664AF4-8E89-4115-AB7B-08C95422F2C8}"/>
    <cellStyle name="Salida 5 2 3 2" xfId="5353" xr:uid="{9BA28743-7BD3-465C-AC28-1AF84A73C701}"/>
    <cellStyle name="Salida 5 2 3 2 2" xfId="11702" xr:uid="{D98D7320-26C9-474E-93D9-B5414119CBB4}"/>
    <cellStyle name="Salida 5 2 3 2 2 2" xfId="26810" xr:uid="{C5E768B5-5254-4D23-9CAD-927AF40735E2}"/>
    <cellStyle name="Salida 5 2 3 2 3" xfId="13954" xr:uid="{B6D6CF10-4752-4A04-A54E-379C58148140}"/>
    <cellStyle name="Salida 5 2 3 2 3 2" xfId="29062" xr:uid="{07B945F5-0687-4D47-A8CC-12EFA158DDE3}"/>
    <cellStyle name="Salida 5 2 3 2 4" xfId="20461" xr:uid="{702114F4-C5E6-4B07-9DE3-349DE8A1D3F5}"/>
    <cellStyle name="Salida 5 2 3 3" xfId="14310" xr:uid="{4AC6713F-98F4-4086-9556-B1215D01FF8A}"/>
    <cellStyle name="Salida 5 2 3 3 2" xfId="29418" xr:uid="{34C4FF2A-33AF-4988-ACBE-7B87E61A0A50}"/>
    <cellStyle name="Salida 5 2 3 4" xfId="17824" xr:uid="{12A1065E-7F9A-4F9B-B151-6462727A3CBF}"/>
    <cellStyle name="Salida 5 2 4" xfId="3019" xr:uid="{C5D48C1B-832D-4FE0-9FEE-8FA78F221945}"/>
    <cellStyle name="Salida 5 2 4 2" xfId="5656" xr:uid="{A367258F-A3A0-4828-936A-86F68275855E}"/>
    <cellStyle name="Salida 5 2 4 2 2" xfId="11967" xr:uid="{32351BA8-54EB-448A-AA33-F2E5A525FF45}"/>
    <cellStyle name="Salida 5 2 4 2 2 2" xfId="27075" xr:uid="{93CEED59-C2FA-431A-A8BD-1AE61DE65E80}"/>
    <cellStyle name="Salida 5 2 4 2 3" xfId="7740" xr:uid="{D147A213-45E0-4E6F-A739-00B935EAEBC8}"/>
    <cellStyle name="Salida 5 2 4 2 3 2" xfId="22848" xr:uid="{7F399F8E-7A6D-413E-ABD6-28D3F73CCA90}"/>
    <cellStyle name="Salida 5 2 4 2 4" xfId="20764" xr:uid="{E5F8B76E-B139-42F2-B02A-6CA985ED73EC}"/>
    <cellStyle name="Salida 5 2 4 3" xfId="9401" xr:uid="{E212A97B-B565-44E4-821E-F3FDB46BB257}"/>
    <cellStyle name="Salida 5 2 4 3 2" xfId="24509" xr:uid="{68EED3B1-F11C-4ED7-AEF8-BF37B3EF8F0D}"/>
    <cellStyle name="Salida 5 2 4 4" xfId="14531" xr:uid="{20E3EDEA-7EF3-43A1-9509-862F5101BDEC}"/>
    <cellStyle name="Salida 5 2 4 4 2" xfId="29639" xr:uid="{F24D5716-3B6D-473D-A42A-E391987F7EB3}"/>
    <cellStyle name="Salida 5 2 4 5" xfId="18127" xr:uid="{23883702-0830-49C5-8688-E32FAC4DB0CF}"/>
    <cellStyle name="Salida 5 2 5" xfId="3345" xr:uid="{6047CBB0-2801-470B-A557-FC6DCB0184BC}"/>
    <cellStyle name="Salida 5 2 5 2" xfId="5982" xr:uid="{CF3E3BBF-985D-45D9-9B96-9B33A79FC14C}"/>
    <cellStyle name="Salida 5 2 5 2 2" xfId="12293" xr:uid="{1AA58E7A-5B52-4965-9D9F-FCC4E1F541B8}"/>
    <cellStyle name="Salida 5 2 5 2 2 2" xfId="27401" xr:uid="{BB535A66-5C11-4456-9B05-E82FFF133565}"/>
    <cellStyle name="Salida 5 2 5 2 3" xfId="7412" xr:uid="{48500D17-3F76-4945-B157-29B66A2025B4}"/>
    <cellStyle name="Salida 5 2 5 2 3 2" xfId="22520" xr:uid="{8B410D7C-D3E5-4178-AFB4-BD96B1D910C3}"/>
    <cellStyle name="Salida 5 2 5 2 4" xfId="21090" xr:uid="{B97B9F95-C833-4FB6-8BFF-E9F32C7D4C15}"/>
    <cellStyle name="Salida 5 2 5 3" xfId="9727" xr:uid="{10530D35-C45F-4919-8C49-4540D377E094}"/>
    <cellStyle name="Salida 5 2 5 3 2" xfId="24835" xr:uid="{CEB5F03A-2B34-40E8-9317-6501235F8157}"/>
    <cellStyle name="Salida 5 2 5 4" xfId="13826" xr:uid="{CCE79E36-178B-411C-894E-84057838040C}"/>
    <cellStyle name="Salida 5 2 5 4 2" xfId="28934" xr:uid="{8FAD734F-988D-46D2-9C4F-F3EF7888919C}"/>
    <cellStyle name="Salida 5 2 5 5" xfId="18453" xr:uid="{C398F649-4E0C-42A3-9BEE-FB4B602498CD}"/>
    <cellStyle name="Salida 5 2 6" xfId="3651" xr:uid="{5EB94642-B5AE-458D-A661-32AA362F72F9}"/>
    <cellStyle name="Salida 5 2 6 2" xfId="6288" xr:uid="{E296257A-7682-489E-A430-78308E72424E}"/>
    <cellStyle name="Salida 5 2 6 2 2" xfId="12599" xr:uid="{F175799E-1F84-4EE3-997C-1024DAC11212}"/>
    <cellStyle name="Salida 5 2 6 2 2 2" xfId="27707" xr:uid="{871A186D-FE6B-4040-847F-26F5416BE6BA}"/>
    <cellStyle name="Salida 5 2 6 2 3" xfId="7456" xr:uid="{EF729BC7-B362-4B38-8EA0-F8B882540EC5}"/>
    <cellStyle name="Salida 5 2 6 2 3 2" xfId="22564" xr:uid="{207C96F9-58D5-442B-A7C6-9C5FC1AB55A4}"/>
    <cellStyle name="Salida 5 2 6 2 4" xfId="21396" xr:uid="{9492FBF8-7B89-49F1-8CFB-E1146C1CC506}"/>
    <cellStyle name="Salida 5 2 6 3" xfId="10033" xr:uid="{83418EE9-8FB2-4901-AE6C-046EADAC6452}"/>
    <cellStyle name="Salida 5 2 6 3 2" xfId="25141" xr:uid="{9E14CEBB-633F-4E03-A512-DBB5E745B193}"/>
    <cellStyle name="Salida 5 2 6 4" xfId="13558" xr:uid="{3126909E-EEC7-4E1E-890C-C7DF8721D670}"/>
    <cellStyle name="Salida 5 2 6 4 2" xfId="28666" xr:uid="{8C02BF12-5693-4613-8FC0-F3049BE8C486}"/>
    <cellStyle name="Salida 5 2 6 5" xfId="18759" xr:uid="{CFD8E913-C182-4588-BB43-8C8F4AE4DE05}"/>
    <cellStyle name="Salida 5 2 7" xfId="4012" xr:uid="{85BAD73A-B7F5-43DC-9597-159CC2BF90CF}"/>
    <cellStyle name="Salida 5 2 7 2" xfId="6649" xr:uid="{98C0F594-B7C5-4B33-B1F1-5777EEEFAAB6}"/>
    <cellStyle name="Salida 5 2 7 2 2" xfId="12960" xr:uid="{0669BAEB-78B2-4872-9495-02EA23EED0C5}"/>
    <cellStyle name="Salida 5 2 7 2 2 2" xfId="28068" xr:uid="{0A3B886D-15CE-4AE8-91B2-AE5190517192}"/>
    <cellStyle name="Salida 5 2 7 2 3" xfId="16650" xr:uid="{4DA2DED1-36C1-4AD6-BB34-DDC4AA016AD3}"/>
    <cellStyle name="Salida 5 2 7 2 3 2" xfId="31758" xr:uid="{A26B374C-D4F3-455A-BACD-759C48B6A6DB}"/>
    <cellStyle name="Salida 5 2 7 2 4" xfId="21757" xr:uid="{383934E1-4E34-4F3B-85F0-5B22E3BE970C}"/>
    <cellStyle name="Salida 5 2 7 3" xfId="10394" xr:uid="{EF628131-616E-476E-A536-26E0ED1E8E9C}"/>
    <cellStyle name="Salida 5 2 7 3 2" xfId="25502" xr:uid="{361C225B-07E3-4941-8A7D-BD1911EAAEDF}"/>
    <cellStyle name="Salida 5 2 7 4" xfId="7729" xr:uid="{0A098E96-56B8-4BD1-83D9-446AC5E89686}"/>
    <cellStyle name="Salida 5 2 7 4 2" xfId="22837" xr:uid="{29986151-E369-4F7C-929F-EDC8FC92F6F8}"/>
    <cellStyle name="Salida 5 2 7 5" xfId="19120" xr:uid="{CD7889DD-A295-4D6A-B8F7-E3861D1712A8}"/>
    <cellStyle name="Salida 5 2 8" xfId="4325" xr:uid="{E1A25BAE-6C30-4D2D-8DF8-BE85A7A4B3BF}"/>
    <cellStyle name="Salida 5 2 8 2" xfId="6962" xr:uid="{5BF2B33A-6028-4213-95C9-D173E03DEF6D}"/>
    <cellStyle name="Salida 5 2 8 2 2" xfId="13273" xr:uid="{4722A2B7-1B80-40BD-AB27-9ABCE88B48D5}"/>
    <cellStyle name="Salida 5 2 8 2 2 2" xfId="28381" xr:uid="{4692D036-F751-43C6-B0C4-D9173969E70F}"/>
    <cellStyle name="Salida 5 2 8 2 3" xfId="16937" xr:uid="{01A437B5-0205-4D4B-839C-03C633844A06}"/>
    <cellStyle name="Salida 5 2 8 2 3 2" xfId="32045" xr:uid="{37C2E5D5-E1E0-443E-A8F4-1D02BC78B498}"/>
    <cellStyle name="Salida 5 2 8 2 4" xfId="22070" xr:uid="{EC29D97B-D34F-4AD3-A536-37FABAF6BEC8}"/>
    <cellStyle name="Salida 5 2 8 3" xfId="10707" xr:uid="{C4A5DFAA-FDFF-40F2-8875-D1E96512095A}"/>
    <cellStyle name="Salida 5 2 8 3 2" xfId="25815" xr:uid="{7C5DA548-569D-4640-B490-0415A6464817}"/>
    <cellStyle name="Salida 5 2 8 4" xfId="7761" xr:uid="{373A2298-BD98-4078-AD82-BC352676CCF9}"/>
    <cellStyle name="Salida 5 2 8 4 2" xfId="22869" xr:uid="{86E2BA91-0885-4502-929B-F7B19D29C924}"/>
    <cellStyle name="Salida 5 2 8 5" xfId="19433" xr:uid="{8D3CB713-D042-4507-AAC0-358E0F9D4BBC}"/>
    <cellStyle name="Salida 5 2 9" xfId="4577" xr:uid="{5E3AEC92-47A3-487E-94E2-F000790AA9F4}"/>
    <cellStyle name="Salida 5 2 9 2" xfId="10959" xr:uid="{C627143A-C00F-44AD-B107-DFA699E912EB}"/>
    <cellStyle name="Salida 5 2 9 2 2" xfId="26067" xr:uid="{2E700812-E5C7-4D48-B961-B350E962FAD1}"/>
    <cellStyle name="Salida 5 2 9 3" xfId="16096" xr:uid="{7891FDAD-C27F-4BD1-8780-FF6AF4F06A75}"/>
    <cellStyle name="Salida 5 2 9 3 2" xfId="31204" xr:uid="{34F747C3-5B26-47D1-89A1-F38790446394}"/>
    <cellStyle name="Salida 5 2 9 4" xfId="19685" xr:uid="{80D62EF4-2C2D-4CE3-BA82-07267A371365}"/>
    <cellStyle name="Salida 5 3" xfId="1793" xr:uid="{376B9344-0D87-442D-B470-1E25547C1FA9}"/>
    <cellStyle name="Salida 5 3 10" xfId="8270" xr:uid="{062EECCE-BC8C-4550-9878-433347769214}"/>
    <cellStyle name="Salida 5 3 10 2" xfId="23378" xr:uid="{24271EDC-790A-44D9-AA2D-D24E0A0691B3}"/>
    <cellStyle name="Salida 5 3 11" xfId="14066" xr:uid="{56146089-5EC0-49FA-93D4-BFB984C30EAB}"/>
    <cellStyle name="Salida 5 3 11 2" xfId="29174" xr:uid="{37C298C8-8652-4AF6-B589-34884500B38A}"/>
    <cellStyle name="Salida 5 3 12" xfId="15855" xr:uid="{96A0A683-409C-462D-A0BA-CE63E6A73716}"/>
    <cellStyle name="Salida 5 3 12 2" xfId="30963" xr:uid="{A07B6785-432D-4A4A-BDFA-93A2B02735DA}"/>
    <cellStyle name="Salida 5 3 13" xfId="17018" xr:uid="{2F42A6E7-1803-4892-9C9C-FF2011F65A3B}"/>
    <cellStyle name="Salida 5 3 2" xfId="2353" xr:uid="{C85A5C40-BD48-4DDD-B61A-0FE0DF3227D5}"/>
    <cellStyle name="Salida 5 3 2 2" xfId="4990" xr:uid="{1C2B5F90-9646-4AA1-BC6D-712A8E4E6132}"/>
    <cellStyle name="Salida 5 3 2 2 2" xfId="11354" xr:uid="{7C264573-2FA7-40F2-A62D-C18D7208CA9E}"/>
    <cellStyle name="Salida 5 3 2 2 2 2" xfId="26462" xr:uid="{E36D37D6-5224-4C32-8578-8D4BE6BF4AAB}"/>
    <cellStyle name="Salida 5 3 2 2 3" xfId="7193" xr:uid="{575084DF-9B4A-4A3B-9E35-182FAF9B7343}"/>
    <cellStyle name="Salida 5 3 2 2 3 2" xfId="22301" xr:uid="{61F5FF8B-F4AA-4084-89A7-44D5114078AE}"/>
    <cellStyle name="Salida 5 3 2 2 4" xfId="20098" xr:uid="{85F748E8-8BC9-4B43-AE7B-21D4CAD90D18}"/>
    <cellStyle name="Salida 5 3 2 3" xfId="8820" xr:uid="{FE6BEB5F-0AC9-47A2-8441-C3AE0B8FDDA7}"/>
    <cellStyle name="Salida 5 3 2 3 2" xfId="23928" xr:uid="{9CD9EFCE-228A-4DB4-82A3-506D231D649B}"/>
    <cellStyle name="Salida 5 3 3" xfId="2266" xr:uid="{9D72ED80-DEC2-46F1-8EA9-2B64D07A9C4E}"/>
    <cellStyle name="Salida 5 3 3 2" xfId="4903" xr:uid="{C5488B5A-2DFB-438D-9EDF-82B458900360}"/>
    <cellStyle name="Salida 5 3 3 2 2" xfId="11267" xr:uid="{512846FF-2352-4581-9B74-7F13563A2940}"/>
    <cellStyle name="Salida 5 3 3 2 2 2" xfId="26375" xr:uid="{DEBD6590-192D-4A70-B015-11D6147E7C31}"/>
    <cellStyle name="Salida 5 3 3 2 3" xfId="15974" xr:uid="{D7A9F4CC-8122-4C40-856C-1E07B115991B}"/>
    <cellStyle name="Salida 5 3 3 2 3 2" xfId="31082" xr:uid="{43981C0F-563D-4D6E-BB36-B11B6F6E3977}"/>
    <cellStyle name="Salida 5 3 3 2 4" xfId="20011" xr:uid="{A1D2EA6D-6577-4DD1-ADE8-D5D774B2306D}"/>
    <cellStyle name="Salida 5 3 3 3" xfId="15721" xr:uid="{0BD607CB-5FD7-4F63-8595-E3101FBF20D8}"/>
    <cellStyle name="Salida 5 3 3 3 2" xfId="30829" xr:uid="{23BFC35F-9A0B-4738-9FA2-6F66EDD33D14}"/>
    <cellStyle name="Salida 5 3 3 4" xfId="17491" xr:uid="{A7C421AE-900C-4BDF-8B58-1C98E872A1D2}"/>
    <cellStyle name="Salida 5 3 4" xfId="2330" xr:uid="{7BFF125E-2E75-405A-8560-F1315F4A3BDA}"/>
    <cellStyle name="Salida 5 3 4 2" xfId="4967" xr:uid="{267ED907-F598-4DD2-B3B3-875D9CA23DCD}"/>
    <cellStyle name="Salida 5 3 4 2 2" xfId="11331" xr:uid="{0A5E3D61-CE83-4044-8413-AC3832FAAABC}"/>
    <cellStyle name="Salida 5 3 4 2 2 2" xfId="26439" xr:uid="{C4AED5E9-92B7-4920-9443-5812406EBD8D}"/>
    <cellStyle name="Salida 5 3 4 2 3" xfId="13782" xr:uid="{46900E1A-54D7-4D05-9C8F-B9DA1D8BF753}"/>
    <cellStyle name="Salida 5 3 4 2 3 2" xfId="28890" xr:uid="{A3C3B63C-71F9-4AC5-B1FC-45A9B4B3AEFF}"/>
    <cellStyle name="Salida 5 3 4 2 4" xfId="20075" xr:uid="{BE285199-FCC6-4365-9385-D1B55CF76064}"/>
    <cellStyle name="Salida 5 3 4 3" xfId="8797" xr:uid="{0B1101CF-4350-4671-B200-C1580661F770}"/>
    <cellStyle name="Salida 5 3 4 3 2" xfId="23905" xr:uid="{E1EF4C50-9F60-44F1-B5A8-59B97CBE8190}"/>
    <cellStyle name="Salida 5 3 4 4" xfId="7444" xr:uid="{F8BEF3F1-1EAA-44DB-9CE4-162F5E0FC1D8}"/>
    <cellStyle name="Salida 5 3 4 4 2" xfId="22552" xr:uid="{7EDCF97C-5E92-4137-BAC1-7EABA5FDA816}"/>
    <cellStyle name="Salida 5 3 4 5" xfId="17555" xr:uid="{5DEF252B-D1B8-4481-8127-07E01E8D9B82}"/>
    <cellStyle name="Salida 5 3 5" xfId="2280" xr:uid="{D5CB5EF5-5EAB-40AE-B77A-DEB52A11BE2A}"/>
    <cellStyle name="Salida 5 3 5 2" xfId="4917" xr:uid="{721EAB8F-FE30-4863-835A-28372C2BAC64}"/>
    <cellStyle name="Salida 5 3 5 2 2" xfId="11281" xr:uid="{4B980BF3-BCB9-41CD-A081-652C03E22190}"/>
    <cellStyle name="Salida 5 3 5 2 2 2" xfId="26389" xr:uid="{69656393-E241-4908-9EE1-99D5FD425A97}"/>
    <cellStyle name="Salida 5 3 5 2 3" xfId="14183" xr:uid="{2C86672B-183F-46E9-8785-C2CB1AAA6EE8}"/>
    <cellStyle name="Salida 5 3 5 2 3 2" xfId="29291" xr:uid="{8F459CA6-29A0-4612-B6DD-D22C2E436AA3}"/>
    <cellStyle name="Salida 5 3 5 2 4" xfId="20025" xr:uid="{61749B25-1387-430D-82E3-A0033F886D1D}"/>
    <cellStyle name="Salida 5 3 5 3" xfId="8747" xr:uid="{736D60BD-90DB-4BD6-8205-D281B1ED3340}"/>
    <cellStyle name="Salida 5 3 5 3 2" xfId="23855" xr:uid="{83BED422-AEC6-4EA5-9097-2AC2138AF469}"/>
    <cellStyle name="Salida 5 3 5 4" xfId="16314" xr:uid="{F706DC7B-CFB1-4D77-8010-C17E12DF144F}"/>
    <cellStyle name="Salida 5 3 5 4 2" xfId="31422" xr:uid="{0F1D3143-9B50-4E43-B599-3914DC7DBAE2}"/>
    <cellStyle name="Salida 5 3 5 5" xfId="17505" xr:uid="{0258084E-0F87-432A-8EC2-BFE64C7DD80F}"/>
    <cellStyle name="Salida 5 3 6" xfId="2296" xr:uid="{7EB8EF24-4936-4276-B3BB-5393043B29EF}"/>
    <cellStyle name="Salida 5 3 6 2" xfId="4933" xr:uid="{AF9DACFC-AC97-49A6-9269-D5A19ABE711A}"/>
    <cellStyle name="Salida 5 3 6 2 2" xfId="11297" xr:uid="{3C771745-2F7C-4EB6-89A0-EDB75E1BB564}"/>
    <cellStyle name="Salida 5 3 6 2 2 2" xfId="26405" xr:uid="{F553B825-21B1-419B-BBE4-29E603AF656C}"/>
    <cellStyle name="Salida 5 3 6 2 3" xfId="15978" xr:uid="{4F5BED6E-66C6-4329-97E3-33A0C883DA09}"/>
    <cellStyle name="Salida 5 3 6 2 3 2" xfId="31086" xr:uid="{916FC9F6-DFFE-4A06-9E74-53277236CBF5}"/>
    <cellStyle name="Salida 5 3 6 2 4" xfId="20041" xr:uid="{92BE8CA4-6C54-4317-9BF3-2A8702451287}"/>
    <cellStyle name="Salida 5 3 6 3" xfId="8763" xr:uid="{5A3190E2-F434-4F67-A545-999460BE76AA}"/>
    <cellStyle name="Salida 5 3 6 3 2" xfId="23871" xr:uid="{4AB79777-BD59-41E3-8543-A50132AA6DC0}"/>
    <cellStyle name="Salida 5 3 6 4" xfId="15277" xr:uid="{C05276B4-1940-4993-90F1-9FC684F0C6A6}"/>
    <cellStyle name="Salida 5 3 6 4 2" xfId="30385" xr:uid="{30AD896B-9FCE-4508-92E4-35FDBC8E33F4}"/>
    <cellStyle name="Salida 5 3 6 5" xfId="17521" xr:uid="{10A96102-8DC9-4EE7-A65C-23D83A847C6B}"/>
    <cellStyle name="Salida 5 3 7" xfId="3865" xr:uid="{B6A4C008-3E42-4FB0-A846-39076ED01F05}"/>
    <cellStyle name="Salida 5 3 7 2" xfId="6502" xr:uid="{9BBC3394-9970-49BA-AD27-CEEB867E72C4}"/>
    <cellStyle name="Salida 5 3 7 2 2" xfId="12813" xr:uid="{C6EEA696-29A4-4A56-A04D-7C2E96013A16}"/>
    <cellStyle name="Salida 5 3 7 2 2 2" xfId="27921" xr:uid="{2818EC7A-81AF-4BA6-93DC-6EED62C0081D}"/>
    <cellStyle name="Salida 5 3 7 2 3" xfId="15941" xr:uid="{6B3D07FE-7C8E-4F23-B190-9716E84FDEFB}"/>
    <cellStyle name="Salida 5 3 7 2 3 2" xfId="31049" xr:uid="{4957C5DA-EFE7-4176-A98C-94B7EED158D3}"/>
    <cellStyle name="Salida 5 3 7 2 4" xfId="21610" xr:uid="{839A404B-E990-4883-AC17-904C00304F79}"/>
    <cellStyle name="Salida 5 3 7 3" xfId="10247" xr:uid="{A4E898D4-3CC2-4A53-B2C8-C3FD32A1F3CD}"/>
    <cellStyle name="Salida 5 3 7 3 2" xfId="25355" xr:uid="{56729D4C-C110-40EF-9C57-150153629DF6}"/>
    <cellStyle name="Salida 5 3 7 4" xfId="14676" xr:uid="{A89C1A23-4040-44DE-ADB8-6365296613D0}"/>
    <cellStyle name="Salida 5 3 7 4 2" xfId="29784" xr:uid="{D5737C6A-295B-4AA6-97C8-6B16D3110E52}"/>
    <cellStyle name="Salida 5 3 7 5" xfId="18973" xr:uid="{5365C0F6-686B-4DD0-B009-599E6FD1F600}"/>
    <cellStyle name="Salida 5 3 8" xfId="4247" xr:uid="{A8CCCBA5-7024-4572-8912-025259B1E1E0}"/>
    <cellStyle name="Salida 5 3 8 2" xfId="6884" xr:uid="{1F5E6A18-93D9-426D-8566-C022036BF775}"/>
    <cellStyle name="Salida 5 3 8 2 2" xfId="13195" xr:uid="{E9CFE453-92D1-4269-9759-8A46230C278B}"/>
    <cellStyle name="Salida 5 3 8 2 2 2" xfId="28303" xr:uid="{8A003B85-025C-4D6D-86F6-E0F65831DE28}"/>
    <cellStyle name="Salida 5 3 8 2 3" xfId="16859" xr:uid="{9FB18716-4357-4210-9D6E-C1D98E7B2592}"/>
    <cellStyle name="Salida 5 3 8 2 3 2" xfId="31967" xr:uid="{375A1B63-8212-459C-8104-E6F689A8C4BE}"/>
    <cellStyle name="Salida 5 3 8 2 4" xfId="21992" xr:uid="{79DD5970-DFD3-4F1F-9079-92612855C178}"/>
    <cellStyle name="Salida 5 3 8 3" xfId="10629" xr:uid="{8A332F84-673F-4980-8C7B-450CF52875A4}"/>
    <cellStyle name="Salida 5 3 8 3 2" xfId="25737" xr:uid="{26F35D31-6533-43D1-B7DB-2EF390D3FFC9}"/>
    <cellStyle name="Salida 5 3 8 4" xfId="7531" xr:uid="{F428127A-07A2-453E-B7C0-9FA7B451B491}"/>
    <cellStyle name="Salida 5 3 8 4 2" xfId="22639" xr:uid="{91C0FE9B-3A56-4C2B-B52C-7D0FD974A309}"/>
    <cellStyle name="Salida 5 3 8 5" xfId="19355" xr:uid="{C3F3B444-AC9C-45C1-B02F-E0B6496AE552}"/>
    <cellStyle name="Salida 5 3 9" xfId="4430" xr:uid="{093BE740-DC15-4734-BDE4-05A68B03FBEE}"/>
    <cellStyle name="Salida 5 3 9 2" xfId="10812" xr:uid="{43D02A18-161F-40B5-A661-FC4B4ADBF493}"/>
    <cellStyle name="Salida 5 3 9 2 2" xfId="25920" xr:uid="{8E44DE05-2EBE-4157-AD91-6714E3329922}"/>
    <cellStyle name="Salida 5 3 9 3" xfId="14460" xr:uid="{9B0D8F63-8F19-4CDF-8E9E-1172B2EFBDB4}"/>
    <cellStyle name="Salida 5 3 9 3 2" xfId="29568" xr:uid="{19AFFDD4-8219-4AA3-92E9-4A8DB5E7E28A}"/>
    <cellStyle name="Salida 5 3 9 4" xfId="19538" xr:uid="{B5F1255A-8D8F-4AFF-939D-D1FA61D9B896}"/>
    <cellStyle name="Salida 5 4" xfId="2130" xr:uid="{3EBFA2A2-733A-4183-BEE0-602168E76256}"/>
    <cellStyle name="Salida 5 4 10" xfId="7503" xr:uid="{43B80704-6FA1-4783-9437-8BCE11EC9225}"/>
    <cellStyle name="Salida 5 4 10 2" xfId="22611" xr:uid="{2117673A-04EE-451E-A5EF-657D51D75854}"/>
    <cellStyle name="Salida 5 4 11" xfId="15745" xr:uid="{B3A397BC-5F39-4AE0-AAF8-CD1664274C79}"/>
    <cellStyle name="Salida 5 4 11 2" xfId="30853" xr:uid="{51EDBA5F-F373-4F84-A69F-8712213410AF}"/>
    <cellStyle name="Salida 5 4 12" xfId="17355" xr:uid="{6D8932EC-02B5-4100-96D9-476D08F5D14C}"/>
    <cellStyle name="Salida 5 4 2" xfId="2620" xr:uid="{AEE49D7A-432A-4740-9298-46944EB555F5}"/>
    <cellStyle name="Salida 5 4 2 2" xfId="5257" xr:uid="{29540714-B931-4447-B787-6CD6AAF2BA69}"/>
    <cellStyle name="Salida 5 4 2 2 2" xfId="11621" xr:uid="{FBF58442-7725-413C-8305-5CE4EBDCD609}"/>
    <cellStyle name="Salida 5 4 2 2 2 2" xfId="26729" xr:uid="{3C71F513-0ABF-4A7F-907B-D26A088D145B}"/>
    <cellStyle name="Salida 5 4 2 2 3" xfId="13961" xr:uid="{FC13978E-F747-4FC0-9671-B5E8EDFE8C77}"/>
    <cellStyle name="Salida 5 4 2 2 3 2" xfId="29069" xr:uid="{B03C8F18-7F65-4D03-955F-96477BFA9B67}"/>
    <cellStyle name="Salida 5 4 2 2 4" xfId="20365" xr:uid="{757FF3A2-5F33-477E-8356-FC516C5CC02B}"/>
    <cellStyle name="Salida 5 4 2 3" xfId="9087" xr:uid="{F0E37487-080F-4B23-9B9C-F01F6706AB65}"/>
    <cellStyle name="Salida 5 4 2 3 2" xfId="24195" xr:uid="{5F37A27A-6D68-4528-A7DA-5A0EB33493F5}"/>
    <cellStyle name="Salida 5 4 2 4" xfId="13889" xr:uid="{ADE4093D-E18E-4EE0-A43A-43C16ECE7427}"/>
    <cellStyle name="Salida 5 4 2 4 2" xfId="28997" xr:uid="{B74B29B9-A400-4A40-A0A2-579EB30EA2FD}"/>
    <cellStyle name="Salida 5 4 2 5" xfId="13519" xr:uid="{642607D2-2982-458D-8CF4-2C1BB3971138}"/>
    <cellStyle name="Salida 5 4 2 5 2" xfId="28627" xr:uid="{0EC69A99-97F6-4864-8D51-4AF6DA9EE5E1}"/>
    <cellStyle name="Salida 5 4 2 6" xfId="17728" xr:uid="{653EFBF6-4675-4D86-8229-5417DE2D0BEF}"/>
    <cellStyle name="Salida 5 4 3" xfId="2885" xr:uid="{BABDE768-C500-459E-AB67-0F3A386C8678}"/>
    <cellStyle name="Salida 5 4 3 2" xfId="5522" xr:uid="{48F8DE92-F4A6-46A2-BF80-8724807724C6}"/>
    <cellStyle name="Salida 5 4 3 2 2" xfId="11833" xr:uid="{7C4FF19C-38DE-43C8-8FC0-E4C3837ABF23}"/>
    <cellStyle name="Salida 5 4 3 2 2 2" xfId="26941" xr:uid="{EDBFA1A7-82E6-4ED1-B833-D123D0E6B5BE}"/>
    <cellStyle name="Salida 5 4 3 2 3" xfId="15126" xr:uid="{214F382C-A44A-4EC1-BF29-62166C020E4B}"/>
    <cellStyle name="Salida 5 4 3 2 3 2" xfId="30234" xr:uid="{E4D4613C-D272-4A15-8ED2-0647B9BEC8F8}"/>
    <cellStyle name="Salida 5 4 3 2 4" xfId="20630" xr:uid="{D64F8C44-AF8B-47B4-A79A-7EE2C4B82945}"/>
    <cellStyle name="Salida 5 4 3 3" xfId="14008" xr:uid="{7B6ED8C2-D72F-4347-A702-0CE1EB77C101}"/>
    <cellStyle name="Salida 5 4 3 3 2" xfId="29116" xr:uid="{264A66E5-68FF-4812-9291-70449CA2B2EE}"/>
    <cellStyle name="Salida 5 4 3 4" xfId="17993" xr:uid="{B817B772-2039-46FC-8FA3-BFE8C0B2D01C}"/>
    <cellStyle name="Salida 5 4 4" xfId="3188" xr:uid="{90532E21-CA0D-424D-9C81-279E7D8BCCF3}"/>
    <cellStyle name="Salida 5 4 4 2" xfId="5825" xr:uid="{DFF6EDCF-7579-452E-B89E-275FC7F80EAB}"/>
    <cellStyle name="Salida 5 4 4 2 2" xfId="12136" xr:uid="{2E6484CF-6A99-4D5E-81C1-6BFF063FBC58}"/>
    <cellStyle name="Salida 5 4 4 2 2 2" xfId="27244" xr:uid="{D1F548A1-837F-4BB7-8A02-51AF2D4193CB}"/>
    <cellStyle name="Salida 5 4 4 2 3" xfId="11674" xr:uid="{54426E84-FEC8-44DA-9540-4BF14445C798}"/>
    <cellStyle name="Salida 5 4 4 2 3 2" xfId="26782" xr:uid="{95E05E2D-BC4D-4BA1-ACA1-579D73588F5B}"/>
    <cellStyle name="Salida 5 4 4 2 4" xfId="20933" xr:uid="{B56DA8B1-8D76-4A19-B2ED-4AD3DE9611F9}"/>
    <cellStyle name="Salida 5 4 4 3" xfId="9570" xr:uid="{640D0BC8-67A0-4659-B0F1-4E7021B60444}"/>
    <cellStyle name="Salida 5 4 4 3 2" xfId="24678" xr:uid="{A7CBC647-12D9-4604-857A-6F9CD5DDC4BF}"/>
    <cellStyle name="Salida 5 4 4 4" xfId="11223" xr:uid="{040D44C1-AA9C-4257-BD52-2D63D36F2BDC}"/>
    <cellStyle name="Salida 5 4 4 4 2" xfId="26331" xr:uid="{0BA8278D-4218-459A-A6AA-B29659B2DF96}"/>
    <cellStyle name="Salida 5 4 4 5" xfId="18296" xr:uid="{40D77944-79F9-4E38-BB3A-7E6FED1EAE08}"/>
    <cellStyle name="Salida 5 4 5" xfId="3514" xr:uid="{A52A2886-D16C-4892-9A38-E0BFB700CC3B}"/>
    <cellStyle name="Salida 5 4 5 2" xfId="6151" xr:uid="{F521D0A4-2E1D-43C9-9226-2DE139802669}"/>
    <cellStyle name="Salida 5 4 5 2 2" xfId="12462" xr:uid="{DF7EC45B-ADE5-44FB-841F-5A3347C79AB8}"/>
    <cellStyle name="Salida 5 4 5 2 2 2" xfId="27570" xr:uid="{2945F8E7-BD9C-4B95-ACC6-CA110BDE79C8}"/>
    <cellStyle name="Salida 5 4 5 2 3" xfId="16101" xr:uid="{C59EDE13-3362-4142-8A4F-808C556A3F6F}"/>
    <cellStyle name="Salida 5 4 5 2 3 2" xfId="31209" xr:uid="{D4D303AE-4F15-4DF7-BD10-F7B731CB41A5}"/>
    <cellStyle name="Salida 5 4 5 2 4" xfId="21259" xr:uid="{ECB85444-07FB-4783-AEEC-0591556AD101}"/>
    <cellStyle name="Salida 5 4 5 3" xfId="9896" xr:uid="{E320CE86-956A-414B-9208-A7A2181FB8D7}"/>
    <cellStyle name="Salida 5 4 5 3 2" xfId="25004" xr:uid="{DA2A8113-3B89-4339-BD8A-30643FC24E65}"/>
    <cellStyle name="Salida 5 4 5 4" xfId="14847" xr:uid="{DEEEFA18-23D1-49A9-953C-D5DFB8D186A4}"/>
    <cellStyle name="Salida 5 4 5 4 2" xfId="29955" xr:uid="{13C770E6-E5BB-4E86-8E2B-34B1CE85A33C}"/>
    <cellStyle name="Salida 5 4 5 5" xfId="18622" xr:uid="{F4485F9E-3A73-4CA9-A08F-EA02EB87C0F2}"/>
    <cellStyle name="Salida 5 4 6" xfId="3820" xr:uid="{462664B1-447C-451D-9452-78C48C899F34}"/>
    <cellStyle name="Salida 5 4 6 2" xfId="6457" xr:uid="{D9CE7FAB-9B27-4912-B9EF-B40FFDBBB413}"/>
    <cellStyle name="Salida 5 4 6 2 2" xfId="12768" xr:uid="{883E58B2-4203-4572-8716-9399B4ED58BB}"/>
    <cellStyle name="Salida 5 4 6 2 2 2" xfId="27876" xr:uid="{6F47D288-56FF-41D8-88DE-725EC27D52FC}"/>
    <cellStyle name="Salida 5 4 6 2 3" xfId="14521" xr:uid="{C67F2903-8FB1-46B4-8391-1FC78E34325D}"/>
    <cellStyle name="Salida 5 4 6 2 3 2" xfId="29629" xr:uid="{1BD56F06-318C-4EA0-9FBB-BAD218BE21C0}"/>
    <cellStyle name="Salida 5 4 6 2 4" xfId="21565" xr:uid="{22669ABB-B1B5-4DF6-9857-092F4EAD3FB6}"/>
    <cellStyle name="Salida 5 4 6 3" xfId="10202" xr:uid="{C736AF15-BA5B-4F5E-B1B4-53F3294D816C}"/>
    <cellStyle name="Salida 5 4 6 3 2" xfId="25310" xr:uid="{F39F26DB-8087-42B2-AC3C-DE84126672D8}"/>
    <cellStyle name="Salida 5 4 6 4" xfId="7594" xr:uid="{8945DB88-94FA-47C7-A174-8BC02C2BE7D4}"/>
    <cellStyle name="Salida 5 4 6 4 2" xfId="22702" xr:uid="{79A9C572-ED75-419A-9D10-6CBC50519869}"/>
    <cellStyle name="Salida 5 4 6 5" xfId="18928" xr:uid="{A5C498D6-21C4-4272-BD3B-CD71D0C3C585}"/>
    <cellStyle name="Salida 5 4 7" xfId="4202" xr:uid="{A86E0E44-A37D-48F5-990F-9368AF066F20}"/>
    <cellStyle name="Salida 5 4 7 2" xfId="6839" xr:uid="{D933EBD3-36F8-4458-935A-D16172738AA8}"/>
    <cellStyle name="Salida 5 4 7 2 2" xfId="13150" xr:uid="{48886CEF-50AB-4DB9-B355-56C212FA7A8D}"/>
    <cellStyle name="Salida 5 4 7 2 2 2" xfId="28258" xr:uid="{15835C8D-4FDC-4CF3-B4A2-231BB8EE667D}"/>
    <cellStyle name="Salida 5 4 7 2 3" xfId="16819" xr:uid="{3B43B853-B638-4402-95DD-58D1879A5F30}"/>
    <cellStyle name="Salida 5 4 7 2 3 2" xfId="31927" xr:uid="{B3992044-A945-47C2-BB93-45DD0654A4A5}"/>
    <cellStyle name="Salida 5 4 7 2 4" xfId="21947" xr:uid="{FE52ACDE-83AD-4701-964F-0520E4E5043D}"/>
    <cellStyle name="Salida 5 4 7 3" xfId="10584" xr:uid="{C823714C-E224-46E8-ABBC-A0930E956C85}"/>
    <cellStyle name="Salida 5 4 7 3 2" xfId="25692" xr:uid="{D06BF45D-9AB5-4B3E-B670-3C99DA733E30}"/>
    <cellStyle name="Salida 5 4 7 4" xfId="16287" xr:uid="{8F91B7D6-717A-46B1-8638-497BCA487F8D}"/>
    <cellStyle name="Salida 5 4 7 4 2" xfId="31395" xr:uid="{40BDD33F-3BDD-4BF8-9A2D-E3B98F1F806A}"/>
    <cellStyle name="Salida 5 4 7 5" xfId="19310" xr:uid="{F13779F9-C1C0-43CB-9189-2465986D82A5}"/>
    <cellStyle name="Salida 5 4 8" xfId="4767" xr:uid="{2507316A-AFBD-44A1-9741-E53334B8F3C8}"/>
    <cellStyle name="Salida 5 4 8 2" xfId="11149" xr:uid="{42918980-BAA6-43E0-97E2-333C888B3AC5}"/>
    <cellStyle name="Salida 5 4 8 2 2" xfId="26257" xr:uid="{FF4D82C6-6F2A-4B52-8CA4-BA62C20EE736}"/>
    <cellStyle name="Salida 5 4 8 3" xfId="15092" xr:uid="{66A07444-0025-4ED7-96B9-64BFAE656929}"/>
    <cellStyle name="Salida 5 4 8 3 2" xfId="30200" xr:uid="{8BF7957D-A6EE-46EF-8211-050166B4361C}"/>
    <cellStyle name="Salida 5 4 8 4" xfId="19875" xr:uid="{5B848FC1-0E53-414E-81F2-22B60AB5785D}"/>
    <cellStyle name="Salida 5 4 9" xfId="8628" xr:uid="{84FF79BA-97D7-4086-9D6E-483F0CEF92DA}"/>
    <cellStyle name="Salida 5 4 9 2" xfId="23736" xr:uid="{C5F067D3-9FBB-48AA-AA4E-A4F65D97E7D6}"/>
    <cellStyle name="Salida 5 5" xfId="1993" xr:uid="{CBEC737E-DD4E-49D6-9CF5-917858BE24D8}"/>
    <cellStyle name="Salida 5 5 10" xfId="8114" xr:uid="{754A6611-949C-4E61-B270-D24237F0E608}"/>
    <cellStyle name="Salida 5 5 10 2" xfId="23222" xr:uid="{FB147C04-7766-4F52-9AC7-EB7B6C2BAE8C}"/>
    <cellStyle name="Salida 5 5 11" xfId="17218" xr:uid="{EAAA895F-0302-45BE-BC9E-589CA166B6DB}"/>
    <cellStyle name="Salida 5 5 2" xfId="2755" xr:uid="{D998399E-AE82-44E5-894D-825D9D6CBC71}"/>
    <cellStyle name="Salida 5 5 2 2" xfId="5392" xr:uid="{1CE8151D-AF7E-40BE-A678-7A2E77BE5A33}"/>
    <cellStyle name="Salida 5 5 2 2 2" xfId="11741" xr:uid="{97A2B1D2-F9FF-40FB-85EC-41D67FF59AD6}"/>
    <cellStyle name="Salida 5 5 2 2 2 2" xfId="26849" xr:uid="{6654FE83-AE16-4AD4-BD1F-4829345E33D3}"/>
    <cellStyle name="Salida 5 5 2 2 3" xfId="8167" xr:uid="{BA9A515B-7F7F-4C81-852C-9E72B083BF15}"/>
    <cellStyle name="Salida 5 5 2 2 3 2" xfId="23275" xr:uid="{A99FDD46-8863-4B93-9365-45B1E6515404}"/>
    <cellStyle name="Salida 5 5 2 2 4" xfId="20500" xr:uid="{50C9E7DB-51D4-40F0-9DDF-2D205247EF39}"/>
    <cellStyle name="Salida 5 5 2 3" xfId="7197" xr:uid="{3D499F5B-4EF9-4D28-ADC0-1810DBA56A22}"/>
    <cellStyle name="Salida 5 5 2 3 2" xfId="22305" xr:uid="{79ADA272-01C1-4107-AFD0-5D740DBBF1E0}"/>
    <cellStyle name="Salida 5 5 2 4" xfId="17863" xr:uid="{40BCB227-E009-4D2D-8C50-5BF789B416FD}"/>
    <cellStyle name="Salida 5 5 3" xfId="3058" xr:uid="{6E82BC5F-E7FB-4EEE-BCDE-9E8AC4CEADC7}"/>
    <cellStyle name="Salida 5 5 3 2" xfId="5695" xr:uid="{5905C389-A758-4093-A8AA-74B28EFE68A4}"/>
    <cellStyle name="Salida 5 5 3 2 2" xfId="12006" xr:uid="{8C0B00FB-B84E-42CE-8246-AB09B0054082}"/>
    <cellStyle name="Salida 5 5 3 2 2 2" xfId="27114" xr:uid="{63EDC487-B0C3-4C32-B58E-8F94AA244E01}"/>
    <cellStyle name="Salida 5 5 3 2 3" xfId="8155" xr:uid="{98B1869A-C895-4891-B128-CD7B254A3F79}"/>
    <cellStyle name="Salida 5 5 3 2 3 2" xfId="23263" xr:uid="{82CDBC9A-4420-4F10-8ADC-ECE0C1895B56}"/>
    <cellStyle name="Salida 5 5 3 2 4" xfId="20803" xr:uid="{EEA64248-44B4-4E36-9E50-291D5F972827}"/>
    <cellStyle name="Salida 5 5 3 3" xfId="9440" xr:uid="{F3A93034-06B7-4EC3-99E2-E72C3A7B8FAA}"/>
    <cellStyle name="Salida 5 5 3 3 2" xfId="24548" xr:uid="{9D4464EC-ABA7-4237-B609-82C7BDCBF939}"/>
    <cellStyle name="Salida 5 5 3 4" xfId="15701" xr:uid="{FB4AA104-0D2F-425D-9AE5-79D8A4C5D571}"/>
    <cellStyle name="Salida 5 5 3 4 2" xfId="30809" xr:uid="{9E4816E2-452E-4F6B-8BE6-3352FF3911C2}"/>
    <cellStyle name="Salida 5 5 3 5" xfId="18166" xr:uid="{C88B5A69-2E74-4FB8-8C6F-6A8D25A58A54}"/>
    <cellStyle name="Salida 5 5 4" xfId="3384" xr:uid="{45A6421B-24C7-46AD-966F-2C9135AD3E7C}"/>
    <cellStyle name="Salida 5 5 4 2" xfId="6021" xr:uid="{CFB9A8B8-FBFB-4BDA-89D5-ACBDFB7ED484}"/>
    <cellStyle name="Salida 5 5 4 2 2" xfId="12332" xr:uid="{46A89A2E-66CD-4456-AC6C-643A5E3268C8}"/>
    <cellStyle name="Salida 5 5 4 2 2 2" xfId="27440" xr:uid="{D8377C65-87F8-424C-A993-E6D51D9A7DF7}"/>
    <cellStyle name="Salida 5 5 4 2 3" xfId="16566" xr:uid="{023F8FC0-D2D0-4337-A4B8-A93FE8251EE2}"/>
    <cellStyle name="Salida 5 5 4 2 3 2" xfId="31674" xr:uid="{E22D1DA4-39A9-4AC4-905F-6650B0CDC1DE}"/>
    <cellStyle name="Salida 5 5 4 2 4" xfId="21129" xr:uid="{C2ADCC5A-BBFB-4D3A-82D5-9A97942C09F9}"/>
    <cellStyle name="Salida 5 5 4 3" xfId="9766" xr:uid="{F90BC826-AD46-4388-AC8A-09CEF06A3F53}"/>
    <cellStyle name="Salida 5 5 4 3 2" xfId="24874" xr:uid="{F62E045C-77F7-4974-821F-9943B4C7CF19}"/>
    <cellStyle name="Salida 5 5 4 4" xfId="15388" xr:uid="{AE1D80B1-4A0A-4FB3-93B9-A5BFC2E5F949}"/>
    <cellStyle name="Salida 5 5 4 4 2" xfId="30496" xr:uid="{31FF4183-2766-43D1-94DB-117742422BB7}"/>
    <cellStyle name="Salida 5 5 4 5" xfId="18492" xr:uid="{043E12C5-7648-4D33-9E11-7CF697130D6A}"/>
    <cellStyle name="Salida 5 5 5" xfId="3690" xr:uid="{EB72CBC3-BCD2-47F5-9F7C-C114F1DBFF94}"/>
    <cellStyle name="Salida 5 5 5 2" xfId="6327" xr:uid="{0160F521-8BA6-477C-AB4F-AF4F5F349A35}"/>
    <cellStyle name="Salida 5 5 5 2 2" xfId="12638" xr:uid="{3680DB14-F778-4E71-A185-1850EF70F6DA}"/>
    <cellStyle name="Salida 5 5 5 2 2 2" xfId="27746" xr:uid="{8C077B1F-BE79-491A-B792-BFE415AA28BF}"/>
    <cellStyle name="Salida 5 5 5 2 3" xfId="15389" xr:uid="{1A325832-5736-48B3-99AC-21F3627D237F}"/>
    <cellStyle name="Salida 5 5 5 2 3 2" xfId="30497" xr:uid="{A0E26206-9649-4052-A3B2-7514E382D661}"/>
    <cellStyle name="Salida 5 5 5 2 4" xfId="21435" xr:uid="{D3D6CA5F-0975-4435-8042-459822A485D4}"/>
    <cellStyle name="Salida 5 5 5 3" xfId="10072" xr:uid="{65286B76-270F-4A41-BC67-D28EEF246F3F}"/>
    <cellStyle name="Salida 5 5 5 3 2" xfId="25180" xr:uid="{1C3CFA93-E5A8-40F9-810D-80EAE0DC4D42}"/>
    <cellStyle name="Salida 5 5 5 4" xfId="7754" xr:uid="{0C10EB00-C02C-4AC9-A935-67A887E6F31F}"/>
    <cellStyle name="Salida 5 5 5 4 2" xfId="22862" xr:uid="{090D8F52-57FD-42F3-AD12-4182C39F78F9}"/>
    <cellStyle name="Salida 5 5 5 5" xfId="18798" xr:uid="{A34663B5-562A-4A43-B86D-1D3EDBF1FF25}"/>
    <cellStyle name="Salida 5 5 6" xfId="4065" xr:uid="{9960309D-3C0F-4050-9387-0FFE9330A2D8}"/>
    <cellStyle name="Salida 5 5 6 2" xfId="6702" xr:uid="{98B02908-B14C-40E0-BEBF-C168C27C4BED}"/>
    <cellStyle name="Salida 5 5 6 2 2" xfId="13013" xr:uid="{1C06DBF6-2253-4137-B233-3607418E132F}"/>
    <cellStyle name="Salida 5 5 6 2 2 2" xfId="28121" xr:uid="{CE956904-8482-4D99-91E8-281155869010}"/>
    <cellStyle name="Salida 5 5 6 2 3" xfId="16689" xr:uid="{8B9DE980-17A1-4670-9DE0-1500110732C7}"/>
    <cellStyle name="Salida 5 5 6 2 3 2" xfId="31797" xr:uid="{425CD4BF-D3AF-4AA9-B0DE-31E2806D5394}"/>
    <cellStyle name="Salida 5 5 6 2 4" xfId="21810" xr:uid="{F0E1DE15-7E34-4D5F-AECF-28FA4E1AB0E5}"/>
    <cellStyle name="Salida 5 5 6 3" xfId="10447" xr:uid="{87BF8170-FAB2-4F6F-889C-7DC7CDB16AB2}"/>
    <cellStyle name="Salida 5 5 6 3 2" xfId="25555" xr:uid="{642F1B91-1633-422D-AB2E-E8AE9B0D06C9}"/>
    <cellStyle name="Salida 5 5 6 4" xfId="9265" xr:uid="{EDD6C554-843E-407B-ADE0-76EF3910E547}"/>
    <cellStyle name="Salida 5 5 6 4 2" xfId="24373" xr:uid="{15DDBF94-56C9-4A6C-8BA0-AB3F43DF9B4E}"/>
    <cellStyle name="Salida 5 5 6 5" xfId="19173" xr:uid="{47BA5DDF-B647-4F08-B95A-061F91AD6729}"/>
    <cellStyle name="Salida 5 5 7" xfId="4630" xr:uid="{A8477CF7-7CDC-40B5-879E-E4DA256FDAC5}"/>
    <cellStyle name="Salida 5 5 7 2" xfId="11012" xr:uid="{C9F07D0D-3962-4594-B19B-C864EE6F0120}"/>
    <cellStyle name="Salida 5 5 7 2 2" xfId="26120" xr:uid="{476918E3-AE2E-4D7E-A039-4CE4110091AD}"/>
    <cellStyle name="Salida 5 5 7 3" xfId="13441" xr:uid="{6BBE2BC6-37F2-4C45-8C32-5B5FF8D3C3FB}"/>
    <cellStyle name="Salida 5 5 7 3 2" xfId="28549" xr:uid="{4AE4069D-B0C5-4FA5-910F-636391950687}"/>
    <cellStyle name="Salida 5 5 7 4" xfId="19738" xr:uid="{6FE23528-20CB-4A0A-8928-373D26CB3B0C}"/>
    <cellStyle name="Salida 5 5 8" xfId="8491" xr:uid="{E7888A59-FB95-4B3A-A143-C8192F436ACB}"/>
    <cellStyle name="Salida 5 5 8 2" xfId="23599" xr:uid="{DA437191-011D-4D5E-AAC0-E5533A3FFA7D}"/>
    <cellStyle name="Salida 5 5 9" xfId="14149" xr:uid="{CED3DE66-A381-46B0-83B7-F2698E6A8243}"/>
    <cellStyle name="Salida 5 5 9 2" xfId="29257" xr:uid="{37DFFC8E-9E05-4EB2-A997-301490FEFB47}"/>
    <cellStyle name="Salida 6" xfId="1515" xr:uid="{00000000-0005-0000-0000-0000EF050000}"/>
    <cellStyle name="Salida 6 2" xfId="1941" xr:uid="{F6C134A5-ADF7-46A3-A835-9B1D212BE824}"/>
    <cellStyle name="Salida 6 2 10" xfId="8442" xr:uid="{4A45AC05-7424-4267-964E-57DB0A4BB637}"/>
    <cellStyle name="Salida 6 2 10 2" xfId="23550" xr:uid="{BF2A2A8A-5E65-49E8-834D-545DBE274CB9}"/>
    <cellStyle name="Salida 6 2 11" xfId="14272" xr:uid="{D0744DA9-BC53-491A-9812-4937519ED3C9}"/>
    <cellStyle name="Salida 6 2 11 2" xfId="29380" xr:uid="{CD4F2491-9223-4285-B72B-BAF2DF3C2389}"/>
    <cellStyle name="Salida 6 2 12" xfId="15005" xr:uid="{34B9F336-AB88-4E3B-97C2-7756DC424F36}"/>
    <cellStyle name="Salida 6 2 12 2" xfId="30113" xr:uid="{9FFFDE1B-D70D-49D2-B8EE-817F02BC2B36}"/>
    <cellStyle name="Salida 6 2 13" xfId="17166" xr:uid="{4710D116-A773-42EE-8F7E-46C06EFDAA48}"/>
    <cellStyle name="Salida 6 2 2" xfId="2501" xr:uid="{D477D3CA-1419-473D-ADFF-B7E73AB8C525}"/>
    <cellStyle name="Salida 6 2 2 2" xfId="5138" xr:uid="{12F811D3-7FC5-42C7-8711-95203B475E2C}"/>
    <cellStyle name="Salida 6 2 2 2 2" xfId="11502" xr:uid="{40DC5BA4-660B-4A33-BA36-92E9812D59F7}"/>
    <cellStyle name="Salida 6 2 2 2 2 2" xfId="26610" xr:uid="{BF64FD4F-F943-401D-A6CD-A590EC595C4B}"/>
    <cellStyle name="Salida 6 2 2 2 3" xfId="15498" xr:uid="{BFCD5FD8-24C8-4700-98DF-5D6D0149B3DF}"/>
    <cellStyle name="Salida 6 2 2 2 3 2" xfId="30606" xr:uid="{7F8D3943-1A9B-4230-85E7-3B17A967AB51}"/>
    <cellStyle name="Salida 6 2 2 2 4" xfId="20246" xr:uid="{B416A5AE-044A-48B1-971D-3D0AC2CAE08B}"/>
    <cellStyle name="Salida 6 2 2 3" xfId="8968" xr:uid="{11D340FA-5EDE-4311-AA9C-4CE51DD443D2}"/>
    <cellStyle name="Salida 6 2 2 3 2" xfId="24076" xr:uid="{A5C7DFC3-6326-41E9-9642-FC0D773DCC62}"/>
    <cellStyle name="Salida 6 2 3" xfId="2717" xr:uid="{D456111A-D80A-48CB-BD48-BD7CA1877202}"/>
    <cellStyle name="Salida 6 2 3 2" xfId="5354" xr:uid="{C1C18F38-CE5A-4A4B-B549-DD30249458AA}"/>
    <cellStyle name="Salida 6 2 3 2 2" xfId="11703" xr:uid="{81BEDE1E-727A-4D00-B0A8-D25E29A3A7B4}"/>
    <cellStyle name="Salida 6 2 3 2 2 2" xfId="26811" xr:uid="{501B3D29-4A8C-4AB9-8B38-15340C24B909}"/>
    <cellStyle name="Salida 6 2 3 2 3" xfId="15027" xr:uid="{BF960D02-156D-409C-925C-083B517D4617}"/>
    <cellStyle name="Salida 6 2 3 2 3 2" xfId="30135" xr:uid="{2638B43F-5E9A-4903-85DB-55440833D562}"/>
    <cellStyle name="Salida 6 2 3 2 4" xfId="20462" xr:uid="{CD8052F0-13A8-4C2E-9DC6-63F47808C20D}"/>
    <cellStyle name="Salida 6 2 3 3" xfId="14934" xr:uid="{2ADD299C-9482-4496-9ADE-B19385FDEE22}"/>
    <cellStyle name="Salida 6 2 3 3 2" xfId="30042" xr:uid="{3B3D2340-461F-4FD4-B71B-655F8E82F5E0}"/>
    <cellStyle name="Salida 6 2 3 4" xfId="17825" xr:uid="{A431F84F-B57B-4319-BDC1-8DCAAF02AC47}"/>
    <cellStyle name="Salida 6 2 4" xfId="3020" xr:uid="{4DBB731A-11BA-4820-B420-5B638FB0CFC0}"/>
    <cellStyle name="Salida 6 2 4 2" xfId="5657" xr:uid="{84965847-99F3-4492-BAD8-07610429291E}"/>
    <cellStyle name="Salida 6 2 4 2 2" xfId="11968" xr:uid="{3DFF62CF-B42D-4753-853D-EF6E89D88378}"/>
    <cellStyle name="Salida 6 2 4 2 2 2" xfId="27076" xr:uid="{924FC7ED-04B7-43B1-81C6-9A60AF1FF2BA}"/>
    <cellStyle name="Salida 6 2 4 2 3" xfId="13864" xr:uid="{A40A6344-2F93-4E14-AE78-66FF85939625}"/>
    <cellStyle name="Salida 6 2 4 2 3 2" xfId="28972" xr:uid="{65F1AE1C-8220-44C3-B836-4A645713FDE9}"/>
    <cellStyle name="Salida 6 2 4 2 4" xfId="20765" xr:uid="{2BCB242A-34D6-4A2D-8B75-7AC0E764135C}"/>
    <cellStyle name="Salida 6 2 4 3" xfId="9402" xr:uid="{3F6B1965-3F6D-4EFF-8440-2C03CBB9F412}"/>
    <cellStyle name="Salida 6 2 4 3 2" xfId="24510" xr:uid="{A0086B40-F54F-4D95-A648-90E00A2614FE}"/>
    <cellStyle name="Salida 6 2 4 4" xfId="13525" xr:uid="{E803D0C5-CAB4-48DE-92E2-6009A5CBD01F}"/>
    <cellStyle name="Salida 6 2 4 4 2" xfId="28633" xr:uid="{E226FAB5-4C29-422D-8CE1-37791EAF4F4C}"/>
    <cellStyle name="Salida 6 2 4 5" xfId="18128" xr:uid="{D45F7FCC-D0DA-487B-864C-5B21184C70D5}"/>
    <cellStyle name="Salida 6 2 5" xfId="3346" xr:uid="{05BB4BFB-956F-4203-A703-0AFFD1AEADA8}"/>
    <cellStyle name="Salida 6 2 5 2" xfId="5983" xr:uid="{C622397B-2C60-4DDB-8A85-1069651538CB}"/>
    <cellStyle name="Salida 6 2 5 2 2" xfId="12294" xr:uid="{AADDB5BC-C35E-4E9A-850D-DA8726701BC5}"/>
    <cellStyle name="Salida 6 2 5 2 2 2" xfId="27402" xr:uid="{5251E806-6534-4AE0-931E-316731950815}"/>
    <cellStyle name="Salida 6 2 5 2 3" xfId="13504" xr:uid="{724A76ED-1E01-4965-ABB1-2D820255A654}"/>
    <cellStyle name="Salida 6 2 5 2 3 2" xfId="28612" xr:uid="{BB0ED91F-2787-49D1-B48F-E2A3447C5A50}"/>
    <cellStyle name="Salida 6 2 5 2 4" xfId="21091" xr:uid="{78B114BE-C182-4356-BD2A-6D264098396F}"/>
    <cellStyle name="Salida 6 2 5 3" xfId="9728" xr:uid="{6D5ED181-D188-4297-96A7-26184A750D78}"/>
    <cellStyle name="Salida 6 2 5 3 2" xfId="24836" xr:uid="{7FE19664-DC69-45D9-9251-23F7A73CFEF2}"/>
    <cellStyle name="Salida 6 2 5 4" xfId="14319" xr:uid="{5B4E240F-8498-413B-BD97-95DD468CC8D1}"/>
    <cellStyle name="Salida 6 2 5 4 2" xfId="29427" xr:uid="{EB37E107-29BD-48BB-BDD8-6E3B2D6552B9}"/>
    <cellStyle name="Salida 6 2 5 5" xfId="18454" xr:uid="{85E3EE2A-610C-4550-86FD-909E8C3EEB32}"/>
    <cellStyle name="Salida 6 2 6" xfId="3652" xr:uid="{F1C0E2E6-DCD1-415B-93DE-B2D44761DB89}"/>
    <cellStyle name="Salida 6 2 6 2" xfId="6289" xr:uid="{34679710-F8A4-4A84-9381-74BA498E8F53}"/>
    <cellStyle name="Salida 6 2 6 2 2" xfId="12600" xr:uid="{B06A4A99-E198-449C-B088-96954A59510E}"/>
    <cellStyle name="Salida 6 2 6 2 2 2" xfId="27708" xr:uid="{A0650EC9-A538-4430-AC1A-0C4F658565D9}"/>
    <cellStyle name="Salida 6 2 6 2 3" xfId="15915" xr:uid="{88F49E11-8AEF-40CB-8C1A-905F91C4726C}"/>
    <cellStyle name="Salida 6 2 6 2 3 2" xfId="31023" xr:uid="{0B3704DD-98C3-4391-BE18-3AC6A96B9D23}"/>
    <cellStyle name="Salida 6 2 6 2 4" xfId="21397" xr:uid="{5D53A48B-E0A3-4298-9E27-F9474318CD29}"/>
    <cellStyle name="Salida 6 2 6 3" xfId="10034" xr:uid="{1BC4D3FD-D701-4856-9963-A0ADE9E63721}"/>
    <cellStyle name="Salida 6 2 6 3 2" xfId="25142" xr:uid="{AF5FCFA9-143B-40EA-B769-A73A0F9F472C}"/>
    <cellStyle name="Salida 6 2 6 4" xfId="13536" xr:uid="{1E12D80D-5F38-4B78-9835-B6F190C2C42A}"/>
    <cellStyle name="Salida 6 2 6 4 2" xfId="28644" xr:uid="{09AED37C-FF0C-4F84-AEB8-A03ABAF6998C}"/>
    <cellStyle name="Salida 6 2 6 5" xfId="18760" xr:uid="{072B26FE-0810-4983-BEB4-FB8C2AA3B261}"/>
    <cellStyle name="Salida 6 2 7" xfId="4013" xr:uid="{79AC192A-128A-4E66-BBD2-CA65347C8D1F}"/>
    <cellStyle name="Salida 6 2 7 2" xfId="6650" xr:uid="{3F9ECCF9-0B22-4B26-8F5C-A9A70DDCB947}"/>
    <cellStyle name="Salida 6 2 7 2 2" xfId="12961" xr:uid="{F592F9B1-272F-460A-A16C-E3169C90F688}"/>
    <cellStyle name="Salida 6 2 7 2 2 2" xfId="28069" xr:uid="{0EF50C4D-B25B-4B71-ACCE-6481D565EFB5}"/>
    <cellStyle name="Salida 6 2 7 2 3" xfId="16651" xr:uid="{C6DC1440-FF9D-4FE2-A011-2B9DC9371C4F}"/>
    <cellStyle name="Salida 6 2 7 2 3 2" xfId="31759" xr:uid="{EF331D51-9B27-4FCE-AA2D-E70D4B213FB1}"/>
    <cellStyle name="Salida 6 2 7 2 4" xfId="21758" xr:uid="{2FCFC46A-14C4-4D1F-94FD-621003E738B7}"/>
    <cellStyle name="Salida 6 2 7 3" xfId="10395" xr:uid="{180C6700-CD32-4759-93B4-43DE85156DD6}"/>
    <cellStyle name="Salida 6 2 7 3 2" xfId="25503" xr:uid="{F5A0AFF4-ED58-4326-8EA9-0C10DEA8467B}"/>
    <cellStyle name="Salida 6 2 7 4" xfId="14745" xr:uid="{A81A5DE5-73A7-4B1B-925B-6295646C54E7}"/>
    <cellStyle name="Salida 6 2 7 4 2" xfId="29853" xr:uid="{8943C7C1-4469-44EF-8FF1-5A57F788D5CD}"/>
    <cellStyle name="Salida 6 2 7 5" xfId="19121" xr:uid="{598B8D6F-FD19-4DDC-82E2-10E667F250BB}"/>
    <cellStyle name="Salida 6 2 8" xfId="4326" xr:uid="{36E7ED44-80F3-459A-AAD4-9654B8BFDF81}"/>
    <cellStyle name="Salida 6 2 8 2" xfId="6963" xr:uid="{9D2CABE9-900D-4001-A419-21F71C3EE098}"/>
    <cellStyle name="Salida 6 2 8 2 2" xfId="13274" xr:uid="{E83AC42D-B595-45C3-AFC3-A5EF038740D8}"/>
    <cellStyle name="Salida 6 2 8 2 2 2" xfId="28382" xr:uid="{044705C6-B67F-404C-9F22-255F80201919}"/>
    <cellStyle name="Salida 6 2 8 2 3" xfId="16938" xr:uid="{73009CE6-ADEF-48D6-B760-3DF012F1B8C9}"/>
    <cellStyle name="Salida 6 2 8 2 3 2" xfId="32046" xr:uid="{5C954A54-6486-4D1B-A77F-381038F231D6}"/>
    <cellStyle name="Salida 6 2 8 2 4" xfId="22071" xr:uid="{27AF3E93-6D29-4018-B472-8A3CA8AA0995}"/>
    <cellStyle name="Salida 6 2 8 3" xfId="10708" xr:uid="{F25E694B-7921-4457-BB5B-3757814A981F}"/>
    <cellStyle name="Salida 6 2 8 3 2" xfId="25816" xr:uid="{C610A333-1C32-4DAC-A108-44BE18EA2F5D}"/>
    <cellStyle name="Salida 6 2 8 4" xfId="15172" xr:uid="{FCB3862E-EBFD-4BB6-850F-F9E1A29FA526}"/>
    <cellStyle name="Salida 6 2 8 4 2" xfId="30280" xr:uid="{265D8228-AA49-40CE-A131-135D0442FE67}"/>
    <cellStyle name="Salida 6 2 8 5" xfId="19434" xr:uid="{00C88128-6F22-4DF6-B034-63457E6BA68A}"/>
    <cellStyle name="Salida 6 2 9" xfId="4578" xr:uid="{6952D24C-DC22-4C0E-A063-EF8CDDAB0F15}"/>
    <cellStyle name="Salida 6 2 9 2" xfId="10960" xr:uid="{F50ED39F-3415-4CE0-8DB8-9D556D280AB8}"/>
    <cellStyle name="Salida 6 2 9 2 2" xfId="26068" xr:uid="{E130A230-D72C-4C0F-A55C-03C60F2E73ED}"/>
    <cellStyle name="Salida 6 2 9 3" xfId="14544" xr:uid="{E190FFC7-4FF6-48B8-8568-B3FD44449C0A}"/>
    <cellStyle name="Salida 6 2 9 3 2" xfId="29652" xr:uid="{FB204AF0-A347-4A33-AC43-8095DC858782}"/>
    <cellStyle name="Salida 6 2 9 4" xfId="19686" xr:uid="{3DC5C2B1-2559-4781-A6E7-38374428FF98}"/>
    <cellStyle name="Salida 6 3" xfId="1792" xr:uid="{5C36C143-F220-4C0C-BC92-5C5DC6CB1D9D}"/>
    <cellStyle name="Salida 6 3 10" xfId="8269" xr:uid="{F12B925B-DA7C-4158-BAD8-D81D25AEB0D7}"/>
    <cellStyle name="Salida 6 3 10 2" xfId="23377" xr:uid="{697DE418-E644-45BA-A094-8F8F6F83F390}"/>
    <cellStyle name="Salida 6 3 11" xfId="7741" xr:uid="{0C4C2B82-0795-4718-95BA-B9A23F6998EC}"/>
    <cellStyle name="Salida 6 3 11 2" xfId="22849" xr:uid="{B358363B-B2C2-4B77-A588-642FDE7026B3}"/>
    <cellStyle name="Salida 6 3 12" xfId="7703" xr:uid="{873000F3-197F-416E-B20C-1744642779F1}"/>
    <cellStyle name="Salida 6 3 12 2" xfId="22811" xr:uid="{B16AB2DA-19BA-4B3A-B68A-1C96FDF78380}"/>
    <cellStyle name="Salida 6 3 13" xfId="17017" xr:uid="{B6D6AD5C-9933-44CA-BC9C-D6E9A9379932}"/>
    <cellStyle name="Salida 6 3 2" xfId="2352" xr:uid="{26C9BE51-28E6-45CC-B9B3-D761BC61CB13}"/>
    <cellStyle name="Salida 6 3 2 2" xfId="4989" xr:uid="{067CC621-B984-4C3D-B88A-1A69471B8F53}"/>
    <cellStyle name="Salida 6 3 2 2 2" xfId="11353" xr:uid="{4973AD45-3B57-4A74-9287-2AAE0D7BF5D6}"/>
    <cellStyle name="Salida 6 3 2 2 2 2" xfId="26461" xr:uid="{056C2792-A906-4750-8778-90E8B5C75A76}"/>
    <cellStyle name="Salida 6 3 2 2 3" xfId="9279" xr:uid="{4834BF36-C2E3-4D0D-87D5-258B45851332}"/>
    <cellStyle name="Salida 6 3 2 2 3 2" xfId="24387" xr:uid="{6983A6A9-1EAE-45BA-AC32-F2D10244F33F}"/>
    <cellStyle name="Salida 6 3 2 2 4" xfId="20097" xr:uid="{C8490F4B-D69F-4FDA-85B7-2099AD029FB6}"/>
    <cellStyle name="Salida 6 3 2 3" xfId="8819" xr:uid="{156365DF-66D2-49CA-B9FF-AB3B0D05AB68}"/>
    <cellStyle name="Salida 6 3 2 3 2" xfId="23927" xr:uid="{6D40771E-61EB-493C-AD30-9991846098F7}"/>
    <cellStyle name="Salida 6 3 3" xfId="2267" xr:uid="{992F501A-46F8-4342-B0DE-5D292FE6547A}"/>
    <cellStyle name="Salida 6 3 3 2" xfId="4904" xr:uid="{3900836A-0B38-4418-BC74-7CDB23CFD3A1}"/>
    <cellStyle name="Salida 6 3 3 2 2" xfId="11268" xr:uid="{C90CAD3F-6165-4915-89B5-CCB6BB85B1F5}"/>
    <cellStyle name="Salida 6 3 3 2 2 2" xfId="26376" xr:uid="{556AEC8F-603E-4B4D-ABB1-544337B0498C}"/>
    <cellStyle name="Salida 6 3 3 2 3" xfId="11215" xr:uid="{D1C207F6-1ED6-41CC-916D-DAAC954282A6}"/>
    <cellStyle name="Salida 6 3 3 2 3 2" xfId="26323" xr:uid="{C1C35D34-E659-4FD2-A2F3-901BD68FAA29}"/>
    <cellStyle name="Salida 6 3 3 2 4" xfId="20012" xr:uid="{DDE5BD7B-DF3F-42A0-8FA4-35536D0201F7}"/>
    <cellStyle name="Salida 6 3 3 3" xfId="13854" xr:uid="{FC89454C-937A-4FEF-8CCB-25B3C4EF3BFD}"/>
    <cellStyle name="Salida 6 3 3 3 2" xfId="28962" xr:uid="{E6B4C521-E553-424F-A4DA-126DA3FB8BB0}"/>
    <cellStyle name="Salida 6 3 3 4" xfId="17492" xr:uid="{F488146F-C3A2-4884-8030-77085EE47C23}"/>
    <cellStyle name="Salida 6 3 4" xfId="2329" xr:uid="{C04959D5-9CE3-4F55-9817-99BE2B6A9074}"/>
    <cellStyle name="Salida 6 3 4 2" xfId="4966" xr:uid="{9071B7AB-C7A7-4376-A5E2-4C13C5D4F1D7}"/>
    <cellStyle name="Salida 6 3 4 2 2" xfId="11330" xr:uid="{0522C6AA-142D-4111-BFB5-7FD36F0B7914}"/>
    <cellStyle name="Salida 6 3 4 2 2 2" xfId="26438" xr:uid="{26C8BA0F-3ED9-45DF-AA41-2BDFCB1243F4}"/>
    <cellStyle name="Salida 6 3 4 2 3" xfId="8086" xr:uid="{A55A46DA-BE1B-4ADB-BE0E-474263F8774B}"/>
    <cellStyle name="Salida 6 3 4 2 3 2" xfId="23194" xr:uid="{92A26DED-CF25-4025-86D5-3E0AC6C218E6}"/>
    <cellStyle name="Salida 6 3 4 2 4" xfId="20074" xr:uid="{D8AC33B6-112B-4DF7-8FCA-89FDBEFE1643}"/>
    <cellStyle name="Salida 6 3 4 3" xfId="8796" xr:uid="{7A408515-D9EB-457D-9818-8FC4BD1E8522}"/>
    <cellStyle name="Salida 6 3 4 3 2" xfId="23904" xr:uid="{78254F3E-0AB4-41FF-A6EE-9F7FA65B749D}"/>
    <cellStyle name="Salida 6 3 4 4" xfId="13415" xr:uid="{25B66A35-8D5D-4040-85EB-38EB34D8F05F}"/>
    <cellStyle name="Salida 6 3 4 4 2" xfId="28523" xr:uid="{D86F6049-8FD0-456C-93FB-B1F22D051D42}"/>
    <cellStyle name="Salida 6 3 4 5" xfId="17554" xr:uid="{BF919563-7BEC-45F4-ACAE-081FCE7C6CB9}"/>
    <cellStyle name="Salida 6 3 5" xfId="2281" xr:uid="{5696A366-2C30-4253-8CAA-156A22C9D018}"/>
    <cellStyle name="Salida 6 3 5 2" xfId="4918" xr:uid="{75800F9A-F234-4F22-A2E7-10C239B9E6A3}"/>
    <cellStyle name="Salida 6 3 5 2 2" xfId="11282" xr:uid="{32D27731-A10E-47FE-9231-02185E584F79}"/>
    <cellStyle name="Salida 6 3 5 2 2 2" xfId="26390" xr:uid="{59ACA332-1C66-4D21-887A-A675A229914B}"/>
    <cellStyle name="Salida 6 3 5 2 3" xfId="7733" xr:uid="{480BF526-F98C-4C3C-9105-22EF3C7F8167}"/>
    <cellStyle name="Salida 6 3 5 2 3 2" xfId="22841" xr:uid="{8941D749-6C31-4EB3-9294-EED4BD4A37EF}"/>
    <cellStyle name="Salida 6 3 5 2 4" xfId="20026" xr:uid="{DE021516-7C3C-4AEC-A4E5-22885674A33F}"/>
    <cellStyle name="Salida 6 3 5 3" xfId="8748" xr:uid="{049CF1E5-A157-4592-9EC0-CC6B6B5727ED}"/>
    <cellStyle name="Salida 6 3 5 3 2" xfId="23856" xr:uid="{71D2AF4B-DC95-4A29-A5E3-044D514AD98B}"/>
    <cellStyle name="Salida 6 3 5 4" xfId="7905" xr:uid="{F22AA179-B4BB-43F0-B43F-EE3A4EE87CE5}"/>
    <cellStyle name="Salida 6 3 5 4 2" xfId="23013" xr:uid="{DA13C367-681A-4ECE-8214-D9DEC45210B2}"/>
    <cellStyle name="Salida 6 3 5 5" xfId="17506" xr:uid="{7F5E8CB5-082B-4820-B359-D74D04F7C9E5}"/>
    <cellStyle name="Salida 6 3 6" xfId="2295" xr:uid="{8D38B43B-3209-403F-9AFA-DADE4E245CB8}"/>
    <cellStyle name="Salida 6 3 6 2" xfId="4932" xr:uid="{3A28D03E-38F7-466F-86C3-54E16DA0E5A8}"/>
    <cellStyle name="Salida 6 3 6 2 2" xfId="11296" xr:uid="{9581E724-B486-4C7F-AF64-3E574065B017}"/>
    <cellStyle name="Salida 6 3 6 2 2 2" xfId="26404" xr:uid="{E640D54C-CD39-4D1A-AEEF-F04E01311A7C}"/>
    <cellStyle name="Salida 6 3 6 2 3" xfId="8032" xr:uid="{CB6A28C2-0F30-4169-B8A1-1D7A80FD10B7}"/>
    <cellStyle name="Salida 6 3 6 2 3 2" xfId="23140" xr:uid="{94C70EE9-6E29-4701-83EE-0A162E80E1F9}"/>
    <cellStyle name="Salida 6 3 6 2 4" xfId="20040" xr:uid="{A5592933-31A0-45D3-A531-8A071CAC99F3}"/>
    <cellStyle name="Salida 6 3 6 3" xfId="8762" xr:uid="{325219C6-F547-49E1-98CB-6BA21E48D97B}"/>
    <cellStyle name="Salida 6 3 6 3 2" xfId="23870" xr:uid="{656692C9-DC77-4BD1-BD98-5B6FB6E1124D}"/>
    <cellStyle name="Salida 6 3 6 4" xfId="13577" xr:uid="{BE785EFC-0741-4FB3-9A10-27436018ACFD}"/>
    <cellStyle name="Salida 6 3 6 4 2" xfId="28685" xr:uid="{254E7B19-7BEE-4CBC-9E4E-720C1CEABF7F}"/>
    <cellStyle name="Salida 6 3 6 5" xfId="17520" xr:uid="{0B5EC445-EE62-4D51-AB55-EB69BF484434}"/>
    <cellStyle name="Salida 6 3 7" xfId="3864" xr:uid="{41C58E5A-370F-430B-8A10-E6CFC1B6754B}"/>
    <cellStyle name="Salida 6 3 7 2" xfId="6501" xr:uid="{9864122C-EA81-4A51-84D3-7BC6A60CDF98}"/>
    <cellStyle name="Salida 6 3 7 2 2" xfId="12812" xr:uid="{A3F04953-6CFB-4405-9DB6-84FA832E9B33}"/>
    <cellStyle name="Salida 6 3 7 2 2 2" xfId="27920" xr:uid="{37EABAC5-0DF3-4684-933A-18E6D9718960}"/>
    <cellStyle name="Salida 6 3 7 2 3" xfId="13734" xr:uid="{D79D228D-8EB4-494C-8376-E748BEF5E103}"/>
    <cellStyle name="Salida 6 3 7 2 3 2" xfId="28842" xr:uid="{9A4511D0-416F-4F9B-BFDF-D98D8F61E2AD}"/>
    <cellStyle name="Salida 6 3 7 2 4" xfId="21609" xr:uid="{7FE1D038-938E-40F1-B129-1C6442FA53A2}"/>
    <cellStyle name="Salida 6 3 7 3" xfId="10246" xr:uid="{AE10A888-84D0-400C-9215-072577987DFA}"/>
    <cellStyle name="Salida 6 3 7 3 2" xfId="25354" xr:uid="{473DEA74-A1FE-44EA-9234-BA84D24AFF7F}"/>
    <cellStyle name="Salida 6 3 7 4" xfId="8292" xr:uid="{1C41718D-7278-4B30-BBC3-0F8325C07D09}"/>
    <cellStyle name="Salida 6 3 7 4 2" xfId="23400" xr:uid="{A896E128-A523-407F-8774-B18F4B929300}"/>
    <cellStyle name="Salida 6 3 7 5" xfId="18972" xr:uid="{A89D55C5-7D31-4EB8-9031-3493687315B4}"/>
    <cellStyle name="Salida 6 3 8" xfId="4246" xr:uid="{5F6952B9-5339-4EA9-B179-30D16C99C588}"/>
    <cellStyle name="Salida 6 3 8 2" xfId="6883" xr:uid="{9A8F7B1B-0DCF-4BDC-AA5E-0A68F8AA4014}"/>
    <cellStyle name="Salida 6 3 8 2 2" xfId="13194" xr:uid="{BA6103AD-DD7F-4AE1-97D7-7B8A4D702BF9}"/>
    <cellStyle name="Salida 6 3 8 2 2 2" xfId="28302" xr:uid="{A8D65EA7-CBC3-4B07-9A1A-33289276DAE0}"/>
    <cellStyle name="Salida 6 3 8 2 3" xfId="16858" xr:uid="{84C40BBF-2AB9-42FF-A834-2D000A4FD7EB}"/>
    <cellStyle name="Salida 6 3 8 2 3 2" xfId="31966" xr:uid="{52F2D752-D89B-473B-A958-7E4DF73089EE}"/>
    <cellStyle name="Salida 6 3 8 2 4" xfId="21991" xr:uid="{8AFB9C47-E6DC-4974-87E3-D8A38653A8D5}"/>
    <cellStyle name="Salida 6 3 8 3" xfId="10628" xr:uid="{829BABE1-FD94-47BE-B9F3-591A4B685A50}"/>
    <cellStyle name="Salida 6 3 8 3 2" xfId="25736" xr:uid="{5247E2A3-8CFD-4DAB-A720-482C5C4ADEA0}"/>
    <cellStyle name="Salida 6 3 8 4" xfId="13634" xr:uid="{17CEC33F-944A-45AF-AECC-B8C939DA4860}"/>
    <cellStyle name="Salida 6 3 8 4 2" xfId="28742" xr:uid="{4CE7AD17-58B6-45B7-9AF1-A6ED05E9361A}"/>
    <cellStyle name="Salida 6 3 8 5" xfId="19354" xr:uid="{C03433E9-E4D2-4EF5-BD49-3701208676A8}"/>
    <cellStyle name="Salida 6 3 9" xfId="4429" xr:uid="{77D9E509-6D54-40CE-A90A-D5F77247D9A1}"/>
    <cellStyle name="Salida 6 3 9 2" xfId="10811" xr:uid="{A87599E0-C278-4DBB-86FB-578A2874859A}"/>
    <cellStyle name="Salida 6 3 9 2 2" xfId="25919" xr:uid="{6CD545D1-3E5C-4048-9ED3-71B891F37300}"/>
    <cellStyle name="Salida 6 3 9 3" xfId="13969" xr:uid="{7BFAE661-7DD9-4DA0-B714-DD7D75D7387B}"/>
    <cellStyle name="Salida 6 3 9 3 2" xfId="29077" xr:uid="{31612568-E342-4F7C-9A49-F2CAD519F3CA}"/>
    <cellStyle name="Salida 6 3 9 4" xfId="19537" xr:uid="{29675DC7-D747-4C3B-A847-734BBAF78399}"/>
    <cellStyle name="Salida 6 4" xfId="2132" xr:uid="{8BC96DAA-C87B-4115-8956-DD919A5103A0}"/>
    <cellStyle name="Salida 6 4 10" xfId="7823" xr:uid="{FB6F3B5B-B714-44B8-8956-E9C7022FECF2}"/>
    <cellStyle name="Salida 6 4 10 2" xfId="22931" xr:uid="{B199FDFB-546B-4D9A-ACF7-BDE64FCB33C7}"/>
    <cellStyle name="Salida 6 4 11" xfId="8211" xr:uid="{A29DBA64-5709-4D40-9984-FBB2322ECBC8}"/>
    <cellStyle name="Salida 6 4 11 2" xfId="23319" xr:uid="{18F5B3C1-C9AD-4B6E-86C0-C465C0D02CEF}"/>
    <cellStyle name="Salida 6 4 12" xfId="17357" xr:uid="{206BCE66-CBF4-4D38-8F6F-DB6FB76E7F2B}"/>
    <cellStyle name="Salida 6 4 2" xfId="2622" xr:uid="{95BBA3D8-BA1A-426A-BCD1-EC764862C198}"/>
    <cellStyle name="Salida 6 4 2 2" xfId="5259" xr:uid="{7F068CEF-5368-4B5B-9612-35FFAF18AE96}"/>
    <cellStyle name="Salida 6 4 2 2 2" xfId="11623" xr:uid="{17C31AC3-A7E6-49FD-B20B-2B20ECA18B93}"/>
    <cellStyle name="Salida 6 4 2 2 2 2" xfId="26731" xr:uid="{E46CC1A1-7DB2-4F24-B9E8-AD18CF3B68FA}"/>
    <cellStyle name="Salida 6 4 2 2 3" xfId="14921" xr:uid="{C4832778-BF68-456A-9E4F-DDD76969E62F}"/>
    <cellStyle name="Salida 6 4 2 2 3 2" xfId="30029" xr:uid="{B56B8080-2639-4E94-BEFD-D02544D66BCE}"/>
    <cellStyle name="Salida 6 4 2 2 4" xfId="20367" xr:uid="{05FB4188-D71C-4C0C-9031-545A0E3DBECF}"/>
    <cellStyle name="Salida 6 4 2 3" xfId="9089" xr:uid="{4C64AE48-4EB2-4E4B-9769-E5471F43D7DC}"/>
    <cellStyle name="Salida 6 4 2 3 2" xfId="24197" xr:uid="{9BAD9258-B362-4BB6-BE42-87733AE39CA5}"/>
    <cellStyle name="Salida 6 4 2 4" xfId="13700" xr:uid="{B87AAB02-C799-4F94-908E-D936DCF047D4}"/>
    <cellStyle name="Salida 6 4 2 4 2" xfId="28808" xr:uid="{14576201-B198-4A27-A8FD-25449594EDAD}"/>
    <cellStyle name="Salida 6 4 2 5" xfId="7956" xr:uid="{91F9D689-2A92-4C1E-8A16-AE8BAA0D6AA9}"/>
    <cellStyle name="Salida 6 4 2 5 2" xfId="23064" xr:uid="{E42FB75B-CFE9-4B9D-9C41-279ABEF72594}"/>
    <cellStyle name="Salida 6 4 2 6" xfId="17730" xr:uid="{14E19426-12D3-408C-BE92-05AE8341F6C5}"/>
    <cellStyle name="Salida 6 4 3" xfId="2887" xr:uid="{42A52ECE-3C0A-430A-AE41-9E66D9FC2C3C}"/>
    <cellStyle name="Salida 6 4 3 2" xfId="5524" xr:uid="{A1CE76B3-8175-4669-9F5E-8BAB63E6C069}"/>
    <cellStyle name="Salida 6 4 3 2 2" xfId="11835" xr:uid="{C733CAD1-CE52-4EDC-9F54-1FD789FBFD81}"/>
    <cellStyle name="Salida 6 4 3 2 2 2" xfId="26943" xr:uid="{B394208A-B14F-4FBD-95A6-FD6F76F70574}"/>
    <cellStyle name="Salida 6 4 3 2 3" xfId="7475" xr:uid="{D65A24DD-55A3-4E05-B897-D63B0BFD8768}"/>
    <cellStyle name="Salida 6 4 3 2 3 2" xfId="22583" xr:uid="{EC56E373-59B7-40C2-BB5C-1377DD9219CE}"/>
    <cellStyle name="Salida 6 4 3 2 4" xfId="20632" xr:uid="{32B1B202-51DE-477E-B716-2BA5408E26E1}"/>
    <cellStyle name="Salida 6 4 3 3" xfId="14453" xr:uid="{E07B13B3-A648-4BEC-94FD-98B187BBA0C4}"/>
    <cellStyle name="Salida 6 4 3 3 2" xfId="29561" xr:uid="{EECB5C4B-2093-4DB2-8F9A-0BB421FE8902}"/>
    <cellStyle name="Salida 6 4 3 4" xfId="17995" xr:uid="{FA18C957-E403-4608-B6FD-884DEA779205}"/>
    <cellStyle name="Salida 6 4 4" xfId="3190" xr:uid="{A363FC87-CC78-4EC3-B270-613CEFFDEB2A}"/>
    <cellStyle name="Salida 6 4 4 2" xfId="5827" xr:uid="{BC77972C-498D-4C43-A533-085397B31548}"/>
    <cellStyle name="Salida 6 4 4 2 2" xfId="12138" xr:uid="{31D306D4-9A97-4DC7-A77F-57C184208C37}"/>
    <cellStyle name="Salida 6 4 4 2 2 2" xfId="27246" xr:uid="{8AE661F2-5362-4EFB-8BCE-46B396818D90}"/>
    <cellStyle name="Salida 6 4 4 2 3" xfId="14189" xr:uid="{FA91244C-8A02-4254-A79E-080BEB73CDF0}"/>
    <cellStyle name="Salida 6 4 4 2 3 2" xfId="29297" xr:uid="{6735624F-DA27-493C-B90E-6A17044BED6E}"/>
    <cellStyle name="Salida 6 4 4 2 4" xfId="20935" xr:uid="{26E23FBE-445D-4BB0-9C28-762D250CCA6A}"/>
    <cellStyle name="Salida 6 4 4 3" xfId="9572" xr:uid="{0D367E3A-1838-4C87-8D5D-B0CBAA1F26FA}"/>
    <cellStyle name="Salida 6 4 4 3 2" xfId="24680" xr:uid="{02C16926-B378-49AA-B391-62C52D50AC6E}"/>
    <cellStyle name="Salida 6 4 4 4" xfId="16431" xr:uid="{8ADF8A0D-1344-452D-8236-94B6A58E2D34}"/>
    <cellStyle name="Salida 6 4 4 4 2" xfId="31539" xr:uid="{BD367A6D-4351-4A2C-A9BC-27E36750B10D}"/>
    <cellStyle name="Salida 6 4 4 5" xfId="18298" xr:uid="{0914EF89-2CAA-4650-BD08-EDD71374E425}"/>
    <cellStyle name="Salida 6 4 5" xfId="3516" xr:uid="{C25428B5-3F56-4C6A-8BB2-952232C5559B}"/>
    <cellStyle name="Salida 6 4 5 2" xfId="6153" xr:uid="{4CF28948-2F40-4335-B19F-DB15FA92EFED}"/>
    <cellStyle name="Salida 6 4 5 2 2" xfId="12464" xr:uid="{C64FB817-0C5A-4D38-9423-7528AEA3A74D}"/>
    <cellStyle name="Salida 6 4 5 2 2 2" xfId="27572" xr:uid="{8AE438CF-60D9-4920-BF71-E710B1806380}"/>
    <cellStyle name="Salida 6 4 5 2 3" xfId="7395" xr:uid="{F8BB3F7A-1280-45CC-8712-D8093DFFCA30}"/>
    <cellStyle name="Salida 6 4 5 2 3 2" xfId="22503" xr:uid="{B5E856C9-0223-4CF4-ADD0-CE7356AEF009}"/>
    <cellStyle name="Salida 6 4 5 2 4" xfId="21261" xr:uid="{9326AB3F-1AB2-4E5E-9B10-C9BD382D57CA}"/>
    <cellStyle name="Salida 6 4 5 3" xfId="9898" xr:uid="{1E371F2B-16F9-4E7D-9605-3C9B48EA00C5}"/>
    <cellStyle name="Salida 6 4 5 3 2" xfId="25006" xr:uid="{AA50DD3B-079A-4E9F-80BE-A6C8762E488B}"/>
    <cellStyle name="Salida 6 4 5 4" xfId="16497" xr:uid="{290C9946-A230-439E-81CB-3064D8DC4F2C}"/>
    <cellStyle name="Salida 6 4 5 4 2" xfId="31605" xr:uid="{6D58EA19-5217-46CC-9B58-FC27FFF65707}"/>
    <cellStyle name="Salida 6 4 5 5" xfId="18624" xr:uid="{10344BB8-A7CA-4AEA-B3C2-C03D7CE637D5}"/>
    <cellStyle name="Salida 6 4 6" xfId="3822" xr:uid="{E7DA2398-8E0F-4760-B0A6-065ECA230196}"/>
    <cellStyle name="Salida 6 4 6 2" xfId="6459" xr:uid="{227E78E6-2051-4605-A78F-C6012E2A75EF}"/>
    <cellStyle name="Salida 6 4 6 2 2" xfId="12770" xr:uid="{6A1FC0F3-92B0-4327-B326-674B9A2D83AC}"/>
    <cellStyle name="Salida 6 4 6 2 2 2" xfId="27878" xr:uid="{6AB237DB-F01E-438E-B584-67F5A1774CB2}"/>
    <cellStyle name="Salida 6 4 6 2 3" xfId="15345" xr:uid="{7A8D7460-CAF9-458B-A22E-D2B6BDA3B78E}"/>
    <cellStyle name="Salida 6 4 6 2 3 2" xfId="30453" xr:uid="{BDD465CB-72DE-4FCB-BF50-0D5E8322144A}"/>
    <cellStyle name="Salida 6 4 6 2 4" xfId="21567" xr:uid="{5DA3EA0D-DA17-4B91-874B-5743414E6ABB}"/>
    <cellStyle name="Salida 6 4 6 3" xfId="10204" xr:uid="{0681A3BA-6E51-46CD-B0AB-896129FEB2DF}"/>
    <cellStyle name="Salida 6 4 6 3 2" xfId="25312" xr:uid="{CEAC5685-26F2-4845-9D38-C09C9DAE7D78}"/>
    <cellStyle name="Salida 6 4 6 4" xfId="14154" xr:uid="{D1412B0C-7909-4D39-A775-F25C47CEB38C}"/>
    <cellStyle name="Salida 6 4 6 4 2" xfId="29262" xr:uid="{4B046F24-B07D-4358-AAF8-10CF3331A6B6}"/>
    <cellStyle name="Salida 6 4 6 5" xfId="18930" xr:uid="{53665144-8332-4241-8C74-8F62544D4FE4}"/>
    <cellStyle name="Salida 6 4 7" xfId="4204" xr:uid="{840F2FBD-C1F6-4E12-96F8-7D9BC5580D69}"/>
    <cellStyle name="Salida 6 4 7 2" xfId="6841" xr:uid="{9FA9D07D-FAC4-4AF9-AE97-C1D5C140D77C}"/>
    <cellStyle name="Salida 6 4 7 2 2" xfId="13152" xr:uid="{963276A6-4819-4773-8FBD-8271B2608854}"/>
    <cellStyle name="Salida 6 4 7 2 2 2" xfId="28260" xr:uid="{B9CB76C7-3B26-4236-BBC4-C113AF82D295}"/>
    <cellStyle name="Salida 6 4 7 2 3" xfId="16821" xr:uid="{556D2521-50CD-4852-86B3-E491598E679A}"/>
    <cellStyle name="Salida 6 4 7 2 3 2" xfId="31929" xr:uid="{5AB0A9CF-B1B0-419C-B30A-8C58E5988A73}"/>
    <cellStyle name="Salida 6 4 7 2 4" xfId="21949" xr:uid="{F0A6E839-37B7-436E-B9BB-3A3E913ED07E}"/>
    <cellStyle name="Salida 6 4 7 3" xfId="10586" xr:uid="{7D28F1D7-C842-43F7-8CB1-C52EC04D4AFB}"/>
    <cellStyle name="Salida 6 4 7 3 2" xfId="25694" xr:uid="{FA102541-7DC5-416F-8C59-999F47E0BA56}"/>
    <cellStyle name="Salida 6 4 7 4" xfId="14716" xr:uid="{C5E4FB59-0DF8-4638-A94F-3C18E9364114}"/>
    <cellStyle name="Salida 6 4 7 4 2" xfId="29824" xr:uid="{C7AB01DD-3286-49A2-9A39-903DC44D8A24}"/>
    <cellStyle name="Salida 6 4 7 5" xfId="19312" xr:uid="{5B417069-AEA6-431B-BAD2-A02F5C8AF8FB}"/>
    <cellStyle name="Salida 6 4 8" xfId="4769" xr:uid="{4E1BBC7A-836E-48B3-A483-DD07DA27361F}"/>
    <cellStyle name="Salida 6 4 8 2" xfId="11151" xr:uid="{81E18E72-9DC7-478D-BEA1-9B296BC1A735}"/>
    <cellStyle name="Salida 6 4 8 2 2" xfId="26259" xr:uid="{E255B7E2-9DCD-41BD-A4D0-A1AD20D3CA22}"/>
    <cellStyle name="Salida 6 4 8 3" xfId="8252" xr:uid="{98B241D1-37EC-4104-9EB4-38802946EEF0}"/>
    <cellStyle name="Salida 6 4 8 3 2" xfId="23360" xr:uid="{5AB1EFD9-9A73-4A15-BABC-6C34CCCE6981}"/>
    <cellStyle name="Salida 6 4 8 4" xfId="19877" xr:uid="{293D0FA4-9684-42A6-95A4-E4DB3E7FC104}"/>
    <cellStyle name="Salida 6 4 9" xfId="8630" xr:uid="{FC57E4DB-F6C5-434D-9057-3148D37C8B2B}"/>
    <cellStyle name="Salida 6 4 9 2" xfId="23738" xr:uid="{A83BEE85-73C8-47C0-9DF4-BF44925F19AE}"/>
    <cellStyle name="Salida 6 5" xfId="1992" xr:uid="{AA09F84D-C499-40F9-8930-FA716D925C4A}"/>
    <cellStyle name="Salida 6 5 10" xfId="16308" xr:uid="{A1523B6F-2CEB-4BDF-8F5E-8169105AFE37}"/>
    <cellStyle name="Salida 6 5 10 2" xfId="31416" xr:uid="{E8BA2BD0-C540-48AC-AD86-7D58A090EE8A}"/>
    <cellStyle name="Salida 6 5 11" xfId="17217" xr:uid="{20D7265B-EC08-4A2A-8D09-7A5F4E4416B1}"/>
    <cellStyle name="Salida 6 5 2" xfId="2754" xr:uid="{66FA97EA-2DBA-4E66-97F3-00E64E0C3854}"/>
    <cellStyle name="Salida 6 5 2 2" xfId="5391" xr:uid="{E73BC93F-586F-4B46-8890-BF049CCE3D43}"/>
    <cellStyle name="Salida 6 5 2 2 2" xfId="11740" xr:uid="{AC860F6C-1A80-43ED-807D-FFF30ED52B93}"/>
    <cellStyle name="Salida 6 5 2 2 2 2" xfId="26848" xr:uid="{156CFB26-B6FD-4C10-9215-667241F127A3}"/>
    <cellStyle name="Salida 6 5 2 2 3" xfId="7104" xr:uid="{F6F4A5DF-2091-45BE-AE5E-00B1A695C03F}"/>
    <cellStyle name="Salida 6 5 2 2 3 2" xfId="22212" xr:uid="{83963EE1-8934-46A7-A37B-E298C430D47D}"/>
    <cellStyle name="Salida 6 5 2 2 4" xfId="20499" xr:uid="{A46F1477-BAF4-4CA7-811B-3E709C2292DC}"/>
    <cellStyle name="Salida 6 5 2 3" xfId="7689" xr:uid="{AF886946-F786-4751-BE65-AE812EC5EF66}"/>
    <cellStyle name="Salida 6 5 2 3 2" xfId="22797" xr:uid="{5A76A882-75A8-422C-8AC3-518032A6EDC1}"/>
    <cellStyle name="Salida 6 5 2 4" xfId="17862" xr:uid="{6C5B04B9-DB4A-4A8E-8EB8-81DDA107E456}"/>
    <cellStyle name="Salida 6 5 3" xfId="3057" xr:uid="{AFA40B4D-5FA4-4B3D-B766-293D5C2DC241}"/>
    <cellStyle name="Salida 6 5 3 2" xfId="5694" xr:uid="{EC124431-5B23-4FEA-9765-33464511EC08}"/>
    <cellStyle name="Salida 6 5 3 2 2" xfId="12005" xr:uid="{89D788AB-55F8-4283-A03E-81EEE2851C9E}"/>
    <cellStyle name="Salida 6 5 3 2 2 2" xfId="27113" xr:uid="{EADFBDB5-BC59-4AAE-9A78-C5395360DECE}"/>
    <cellStyle name="Salida 6 5 3 2 3" xfId="13740" xr:uid="{24B6066A-66F5-47BD-A776-B6AC9190D61D}"/>
    <cellStyle name="Salida 6 5 3 2 3 2" xfId="28848" xr:uid="{646585F7-26B7-4A4B-882D-71A26F85D78A}"/>
    <cellStyle name="Salida 6 5 3 2 4" xfId="20802" xr:uid="{A2B016F2-2EF4-4FE2-BF05-65D2D8C5E67C}"/>
    <cellStyle name="Salida 6 5 3 3" xfId="9439" xr:uid="{B94902EA-9AB8-42FE-AA9E-9449C8B4A611}"/>
    <cellStyle name="Salida 6 5 3 3 2" xfId="24547" xr:uid="{1294DE44-2D0C-4380-949F-F7DDCAABA7ED}"/>
    <cellStyle name="Salida 6 5 3 4" xfId="15844" xr:uid="{8A4670A9-5F12-4F50-9333-4A98A0510835}"/>
    <cellStyle name="Salida 6 5 3 4 2" xfId="30952" xr:uid="{999E7B58-8A3B-4D28-804C-817BC2AFB72D}"/>
    <cellStyle name="Salida 6 5 3 5" xfId="18165" xr:uid="{31B5975D-4021-4BDF-AD2D-04BE6326F661}"/>
    <cellStyle name="Salida 6 5 4" xfId="3383" xr:uid="{B5DC11DB-0DDA-4710-8970-7D1D8BE32712}"/>
    <cellStyle name="Salida 6 5 4 2" xfId="6020" xr:uid="{B990C658-EFFD-44AE-B5A4-5A0BE3DD9648}"/>
    <cellStyle name="Salida 6 5 4 2 2" xfId="12331" xr:uid="{A7738248-2711-458C-8B66-1B59581BDF96}"/>
    <cellStyle name="Salida 6 5 4 2 2 2" xfId="27439" xr:uid="{79832716-5BBE-4790-A3A6-32B4128F2317}"/>
    <cellStyle name="Salida 6 5 4 2 3" xfId="15272" xr:uid="{8DBD726C-1CDF-4601-BEA1-4C52DFA150D5}"/>
    <cellStyle name="Salida 6 5 4 2 3 2" xfId="30380" xr:uid="{ABA98364-B053-47B4-A931-6619211C5AC6}"/>
    <cellStyle name="Salida 6 5 4 2 4" xfId="21128" xr:uid="{CDAC3811-BAE0-4FEB-9475-9E4305F7B388}"/>
    <cellStyle name="Salida 6 5 4 3" xfId="9765" xr:uid="{5F1A6077-828B-4AED-A374-224EE5E94107}"/>
    <cellStyle name="Salida 6 5 4 3 2" xfId="24873" xr:uid="{C8C37044-1A3F-4299-A70D-C91BF57D0854}"/>
    <cellStyle name="Salida 6 5 4 4" xfId="14821" xr:uid="{426F0F61-9D9B-469D-94D4-ADF783B3ACC9}"/>
    <cellStyle name="Salida 6 5 4 4 2" xfId="29929" xr:uid="{DA709913-F498-41AE-89F0-133AE80F9482}"/>
    <cellStyle name="Salida 6 5 4 5" xfId="18491" xr:uid="{1DBE9B4C-7EDB-412C-ADB7-9FB9B730F9AB}"/>
    <cellStyle name="Salida 6 5 5" xfId="3689" xr:uid="{8D36B8DD-26E1-4F8D-A709-8C55FC4B5AA2}"/>
    <cellStyle name="Salida 6 5 5 2" xfId="6326" xr:uid="{F2F61522-1232-4099-829D-3EE37B618B70}"/>
    <cellStyle name="Salida 6 5 5 2 2" xfId="12637" xr:uid="{BF7F07D8-91B6-44E9-904A-41E769B7BE6D}"/>
    <cellStyle name="Salida 6 5 5 2 2 2" xfId="27745" xr:uid="{5C4ECBA1-CC81-49F6-8EAC-4A2DB755F8B2}"/>
    <cellStyle name="Salida 6 5 5 2 3" xfId="13476" xr:uid="{0BB757D1-5719-4A56-B278-24DC58D1C79E}"/>
    <cellStyle name="Salida 6 5 5 2 3 2" xfId="28584" xr:uid="{6320720C-1AFD-4C9F-B752-4DD80A60B3D9}"/>
    <cellStyle name="Salida 6 5 5 2 4" xfId="21434" xr:uid="{DBF594EF-8D55-454C-A0A7-50D12AD08B98}"/>
    <cellStyle name="Salida 6 5 5 3" xfId="10071" xr:uid="{4CEC0598-CBBD-470E-94BC-585A55B10EEA}"/>
    <cellStyle name="Salida 6 5 5 3 2" xfId="25179" xr:uid="{7ADF4425-64C3-4AF2-A6B2-7B5E19CB9F21}"/>
    <cellStyle name="Salida 6 5 5 4" xfId="14603" xr:uid="{C473575A-79BA-4CBB-9299-48626DEFA5C1}"/>
    <cellStyle name="Salida 6 5 5 4 2" xfId="29711" xr:uid="{A169ED77-F6D8-46D0-9EA7-08206C36A7CE}"/>
    <cellStyle name="Salida 6 5 5 5" xfId="18797" xr:uid="{D4B55715-B8C5-4A71-A1A3-BDC2BA572B63}"/>
    <cellStyle name="Salida 6 5 6" xfId="4064" xr:uid="{06C3FEE3-70F2-44C6-8D05-6F012A71E654}"/>
    <cellStyle name="Salida 6 5 6 2" xfId="6701" xr:uid="{94C8B5F1-88BC-4B16-A5E0-BD71B7075080}"/>
    <cellStyle name="Salida 6 5 6 2 2" xfId="13012" xr:uid="{F5F4C274-DFDC-4868-BFF8-B9E28350A9D7}"/>
    <cellStyle name="Salida 6 5 6 2 2 2" xfId="28120" xr:uid="{49E743A3-6F14-43E7-ADE2-B3DE359039D1}"/>
    <cellStyle name="Salida 6 5 6 2 3" xfId="16688" xr:uid="{59197252-980E-424D-A0FD-35C8DAB3F098}"/>
    <cellStyle name="Salida 6 5 6 2 3 2" xfId="31796" xr:uid="{33CAD3DE-E3DD-4434-9A77-64891AC7DC8F}"/>
    <cellStyle name="Salida 6 5 6 2 4" xfId="21809" xr:uid="{82F36ED0-226B-42F1-B8D8-EFD0EF581AB6}"/>
    <cellStyle name="Salida 6 5 6 3" xfId="10446" xr:uid="{3455C31D-FDB6-4E86-B0E2-7394D671F9A5}"/>
    <cellStyle name="Salida 6 5 6 3 2" xfId="25554" xr:uid="{A09523C2-0C40-4E3A-AFFA-758FA3E97312}"/>
    <cellStyle name="Salida 6 5 6 4" xfId="16284" xr:uid="{8B975C0B-A10C-46D8-A11C-6AFE77B687A5}"/>
    <cellStyle name="Salida 6 5 6 4 2" xfId="31392" xr:uid="{C2E1F4FC-0F43-4DCE-961D-FCA10816F167}"/>
    <cellStyle name="Salida 6 5 6 5" xfId="19172" xr:uid="{E3EFA13C-8C2B-489C-A4F4-1A4392EA4B4A}"/>
    <cellStyle name="Salida 6 5 7" xfId="4629" xr:uid="{187B6FE2-97F7-4CA0-AC8F-B484136B52AB}"/>
    <cellStyle name="Salida 6 5 7 2" xfId="11011" xr:uid="{8D711B41-1957-44D4-AAEA-0326D3DB6CC7}"/>
    <cellStyle name="Salida 6 5 7 2 2" xfId="26119" xr:uid="{388B7BE7-681A-4D7B-8373-97E5C2F17707}"/>
    <cellStyle name="Salida 6 5 7 3" xfId="7096" xr:uid="{53DE1BCB-ABE7-4A9B-9906-9C8F80F873F7}"/>
    <cellStyle name="Salida 6 5 7 3 2" xfId="22204" xr:uid="{8A25A36B-18D0-47B5-8140-468EE4A09354}"/>
    <cellStyle name="Salida 6 5 7 4" xfId="19737" xr:uid="{74608A90-11F9-44B0-B175-BF9855FD0383}"/>
    <cellStyle name="Salida 6 5 8" xfId="8490" xr:uid="{666150F1-D7AA-467B-BA7F-5C30DD66A412}"/>
    <cellStyle name="Salida 6 5 8 2" xfId="23598" xr:uid="{475736CD-EDAE-413E-BE63-791162FE5013}"/>
    <cellStyle name="Salida 6 5 9" xfId="16302" xr:uid="{5F92FF34-8F6D-42CA-B13D-99816BD87936}"/>
    <cellStyle name="Salida 6 5 9 2" xfId="31410" xr:uid="{0F1127AC-7611-4116-9918-62FCAC987EC5}"/>
    <cellStyle name="Salida 7" xfId="1516" xr:uid="{00000000-0005-0000-0000-0000F0050000}"/>
    <cellStyle name="Salida 7 2" xfId="1942" xr:uid="{82A9852C-D9E7-4A02-A110-5376AB0F394A}"/>
    <cellStyle name="Salida 7 2 10" xfId="8443" xr:uid="{C1ACB530-F204-41D9-BE72-8603FEF69EBB}"/>
    <cellStyle name="Salida 7 2 10 2" xfId="23551" xr:uid="{C4C574E4-9419-494D-92FD-ADEDDA38EE1F}"/>
    <cellStyle name="Salida 7 2 11" xfId="16291" xr:uid="{7640B01E-9EF2-4E7B-B171-9D3BA9ED7978}"/>
    <cellStyle name="Salida 7 2 11 2" xfId="31399" xr:uid="{9911EA98-A7C5-47DA-A4DD-D4A53276A287}"/>
    <cellStyle name="Salida 7 2 12" xfId="15499" xr:uid="{A550B85C-6B7F-4FA5-8731-24AB2A132E3C}"/>
    <cellStyle name="Salida 7 2 12 2" xfId="30607" xr:uid="{4DD69AF1-C6B1-4073-81F2-AAE3B09EB2F0}"/>
    <cellStyle name="Salida 7 2 13" xfId="17167" xr:uid="{C93EFA6A-0C0F-4BF5-B564-DBEF4AA97E62}"/>
    <cellStyle name="Salida 7 2 2" xfId="2502" xr:uid="{6220F949-D9DC-48BC-984E-DA701A07AE88}"/>
    <cellStyle name="Salida 7 2 2 2" xfId="5139" xr:uid="{C7E63ADE-CF80-45F3-8AF9-202C612FBD93}"/>
    <cellStyle name="Salida 7 2 2 2 2" xfId="11503" xr:uid="{7E94D83C-FECE-4364-BD2A-08E2C6AB35AB}"/>
    <cellStyle name="Salida 7 2 2 2 2 2" xfId="26611" xr:uid="{2C1CF80C-398A-448F-875B-3E912EC1A417}"/>
    <cellStyle name="Salida 7 2 2 2 3" xfId="14036" xr:uid="{3E39CCCB-0A53-45A1-AA66-F6B422876AD9}"/>
    <cellStyle name="Salida 7 2 2 2 3 2" xfId="29144" xr:uid="{2CC64618-04B4-4E54-A8E1-19B1389F48B6}"/>
    <cellStyle name="Salida 7 2 2 2 4" xfId="20247" xr:uid="{F440E7CC-2C6D-4C32-8EB7-15648F7B29A0}"/>
    <cellStyle name="Salida 7 2 2 3" xfId="8969" xr:uid="{E3392E99-E414-44B3-8382-90218F52468B}"/>
    <cellStyle name="Salida 7 2 2 3 2" xfId="24077" xr:uid="{4F948C24-0133-4F8F-9EB7-B4DBC292CAC7}"/>
    <cellStyle name="Salida 7 2 3" xfId="2718" xr:uid="{33902365-8B1C-44FC-BEC8-973823562F81}"/>
    <cellStyle name="Salida 7 2 3 2" xfId="5355" xr:uid="{FA31F3F5-EC3B-47DC-A870-7C781C9AD001}"/>
    <cellStyle name="Salida 7 2 3 2 2" xfId="11704" xr:uid="{CBB5C5F1-2313-4706-9E2C-ED14BDDCD497}"/>
    <cellStyle name="Salida 7 2 3 2 2 2" xfId="26812" xr:uid="{F79A5136-8520-47C8-BD3C-D6849A2863D7}"/>
    <cellStyle name="Salida 7 2 3 2 3" xfId="7442" xr:uid="{D6F7E72C-FD65-4D71-8AF8-5E0E652D30BA}"/>
    <cellStyle name="Salida 7 2 3 2 3 2" xfId="22550" xr:uid="{60B9EC43-5C22-4A7D-9DEC-B4356612FCE8}"/>
    <cellStyle name="Salida 7 2 3 2 4" xfId="20463" xr:uid="{9BE84EE6-6F8B-47DB-8981-E0F057B0DA7E}"/>
    <cellStyle name="Salida 7 2 3 3" xfId="14449" xr:uid="{46025A9A-DADA-42F1-B92A-D76C22126B79}"/>
    <cellStyle name="Salida 7 2 3 3 2" xfId="29557" xr:uid="{DE6B4BC8-020A-421B-9F6A-FC82F4B4F3B6}"/>
    <cellStyle name="Salida 7 2 3 4" xfId="17826" xr:uid="{FF21DB65-81B3-4B7C-B284-494749A9067E}"/>
    <cellStyle name="Salida 7 2 4" xfId="3021" xr:uid="{22AF2EFA-CC69-4AB0-AC6C-4F97E64C34DA}"/>
    <cellStyle name="Salida 7 2 4 2" xfId="5658" xr:uid="{5D951992-95BE-46AC-8609-9F2FA747BC28}"/>
    <cellStyle name="Salida 7 2 4 2 2" xfId="11969" xr:uid="{6D7931F0-9E40-4265-B7B0-72F422E21E9D}"/>
    <cellStyle name="Salida 7 2 4 2 2 2" xfId="27077" xr:uid="{62F98A5A-D935-4AFB-BC63-D32876EF27AE}"/>
    <cellStyle name="Salida 7 2 4 2 3" xfId="7928" xr:uid="{B5D414FF-E774-4CEE-9F8E-1CE9E74AE484}"/>
    <cellStyle name="Salida 7 2 4 2 3 2" xfId="23036" xr:uid="{0D16BFAA-EEE0-4580-B985-DB6E687DB295}"/>
    <cellStyle name="Salida 7 2 4 2 4" xfId="20766" xr:uid="{4F8F1B3A-70E1-4870-9388-AA2F1209F678}"/>
    <cellStyle name="Salida 7 2 4 3" xfId="9403" xr:uid="{5326BAA3-5136-49F9-B373-8F7990A270A8}"/>
    <cellStyle name="Salida 7 2 4 3 2" xfId="24511" xr:uid="{C24F1FBC-1DC2-4836-835B-5203F9CFD4B4}"/>
    <cellStyle name="Salida 7 2 4 4" xfId="8078" xr:uid="{8442C61C-EC05-4984-B4DD-EEE3678B9E5D}"/>
    <cellStyle name="Salida 7 2 4 4 2" xfId="23186" xr:uid="{2E7A2992-E1B7-475C-ACF3-D30524F80454}"/>
    <cellStyle name="Salida 7 2 4 5" xfId="18129" xr:uid="{1394847A-C61F-4A41-A48B-4EAFFD9A5025}"/>
    <cellStyle name="Salida 7 2 5" xfId="3347" xr:uid="{A1435F34-0F32-4A18-8177-EBE9783558DD}"/>
    <cellStyle name="Salida 7 2 5 2" xfId="5984" xr:uid="{69A081AA-3BB0-416B-AC73-D5BC19FB66AB}"/>
    <cellStyle name="Salida 7 2 5 2 2" xfId="12295" xr:uid="{64916479-03AD-4117-A869-6E886DF98E58}"/>
    <cellStyle name="Salida 7 2 5 2 2 2" xfId="27403" xr:uid="{B6BB0C43-36F5-4347-8EC0-34E2A29CAC50}"/>
    <cellStyle name="Salida 7 2 5 2 3" xfId="7927" xr:uid="{68B5E289-1032-4C52-B977-FE41857C9AA4}"/>
    <cellStyle name="Salida 7 2 5 2 3 2" xfId="23035" xr:uid="{D1AAFBE3-B9C9-4284-9E53-60F0BF3A0EBA}"/>
    <cellStyle name="Salida 7 2 5 2 4" xfId="21092" xr:uid="{EE370BD9-C6BB-475D-9B04-CFE3C8243C45}"/>
    <cellStyle name="Salida 7 2 5 3" xfId="9729" xr:uid="{2746EFFB-D296-4CF6-9C81-F58EBEE83A20}"/>
    <cellStyle name="Salida 7 2 5 3 2" xfId="24837" xr:uid="{D465A37D-9ECF-4CBB-880E-0C1F94F7B9C2}"/>
    <cellStyle name="Salida 7 2 5 4" xfId="15727" xr:uid="{717F0E39-6031-4C9E-94AB-0D88C9E7AF40}"/>
    <cellStyle name="Salida 7 2 5 4 2" xfId="30835" xr:uid="{894E1736-522C-41F5-9FBC-0DFD041FC27E}"/>
    <cellStyle name="Salida 7 2 5 5" xfId="18455" xr:uid="{8233C8D1-DC3A-4186-B3F4-569943F33E45}"/>
    <cellStyle name="Salida 7 2 6" xfId="3653" xr:uid="{72D33A0B-DAF1-4C4E-AA1D-99FECB635568}"/>
    <cellStyle name="Salida 7 2 6 2" xfId="6290" xr:uid="{4000AC2D-4DF9-4482-9E08-4896EABB1AB8}"/>
    <cellStyle name="Salida 7 2 6 2 2" xfId="12601" xr:uid="{688EE858-1E76-4FDB-8A74-51635D342327}"/>
    <cellStyle name="Salida 7 2 6 2 2 2" xfId="27709" xr:uid="{7D518DFC-7BF2-487A-B76E-5B6DF4AE3693}"/>
    <cellStyle name="Salida 7 2 6 2 3" xfId="7663" xr:uid="{EC921F7D-A33E-47DA-BD19-278F4575EC02}"/>
    <cellStyle name="Salida 7 2 6 2 3 2" xfId="22771" xr:uid="{F5B21064-FF08-4578-8452-21091A55952D}"/>
    <cellStyle name="Salida 7 2 6 2 4" xfId="21398" xr:uid="{65FB6FC1-6D97-4125-8C73-BB564D88881F}"/>
    <cellStyle name="Salida 7 2 6 3" xfId="10035" xr:uid="{7162D6FD-F991-428E-9519-7F5517EE5F54}"/>
    <cellStyle name="Salida 7 2 6 3 2" xfId="25143" xr:uid="{D728FB7D-A87B-4C07-A5EB-F714821A81A4}"/>
    <cellStyle name="Salida 7 2 6 4" xfId="14437" xr:uid="{A3302654-8D41-4B4C-AF02-C180EB34DA10}"/>
    <cellStyle name="Salida 7 2 6 4 2" xfId="29545" xr:uid="{9252B1EB-D2E8-498D-B859-7F05B4FA0698}"/>
    <cellStyle name="Salida 7 2 6 5" xfId="18761" xr:uid="{165981E6-7D60-4E91-AC31-62263A19D4D7}"/>
    <cellStyle name="Salida 7 2 7" xfId="4014" xr:uid="{D7DEBF16-0D92-4A94-BE67-C2AF7366320B}"/>
    <cellStyle name="Salida 7 2 7 2" xfId="6651" xr:uid="{C8267073-0261-4CB2-9A20-F4A738717A0C}"/>
    <cellStyle name="Salida 7 2 7 2 2" xfId="12962" xr:uid="{F5C631C1-14D5-4C83-8364-6C0698A53C4A}"/>
    <cellStyle name="Salida 7 2 7 2 2 2" xfId="28070" xr:uid="{2872CE47-DFFB-450E-B5BC-02F1437E690C}"/>
    <cellStyle name="Salida 7 2 7 2 3" xfId="16652" xr:uid="{E9C6BCE1-B0CF-4FB6-A9E2-FD41AC373674}"/>
    <cellStyle name="Salida 7 2 7 2 3 2" xfId="31760" xr:uid="{C86C6DED-652C-40E2-A499-9C854A10C377}"/>
    <cellStyle name="Salida 7 2 7 2 4" xfId="21759" xr:uid="{D0AB6DAE-B00B-46DF-837F-B705FDE4C467}"/>
    <cellStyle name="Salida 7 2 7 3" xfId="10396" xr:uid="{73E60D59-8A2C-4539-A740-1AACC7EE8AB0}"/>
    <cellStyle name="Salida 7 2 7 3 2" xfId="25504" xr:uid="{7D21A4CB-96DD-48E0-BD03-AF409E43C782}"/>
    <cellStyle name="Salida 7 2 7 4" xfId="15505" xr:uid="{521A0A5E-AB09-47A9-A052-F9E131F0BEEF}"/>
    <cellStyle name="Salida 7 2 7 4 2" xfId="30613" xr:uid="{7A500551-3FF7-41E2-A1F5-832E9D545A94}"/>
    <cellStyle name="Salida 7 2 7 5" xfId="19122" xr:uid="{334A6DAF-4888-4449-A587-1DCD39F5C10B}"/>
    <cellStyle name="Salida 7 2 8" xfId="4327" xr:uid="{E316A489-F72E-4652-9F02-0EBB4D3B8C8A}"/>
    <cellStyle name="Salida 7 2 8 2" xfId="6964" xr:uid="{87CDD7EC-9C61-4B96-887F-197AFB11EAB4}"/>
    <cellStyle name="Salida 7 2 8 2 2" xfId="13275" xr:uid="{795FA73E-4496-4D65-9832-7F555790DB73}"/>
    <cellStyle name="Salida 7 2 8 2 2 2" xfId="28383" xr:uid="{D43634D0-A3DC-48F7-A206-66D47269FE5C}"/>
    <cellStyle name="Salida 7 2 8 2 3" xfId="16939" xr:uid="{0EE16755-3169-403E-BAAD-6F4532F548A1}"/>
    <cellStyle name="Salida 7 2 8 2 3 2" xfId="32047" xr:uid="{CE151F60-2BD3-40FF-8158-3B3501359345}"/>
    <cellStyle name="Salida 7 2 8 2 4" xfId="22072" xr:uid="{62B908E6-617D-4ABC-B319-14BE3503464E}"/>
    <cellStyle name="Salida 7 2 8 3" xfId="10709" xr:uid="{818A118B-90EC-42F8-BDA9-6E74C8BAD87D}"/>
    <cellStyle name="Salida 7 2 8 3 2" xfId="25817" xr:uid="{A2BAB52E-FF55-4005-BBC9-4EC44AE8D652}"/>
    <cellStyle name="Salida 7 2 8 4" xfId="16460" xr:uid="{675C7CB1-43F0-4F43-8491-19D2DE8FF1AD}"/>
    <cellStyle name="Salida 7 2 8 4 2" xfId="31568" xr:uid="{C6F1AB1F-B2F2-4EED-AE67-DF11504FB76E}"/>
    <cellStyle name="Salida 7 2 8 5" xfId="19435" xr:uid="{63ACADFB-EC5A-4E64-B930-7A06891393F0}"/>
    <cellStyle name="Salida 7 2 9" xfId="4579" xr:uid="{BB7DFA94-CA84-495C-B68D-E09B9DD26B54}"/>
    <cellStyle name="Salida 7 2 9 2" xfId="10961" xr:uid="{CCC5A8DE-8714-4A13-9F33-5985CF7A88DB}"/>
    <cellStyle name="Salida 7 2 9 2 2" xfId="26069" xr:uid="{99BB2D1B-9B57-416F-AAC8-4520960FD060}"/>
    <cellStyle name="Salida 7 2 9 3" xfId="13706" xr:uid="{AE3D9C2A-8E2E-4735-AC83-DF1D2CD6276B}"/>
    <cellStyle name="Salida 7 2 9 3 2" xfId="28814" xr:uid="{69121417-3883-46E1-8A5F-177AE453F08D}"/>
    <cellStyle name="Salida 7 2 9 4" xfId="19687" xr:uid="{737091F3-3942-4A57-9303-30E7B95FE74D}"/>
    <cellStyle name="Salida 7 3" xfId="1791" xr:uid="{CDF1E22F-58A0-4267-826F-213EF3BEA7F5}"/>
    <cellStyle name="Salida 7 3 10" xfId="8268" xr:uid="{91D898CE-3B4E-409D-BC95-D339C32A39FF}"/>
    <cellStyle name="Salida 7 3 10 2" xfId="23376" xr:uid="{CBDA266D-10F2-48E3-9322-8DB725E5E3ED}"/>
    <cellStyle name="Salida 7 3 11" xfId="16547" xr:uid="{6FE42B28-3D00-4E2E-B234-1DE3F11C8934}"/>
    <cellStyle name="Salida 7 3 11 2" xfId="31655" xr:uid="{A5D6AAD0-405B-4829-A5D8-26069C45F6FA}"/>
    <cellStyle name="Salida 7 3 12" xfId="14288" xr:uid="{EA328A6B-F830-4BAA-B16D-0CD0383E6B6C}"/>
    <cellStyle name="Salida 7 3 12 2" xfId="29396" xr:uid="{BD066786-F9A8-453B-A4D6-54AE97E0E6E3}"/>
    <cellStyle name="Salida 7 3 13" xfId="17016" xr:uid="{CC1528F1-3C4D-42CA-B20A-3A3282A78960}"/>
    <cellStyle name="Salida 7 3 2" xfId="2351" xr:uid="{1FDE2075-BF9A-4DFC-AF26-D3B2DE7FC7D9}"/>
    <cellStyle name="Salida 7 3 2 2" xfId="4988" xr:uid="{0094E6E1-8A9C-4E2E-A4D6-76F0F3BFDE84}"/>
    <cellStyle name="Salida 7 3 2 2 2" xfId="11352" xr:uid="{F68532AC-7E0D-4B94-8123-600DEFE2E0BD}"/>
    <cellStyle name="Salida 7 3 2 2 2 2" xfId="26460" xr:uid="{9221BB3D-FBFD-4A48-8D76-647596412E8C}"/>
    <cellStyle name="Salida 7 3 2 2 3" xfId="13716" xr:uid="{20C87CB9-7AAC-4255-BF44-FD8D8329F5EC}"/>
    <cellStyle name="Salida 7 3 2 2 3 2" xfId="28824" xr:uid="{9002C54F-D41F-4EBD-ABF5-33D4D0278365}"/>
    <cellStyle name="Salida 7 3 2 2 4" xfId="20096" xr:uid="{2924E1D2-B107-457D-B886-D49673DBBDC6}"/>
    <cellStyle name="Salida 7 3 2 3" xfId="8818" xr:uid="{7C380D75-9C31-4F05-9688-EC539A378D8C}"/>
    <cellStyle name="Salida 7 3 2 3 2" xfId="23926" xr:uid="{3FE11FF2-58C2-4364-A9C9-EE51A937B401}"/>
    <cellStyle name="Salida 7 3 3" xfId="2268" xr:uid="{23B0C1FC-7695-4FA5-83F9-9CE23B86F168}"/>
    <cellStyle name="Salida 7 3 3 2" xfId="4905" xr:uid="{5C04EC0A-E075-4A3F-9CA7-8CDE861EC1F5}"/>
    <cellStyle name="Salida 7 3 3 2 2" xfId="11269" xr:uid="{E074BFBD-963C-4BDF-A441-EA4C952E30EC}"/>
    <cellStyle name="Salida 7 3 3 2 2 2" xfId="26377" xr:uid="{EBE2B513-B46D-4F0B-AE60-D458AC7270C7}"/>
    <cellStyle name="Salida 7 3 3 2 3" xfId="8210" xr:uid="{7F94D663-690C-4B57-806B-5A3AE22EBE81}"/>
    <cellStyle name="Salida 7 3 3 2 3 2" xfId="23318" xr:uid="{B60CD7A5-D9BB-4CB8-B7BC-863216718481}"/>
    <cellStyle name="Salida 7 3 3 2 4" xfId="20013" xr:uid="{0E349EB7-5D57-42B4-8B30-3742E62B1678}"/>
    <cellStyle name="Salida 7 3 3 3" xfId="13771" xr:uid="{F51141AB-5C13-4E8C-9779-2966B9769458}"/>
    <cellStyle name="Salida 7 3 3 3 2" xfId="28879" xr:uid="{FFC273F0-ECD0-42E9-BE79-D0825150F443}"/>
    <cellStyle name="Salida 7 3 3 4" xfId="17493" xr:uid="{68205EAA-8F7F-48F1-879D-5A623300082D}"/>
    <cellStyle name="Salida 7 3 4" xfId="2328" xr:uid="{D699BF46-769E-44B8-9AA6-4DD6992FB41D}"/>
    <cellStyle name="Salida 7 3 4 2" xfId="4965" xr:uid="{2214F1C0-38A6-44B4-B6F5-2071166B0AA6}"/>
    <cellStyle name="Salida 7 3 4 2 2" xfId="11329" xr:uid="{23BC013B-DC3B-4323-BB82-C20209BB44E6}"/>
    <cellStyle name="Salida 7 3 4 2 2 2" xfId="26437" xr:uid="{A47BDEFE-CECF-47C1-BFBC-0A8C21265457}"/>
    <cellStyle name="Salida 7 3 4 2 3" xfId="16483" xr:uid="{426C2650-50B1-4062-965F-58BFA823F99F}"/>
    <cellStyle name="Salida 7 3 4 2 3 2" xfId="31591" xr:uid="{FC7B9AEE-C154-4F37-AB82-AA44A4783E78}"/>
    <cellStyle name="Salida 7 3 4 2 4" xfId="20073" xr:uid="{A2FAF474-732A-4869-BB83-CBC3A935B960}"/>
    <cellStyle name="Salida 7 3 4 3" xfId="8795" xr:uid="{586A6E08-96A7-4980-B23B-6D724970CE84}"/>
    <cellStyle name="Salida 7 3 4 3 2" xfId="23903" xr:uid="{885DAE18-1D7D-4F18-8C3E-002DEDE172F0}"/>
    <cellStyle name="Salida 7 3 4 4" xfId="11799" xr:uid="{F978AADF-59C4-454A-A7FE-F6BADB6965F8}"/>
    <cellStyle name="Salida 7 3 4 4 2" xfId="26907" xr:uid="{CC71330B-88C6-4AE5-AB46-4888C2EE31D6}"/>
    <cellStyle name="Salida 7 3 4 5" xfId="17553" xr:uid="{2756B5B6-6516-4C83-868E-949BAC5A6356}"/>
    <cellStyle name="Salida 7 3 5" xfId="2282" xr:uid="{B7280497-631A-443B-AE9C-01B336C0C112}"/>
    <cellStyle name="Salida 7 3 5 2" xfId="4919" xr:uid="{98EF7976-D67A-48A4-A912-57892168F67A}"/>
    <cellStyle name="Salida 7 3 5 2 2" xfId="11283" xr:uid="{40975047-5FB5-4A9A-AE5B-1F5EAE0872A3}"/>
    <cellStyle name="Salida 7 3 5 2 2 2" xfId="26391" xr:uid="{FB46D5F8-9B23-4848-9492-D26D5D99C46B}"/>
    <cellStyle name="Salida 7 3 5 2 3" xfId="14646" xr:uid="{E75CB897-5BC1-4868-8F03-758027ABB489}"/>
    <cellStyle name="Salida 7 3 5 2 3 2" xfId="29754" xr:uid="{2CD6D2B5-0CA5-4F86-B4FE-ABD7D2FDDF85}"/>
    <cellStyle name="Salida 7 3 5 2 4" xfId="20027" xr:uid="{EA8F7BFB-D830-4C78-B39F-0EF7752C5745}"/>
    <cellStyle name="Salida 7 3 5 3" xfId="8749" xr:uid="{3E6BF44D-C7FF-4D2C-A7B1-078C0A994386}"/>
    <cellStyle name="Salida 7 3 5 3 2" xfId="23857" xr:uid="{092E7254-1D7B-415C-B7AB-23C8E38EB708}"/>
    <cellStyle name="Salida 7 3 5 4" xfId="16515" xr:uid="{1FA2EC35-0681-4B48-B897-DA7C323130AA}"/>
    <cellStyle name="Salida 7 3 5 4 2" xfId="31623" xr:uid="{F7AD2326-F5FA-44F8-B40A-37010172327F}"/>
    <cellStyle name="Salida 7 3 5 5" xfId="17507" xr:uid="{D115C350-2CEB-4F3B-BDB4-DDA685AB3570}"/>
    <cellStyle name="Salida 7 3 6" xfId="2294" xr:uid="{3E3CDACD-D822-4321-BC34-3509D8341286}"/>
    <cellStyle name="Salida 7 3 6 2" xfId="4931" xr:uid="{E5BCA4AA-3EE6-4FC6-84CA-12816ABEFAB6}"/>
    <cellStyle name="Salida 7 3 6 2 2" xfId="11295" xr:uid="{FE64045A-DADC-4BA4-B620-5D915E310ADD}"/>
    <cellStyle name="Salida 7 3 6 2 2 2" xfId="26403" xr:uid="{E99977AD-F21E-4B09-B0F4-498A4B809815}"/>
    <cellStyle name="Salida 7 3 6 2 3" xfId="8712" xr:uid="{79104225-CD7B-4080-AD60-65592F0FC371}"/>
    <cellStyle name="Salida 7 3 6 2 3 2" xfId="23820" xr:uid="{36B81CEE-F69D-4946-9E8C-A1924044B784}"/>
    <cellStyle name="Salida 7 3 6 2 4" xfId="20039" xr:uid="{B6677F48-7877-43B7-ADD5-E439455577C6}"/>
    <cellStyle name="Salida 7 3 6 3" xfId="8761" xr:uid="{C51AA53D-B508-420B-A73D-B2538DA17132}"/>
    <cellStyle name="Salida 7 3 6 3 2" xfId="23869" xr:uid="{BBA754F3-1FDB-43E2-98DE-1B56FE5A9CB4}"/>
    <cellStyle name="Salida 7 3 6 4" xfId="7513" xr:uid="{B3F0D111-A608-4F76-80CE-74117D64A020}"/>
    <cellStyle name="Salida 7 3 6 4 2" xfId="22621" xr:uid="{F1357A17-EA8F-40AD-A898-826037D62437}"/>
    <cellStyle name="Salida 7 3 6 5" xfId="17519" xr:uid="{B2E83D62-F55D-49D1-AD6C-8E33D30B1A79}"/>
    <cellStyle name="Salida 7 3 7" xfId="3863" xr:uid="{DEE6701E-5135-4815-8D49-BEF1ED447DF0}"/>
    <cellStyle name="Salida 7 3 7 2" xfId="6500" xr:uid="{6B6614CF-B583-4911-B487-E93B48C88AD4}"/>
    <cellStyle name="Salida 7 3 7 2 2" xfId="12811" xr:uid="{386054A2-C578-439B-9F51-BD7DC2369CD1}"/>
    <cellStyle name="Salida 7 3 7 2 2 2" xfId="27919" xr:uid="{570759DF-EE19-457C-8312-43D4692AC354}"/>
    <cellStyle name="Salida 7 3 7 2 3" xfId="16250" xr:uid="{2FF23BF3-8DB5-4844-8628-7E1A0381CF88}"/>
    <cellStyle name="Salida 7 3 7 2 3 2" xfId="31358" xr:uid="{8FD4A155-AEC2-4EA8-9FE5-7E5A95ADCAB0}"/>
    <cellStyle name="Salida 7 3 7 2 4" xfId="21608" xr:uid="{42784CB7-0AB1-4046-A245-FFC36B89425F}"/>
    <cellStyle name="Salida 7 3 7 3" xfId="10245" xr:uid="{31877AA7-B224-43C1-95D7-B1AC00E03747}"/>
    <cellStyle name="Salida 7 3 7 3 2" xfId="25353" xr:uid="{C31CB213-AD48-4963-B6F0-D2FE74557465}"/>
    <cellStyle name="Salida 7 3 7 4" xfId="7605" xr:uid="{87D6561C-1C2C-4551-8ED3-FBEACFD8CFCB}"/>
    <cellStyle name="Salida 7 3 7 4 2" xfId="22713" xr:uid="{F96F8BA8-8B80-4659-9602-75C8BF613120}"/>
    <cellStyle name="Salida 7 3 7 5" xfId="18971" xr:uid="{A5E08F13-8A7A-4CE7-8EC6-0F9E5A54FB90}"/>
    <cellStyle name="Salida 7 3 8" xfId="4245" xr:uid="{1611003C-75E0-45BC-A7CE-B6FD43FBDD5D}"/>
    <cellStyle name="Salida 7 3 8 2" xfId="6882" xr:uid="{9B42B89F-E5FC-4876-96BE-890B45114647}"/>
    <cellStyle name="Salida 7 3 8 2 2" xfId="13193" xr:uid="{CC937266-6CAA-4328-8FF9-E747CE942319}"/>
    <cellStyle name="Salida 7 3 8 2 2 2" xfId="28301" xr:uid="{2A280EDE-2BD9-45DF-B0AD-2DE4C9579FF6}"/>
    <cellStyle name="Salida 7 3 8 2 3" xfId="16857" xr:uid="{F995787B-5B8B-4998-8C90-86CC0A7CF80A}"/>
    <cellStyle name="Salida 7 3 8 2 3 2" xfId="31965" xr:uid="{1621CC5F-E731-4266-9733-AA9CCF86FF0A}"/>
    <cellStyle name="Salida 7 3 8 2 4" xfId="21990" xr:uid="{AB103004-2A91-4AEA-9038-59F1E1ABCB29}"/>
    <cellStyle name="Salida 7 3 8 3" xfId="10627" xr:uid="{061BA0D7-B98A-4787-AF55-ED1C7993A023}"/>
    <cellStyle name="Salida 7 3 8 3 2" xfId="25735" xr:uid="{B60C4A71-4D28-44DA-AC66-04BF7914AB31}"/>
    <cellStyle name="Salida 7 3 8 4" xfId="16276" xr:uid="{778B9CB3-43B4-437E-B332-50A7F3BB3E44}"/>
    <cellStyle name="Salida 7 3 8 4 2" xfId="31384" xr:uid="{26C2DC05-4D2A-4762-BDDE-8526F34FFD59}"/>
    <cellStyle name="Salida 7 3 8 5" xfId="19353" xr:uid="{2DD68693-BE27-4FB5-83D4-F4C637C3DE0E}"/>
    <cellStyle name="Salida 7 3 9" xfId="4428" xr:uid="{26C61B40-F292-48DA-A206-F402B97EFF6F}"/>
    <cellStyle name="Salida 7 3 9 2" xfId="10810" xr:uid="{7243F7E0-F282-45EF-A934-DA8DFE377D8E}"/>
    <cellStyle name="Salida 7 3 9 2 2" xfId="25918" xr:uid="{6B948BB8-08F5-42B3-A094-30655B5DF7A9}"/>
    <cellStyle name="Salida 7 3 9 3" xfId="7098" xr:uid="{04D76B03-D4FD-4031-A2C7-65D95C8655B7}"/>
    <cellStyle name="Salida 7 3 9 3 2" xfId="22206" xr:uid="{89739786-118B-4677-A131-16478F026A8A}"/>
    <cellStyle name="Salida 7 3 9 4" xfId="19536" xr:uid="{0F670D5C-2CE9-4F21-9681-E2569E537A0A}"/>
    <cellStyle name="Salida 7 4" xfId="2133" xr:uid="{24ACECE9-E9F3-4CC8-945D-EEC07432D028}"/>
    <cellStyle name="Salida 7 4 10" xfId="14017" xr:uid="{0EBBB111-45B2-4B89-86D6-B605C6F8D6B1}"/>
    <cellStyle name="Salida 7 4 10 2" xfId="29125" xr:uid="{C57E2966-CB99-4A55-AD6A-FD88E4620379}"/>
    <cellStyle name="Salida 7 4 11" xfId="8074" xr:uid="{C18493E1-1F64-4FA5-AD63-26A858B921F0}"/>
    <cellStyle name="Salida 7 4 11 2" xfId="23182" xr:uid="{E640CA3E-DC28-4AEA-9D0C-4437944F829E}"/>
    <cellStyle name="Salida 7 4 12" xfId="17358" xr:uid="{09588449-9A5C-4935-A38F-EBA1C5F28D44}"/>
    <cellStyle name="Salida 7 4 2" xfId="2623" xr:uid="{99CD4C8B-7B91-458B-BA89-A0E6B56A6013}"/>
    <cellStyle name="Salida 7 4 2 2" xfId="5260" xr:uid="{D7827502-27E5-42D3-BC41-AB8D9AAB50C7}"/>
    <cellStyle name="Salida 7 4 2 2 2" xfId="11624" xr:uid="{96E93408-0987-4E5B-A545-646A2BED2AF6}"/>
    <cellStyle name="Salida 7 4 2 2 2 2" xfId="26732" xr:uid="{150563B5-B09C-423E-958E-D7CA5F05981A}"/>
    <cellStyle name="Salida 7 4 2 2 3" xfId="8092" xr:uid="{1B2916DA-DFE5-4F0A-BB0A-2058098B57CA}"/>
    <cellStyle name="Salida 7 4 2 2 3 2" xfId="23200" xr:uid="{3CBEAD17-F00B-4FF0-B0C8-CD3FE2BF8269}"/>
    <cellStyle name="Salida 7 4 2 2 4" xfId="20368" xr:uid="{828BBF60-F275-4039-939F-ED1B2A041F83}"/>
    <cellStyle name="Salida 7 4 2 3" xfId="9090" xr:uid="{E3F264A2-4064-4F1A-9DFE-670930109F4A}"/>
    <cellStyle name="Salida 7 4 2 3 2" xfId="24198" xr:uid="{0449F886-1C77-43D0-BCA7-7CEFDE11D58B}"/>
    <cellStyle name="Salida 7 4 2 4" xfId="8728" xr:uid="{577B7DB6-4888-40E5-BFA1-DFEAABF85C87}"/>
    <cellStyle name="Salida 7 4 2 4 2" xfId="23836" xr:uid="{55B34706-DE70-47B6-B235-217429A344F3}"/>
    <cellStyle name="Salida 7 4 2 5" xfId="7682" xr:uid="{D576C0FD-AC40-4298-8EC3-E9292EF5DB21}"/>
    <cellStyle name="Salida 7 4 2 5 2" xfId="22790" xr:uid="{2404AEF5-13D3-4A35-9B67-F002B795CC44}"/>
    <cellStyle name="Salida 7 4 2 6" xfId="17731" xr:uid="{DA8DBC46-5FB9-4E9C-887F-2B95C9120D5A}"/>
    <cellStyle name="Salida 7 4 3" xfId="2888" xr:uid="{D1D66313-0ED0-44B5-A27E-B9E31D0B9B77}"/>
    <cellStyle name="Salida 7 4 3 2" xfId="5525" xr:uid="{6C7D6E6A-4817-48B6-8C40-8500F2360DB7}"/>
    <cellStyle name="Salida 7 4 3 2 2" xfId="11836" xr:uid="{89C6B6A7-A37B-4D42-AF49-F39EA63ACF46}"/>
    <cellStyle name="Salida 7 4 3 2 2 2" xfId="26944" xr:uid="{2B7A2B5C-BD00-4F6B-91D9-E17BF35C89E2}"/>
    <cellStyle name="Salida 7 4 3 2 3" xfId="8033" xr:uid="{6AE312BC-9DBB-4A46-B995-427E4A2F13A3}"/>
    <cellStyle name="Salida 7 4 3 2 3 2" xfId="23141" xr:uid="{B4065AEC-412A-4E35-857E-798744AD9558}"/>
    <cellStyle name="Salida 7 4 3 2 4" xfId="20633" xr:uid="{E0E9750E-8BE2-4628-AEB2-C5B1A69BAD86}"/>
    <cellStyle name="Salida 7 4 3 3" xfId="16319" xr:uid="{547F81A9-49D6-4D2A-B032-1A2718386A2A}"/>
    <cellStyle name="Salida 7 4 3 3 2" xfId="31427" xr:uid="{DBAB2913-B658-4800-8E6F-E3BB962647A6}"/>
    <cellStyle name="Salida 7 4 3 4" xfId="17996" xr:uid="{ACC1BECC-DC72-4EB7-9E3D-EB60DE0F5D72}"/>
    <cellStyle name="Salida 7 4 4" xfId="3191" xr:uid="{A8A8A156-2682-4F79-B220-51902D3750B9}"/>
    <cellStyle name="Salida 7 4 4 2" xfId="5828" xr:uid="{06F79C7D-1B48-4DB1-9055-6E8BB74AAD12}"/>
    <cellStyle name="Salida 7 4 4 2 2" xfId="12139" xr:uid="{A8FA0FA0-0D34-4D79-A412-04CE9000CA44}"/>
    <cellStyle name="Salida 7 4 4 2 2 2" xfId="27247" xr:uid="{4D82B44A-13C6-43B3-8B16-B103CE08ADEE}"/>
    <cellStyle name="Salida 7 4 4 2 3" xfId="16455" xr:uid="{A95C8965-51A0-4107-AA10-A009241FEB6B}"/>
    <cellStyle name="Salida 7 4 4 2 3 2" xfId="31563" xr:uid="{3DABC5E4-1171-40C7-9CD4-75B9BC8D42AC}"/>
    <cellStyle name="Salida 7 4 4 2 4" xfId="20936" xr:uid="{4DBD9BC5-7426-41DF-8EAF-9B6990043EC4}"/>
    <cellStyle name="Salida 7 4 4 3" xfId="9573" xr:uid="{1DEFE30A-D044-4D7B-9099-92A1051BE2C2}"/>
    <cellStyle name="Salida 7 4 4 3 2" xfId="24681" xr:uid="{6A3CA42B-6E8C-4803-9D5A-B1D3A1C1D82A}"/>
    <cellStyle name="Salida 7 4 4 4" xfId="14461" xr:uid="{820564CA-8832-414A-8EE2-7E8EA2D48E46}"/>
    <cellStyle name="Salida 7 4 4 4 2" xfId="29569" xr:uid="{867E4501-D6F9-4E60-8DF8-D99904F0E626}"/>
    <cellStyle name="Salida 7 4 4 5" xfId="18299" xr:uid="{5BD56865-67D6-43F7-A73A-A41C2946BDCC}"/>
    <cellStyle name="Salida 7 4 5" xfId="3517" xr:uid="{AEAA5576-31A4-4D46-A5DC-E47CDF4AAD19}"/>
    <cellStyle name="Salida 7 4 5 2" xfId="6154" xr:uid="{7D15A42C-7543-4F3A-B38C-2BFDD82F479E}"/>
    <cellStyle name="Salida 7 4 5 2 2" xfId="12465" xr:uid="{91480639-E627-4927-A01B-1471BCD3819A}"/>
    <cellStyle name="Salida 7 4 5 2 2 2" xfId="27573" xr:uid="{6FB1ECB2-E13C-428F-B407-F7DE4C57E2C8}"/>
    <cellStyle name="Salida 7 4 5 2 3" xfId="7483" xr:uid="{5B00761F-8C55-4D6E-9CFD-FF1313E6FB91}"/>
    <cellStyle name="Salida 7 4 5 2 3 2" xfId="22591" xr:uid="{31693239-789B-4BB2-AAF9-9D4F802726BD}"/>
    <cellStyle name="Salida 7 4 5 2 4" xfId="21262" xr:uid="{0EB970EC-1154-4EC3-81F3-F7ED63FBAFF9}"/>
    <cellStyle name="Salida 7 4 5 3" xfId="9899" xr:uid="{B1ED622A-DF25-41A4-A15D-12EA41E34741}"/>
    <cellStyle name="Salida 7 4 5 3 2" xfId="25007" xr:uid="{ACC1F1D6-A619-47BD-8893-A81820A9830A}"/>
    <cellStyle name="Salida 7 4 5 4" xfId="14144" xr:uid="{E84A3887-9900-4AC5-9DBE-076BC1F7CEC7}"/>
    <cellStyle name="Salida 7 4 5 4 2" xfId="29252" xr:uid="{ED3E5511-DD27-474B-A0CF-6CA13941D9B9}"/>
    <cellStyle name="Salida 7 4 5 5" xfId="18625" xr:uid="{8C28DAE5-5D07-44E4-9F2C-92C9CBD1BAF2}"/>
    <cellStyle name="Salida 7 4 6" xfId="3823" xr:uid="{C09ED12E-EB62-4573-A7C2-81B9D0AC4E5D}"/>
    <cellStyle name="Salida 7 4 6 2" xfId="6460" xr:uid="{C699E23E-A55E-4FF7-B750-C74773ED9C30}"/>
    <cellStyle name="Salida 7 4 6 2 2" xfId="12771" xr:uid="{CEEDCA90-2F0F-410A-AC47-A4F4DB56EB5E}"/>
    <cellStyle name="Salida 7 4 6 2 2 2" xfId="27879" xr:uid="{006F2E24-A07C-4236-BB20-B83D283EDE9F}"/>
    <cellStyle name="Salida 7 4 6 2 3" xfId="14662" xr:uid="{BE5EAB6A-F01C-4461-BEB8-21F3665BE6D5}"/>
    <cellStyle name="Salida 7 4 6 2 3 2" xfId="29770" xr:uid="{71F5C754-5F4F-4152-9421-10D4EA80CDEA}"/>
    <cellStyle name="Salida 7 4 6 2 4" xfId="21568" xr:uid="{40D0624D-AAF7-4D2C-B5D7-99DD47DAE2EC}"/>
    <cellStyle name="Salida 7 4 6 3" xfId="10205" xr:uid="{3AD4CCF2-9A54-43B9-A546-07A6244BA60D}"/>
    <cellStyle name="Salida 7 4 6 3 2" xfId="25313" xr:uid="{EE70AE4D-024D-4015-B8E0-225D447ACAC4}"/>
    <cellStyle name="Salida 7 4 6 4" xfId="14420" xr:uid="{B9CB060C-4962-4671-B110-C17B9A2E6C13}"/>
    <cellStyle name="Salida 7 4 6 4 2" xfId="29528" xr:uid="{CA854A21-DC9F-404B-BC0C-363F6ECEAEE1}"/>
    <cellStyle name="Salida 7 4 6 5" xfId="18931" xr:uid="{969F9621-3C17-4CCF-A63D-08D2B3AAF840}"/>
    <cellStyle name="Salida 7 4 7" xfId="4205" xr:uid="{CC910C4E-2E16-4D53-91F8-76F456D1C5D7}"/>
    <cellStyle name="Salida 7 4 7 2" xfId="6842" xr:uid="{4836C431-902B-4698-9279-9E0CE19301EE}"/>
    <cellStyle name="Salida 7 4 7 2 2" xfId="13153" xr:uid="{7349BAEF-BAB6-462B-9162-4978449A1B1B}"/>
    <cellStyle name="Salida 7 4 7 2 2 2" xfId="28261" xr:uid="{2D06B34B-CAF8-4E0A-8C54-B5B7FEBAD481}"/>
    <cellStyle name="Salida 7 4 7 2 3" xfId="16822" xr:uid="{D4013ECC-BA00-4DB2-9B5D-0040020A9974}"/>
    <cellStyle name="Salida 7 4 7 2 3 2" xfId="31930" xr:uid="{91A92951-229F-484F-B611-93EC4A016224}"/>
    <cellStyle name="Salida 7 4 7 2 4" xfId="21950" xr:uid="{B8D71A4B-80BB-4D30-85EF-71373151D14C}"/>
    <cellStyle name="Salida 7 4 7 3" xfId="10587" xr:uid="{68DF333F-6BCD-403C-8C09-632DA9F25835}"/>
    <cellStyle name="Salida 7 4 7 3 2" xfId="25695" xr:uid="{E89E660F-617D-4AA1-A0D5-4BD85A59759D}"/>
    <cellStyle name="Salida 7 4 7 4" xfId="16565" xr:uid="{57648552-DE09-4E84-8CD3-9AF6909E7C9E}"/>
    <cellStyle name="Salida 7 4 7 4 2" xfId="31673" xr:uid="{A75CD8CE-8885-4D22-BFF6-CEC2D5BAD7A2}"/>
    <cellStyle name="Salida 7 4 7 5" xfId="19313" xr:uid="{2C6C949D-6C31-4BF2-B23C-AAAE86F33A7F}"/>
    <cellStyle name="Salida 7 4 8" xfId="4770" xr:uid="{2E288ECD-D658-43FE-A668-43105AFD1702}"/>
    <cellStyle name="Salida 7 4 8 2" xfId="11152" xr:uid="{6B621BAD-6BCA-40FF-B973-C1E258880BED}"/>
    <cellStyle name="Salida 7 4 8 2 2" xfId="26260" xr:uid="{3FC9ACBD-FA64-43B3-9D87-4C6914359E6D}"/>
    <cellStyle name="Salida 7 4 8 3" xfId="15467" xr:uid="{68BD1D43-F33D-4E5A-8A75-9D5BD9F6F87C}"/>
    <cellStyle name="Salida 7 4 8 3 2" xfId="30575" xr:uid="{87233B2B-CF22-4699-B38B-B7A1C4E17DB8}"/>
    <cellStyle name="Salida 7 4 8 4" xfId="19878" xr:uid="{5F319CE6-5462-42BF-9D8C-0C10DA62D447}"/>
    <cellStyle name="Salida 7 4 9" xfId="8631" xr:uid="{6DA09AFF-A06F-4AEB-84F8-98E395EFA2F6}"/>
    <cellStyle name="Salida 7 4 9 2" xfId="23739" xr:uid="{7BB72DEB-EA0D-4939-B1B6-92AF0EB8F411}"/>
    <cellStyle name="Salida 7 5" xfId="1991" xr:uid="{BED1F11C-8034-447F-8863-7538500416E1}"/>
    <cellStyle name="Salida 7 5 10" xfId="16352" xr:uid="{EE10C1DD-A02C-4729-96FA-F3A6474A2C7F}"/>
    <cellStyle name="Salida 7 5 10 2" xfId="31460" xr:uid="{DE3FB208-C9F7-4842-9C95-055E731C46AD}"/>
    <cellStyle name="Salida 7 5 11" xfId="17216" xr:uid="{A6FF0A56-C567-4CF5-A833-4FF5139EF6D5}"/>
    <cellStyle name="Salida 7 5 2" xfId="2753" xr:uid="{E2558790-ED93-4EDC-99A2-798589AA9E48}"/>
    <cellStyle name="Salida 7 5 2 2" xfId="5390" xr:uid="{FF51B916-DC2D-4C75-A241-656704C53ADC}"/>
    <cellStyle name="Salida 7 5 2 2 2" xfId="11739" xr:uid="{C49976F3-65FC-41EB-998B-788A9819CB93}"/>
    <cellStyle name="Salida 7 5 2 2 2 2" xfId="26847" xr:uid="{D3355E17-3F03-4839-A8DB-10CEBEFD4214}"/>
    <cellStyle name="Salida 7 5 2 2 3" xfId="16331" xr:uid="{E977F1C7-F486-4F34-B954-0353BBEEF5BC}"/>
    <cellStyle name="Salida 7 5 2 2 3 2" xfId="31439" xr:uid="{F18F80B7-1034-48BB-8AC2-14FC69E58759}"/>
    <cellStyle name="Salida 7 5 2 2 4" xfId="20498" xr:uid="{2A0FB489-5344-4D8E-B2C4-28BCBE80A296}"/>
    <cellStyle name="Salida 7 5 2 3" xfId="16127" xr:uid="{BD6B72BE-D091-45FA-B603-030EEF4D7DC2}"/>
    <cellStyle name="Salida 7 5 2 3 2" xfId="31235" xr:uid="{34889E96-EB75-4236-97C5-0FC8A7450574}"/>
    <cellStyle name="Salida 7 5 2 4" xfId="17861" xr:uid="{3A600394-E5BE-4E30-B299-977C9E8974FD}"/>
    <cellStyle name="Salida 7 5 3" xfId="3056" xr:uid="{BB0A3938-511E-4DF3-8B93-26F8B6AAEB09}"/>
    <cellStyle name="Salida 7 5 3 2" xfId="5693" xr:uid="{06EAD685-7E9C-4252-8E34-CBFCA60CB373}"/>
    <cellStyle name="Salida 7 5 3 2 2" xfId="12004" xr:uid="{D0954DA0-B831-49B3-90B9-298B148A702D}"/>
    <cellStyle name="Salida 7 5 3 2 2 2" xfId="27112" xr:uid="{F961EA30-1136-4D6D-B712-F7E0CB2CAE6B}"/>
    <cellStyle name="Salida 7 5 3 2 3" xfId="16280" xr:uid="{7A47C496-EFED-449F-97FA-2BB95BB9A5D2}"/>
    <cellStyle name="Salida 7 5 3 2 3 2" xfId="31388" xr:uid="{EE5DE26D-5556-4D8A-B93C-DB61C6E9ECF2}"/>
    <cellStyle name="Salida 7 5 3 2 4" xfId="20801" xr:uid="{9134B41B-4255-4F88-B36C-39BE0E6D75E4}"/>
    <cellStyle name="Salida 7 5 3 3" xfId="9438" xr:uid="{C86BBCCB-BE55-4CE0-98BB-055F2C5F7536}"/>
    <cellStyle name="Salida 7 5 3 3 2" xfId="24546" xr:uid="{C257D92A-1FC1-4452-8BF1-72D09F6FE99D}"/>
    <cellStyle name="Salida 7 5 3 4" xfId="14414" xr:uid="{269533CC-1400-42AF-AD0E-5CA7C3B893C6}"/>
    <cellStyle name="Salida 7 5 3 4 2" xfId="29522" xr:uid="{672CF0CE-7077-4ED5-8B74-B07DC89485AB}"/>
    <cellStyle name="Salida 7 5 3 5" xfId="18164" xr:uid="{B034D18C-7D21-4347-8C41-EC3783FDB988}"/>
    <cellStyle name="Salida 7 5 4" xfId="3382" xr:uid="{BEE5D4C2-8BC9-485C-A496-565B61888E4A}"/>
    <cellStyle name="Salida 7 5 4 2" xfId="6019" xr:uid="{8A0B961E-A8AE-452E-99B2-ABD22BAE54CF}"/>
    <cellStyle name="Salida 7 5 4 2 2" xfId="12330" xr:uid="{FB3BF921-01EB-44BE-9034-5F496729DB63}"/>
    <cellStyle name="Salida 7 5 4 2 2 2" xfId="27438" xr:uid="{59B55B10-1C30-4AB8-84B0-FDB3DA2A8906}"/>
    <cellStyle name="Salida 7 5 4 2 3" xfId="15973" xr:uid="{0B03439C-417D-449F-8AE8-FDC5B90C515A}"/>
    <cellStyle name="Salida 7 5 4 2 3 2" xfId="31081" xr:uid="{BE99350A-6C19-4EBE-A50D-5088A34155CD}"/>
    <cellStyle name="Salida 7 5 4 2 4" xfId="21127" xr:uid="{9FD87099-5A7E-40A4-9D8F-3D0CE05F547C}"/>
    <cellStyle name="Salida 7 5 4 3" xfId="9764" xr:uid="{EC244101-7889-4FBA-A9B4-D3E12E0A7CC7}"/>
    <cellStyle name="Salida 7 5 4 3 2" xfId="24872" xr:uid="{F1AA7C41-1C73-423D-A02D-68FC3331E2E1}"/>
    <cellStyle name="Salida 7 5 4 4" xfId="14613" xr:uid="{4357E37E-4569-4A61-9955-33563EB74315}"/>
    <cellStyle name="Salida 7 5 4 4 2" xfId="29721" xr:uid="{8E85FD6F-027A-4828-941C-4B334D7A1F4D}"/>
    <cellStyle name="Salida 7 5 4 5" xfId="18490" xr:uid="{36E50757-13F8-472B-A6F8-CF4244F7959D}"/>
    <cellStyle name="Salida 7 5 5" xfId="3688" xr:uid="{9B117AEC-1131-4BF2-9C59-ED6158B55345}"/>
    <cellStyle name="Salida 7 5 5 2" xfId="6325" xr:uid="{4DB8A8A6-020A-4EB4-9E71-381FEB953BBA}"/>
    <cellStyle name="Salida 7 5 5 2 2" xfId="12636" xr:uid="{15EA8CFE-EE39-4ED6-A368-04126C152911}"/>
    <cellStyle name="Salida 7 5 5 2 2 2" xfId="27744" xr:uid="{62E0537A-8937-4D4C-8371-6E7610017CC4}"/>
    <cellStyle name="Salida 7 5 5 2 3" xfId="13978" xr:uid="{1E7ED006-03D7-4714-B3A5-379C3F391162}"/>
    <cellStyle name="Salida 7 5 5 2 3 2" xfId="29086" xr:uid="{2336E49E-7597-4233-A5C8-18B9E74490DE}"/>
    <cellStyle name="Salida 7 5 5 2 4" xfId="21433" xr:uid="{08B5D500-5935-444A-BF1C-7E88649AC923}"/>
    <cellStyle name="Salida 7 5 5 3" xfId="10070" xr:uid="{72F294CE-DB64-47E3-98F6-BF71D5461F4A}"/>
    <cellStyle name="Salida 7 5 5 3 2" xfId="25178" xr:uid="{55E98A7D-D065-469A-A7F7-A67DD75667B6}"/>
    <cellStyle name="Salida 7 5 5 4" xfId="7377" xr:uid="{6433661E-5149-463E-86AC-62F86863F4D2}"/>
    <cellStyle name="Salida 7 5 5 4 2" xfId="22485" xr:uid="{9F8F32D9-C6F6-42C7-AF35-97B05BA7A413}"/>
    <cellStyle name="Salida 7 5 5 5" xfId="18796" xr:uid="{D941348C-7D2F-44B7-9A69-816924CA3288}"/>
    <cellStyle name="Salida 7 5 6" xfId="4063" xr:uid="{E2A048A6-F283-4B87-99F8-76593C5FEF65}"/>
    <cellStyle name="Salida 7 5 6 2" xfId="6700" xr:uid="{3FE5C387-8609-4F15-BAF2-A2A9143415C1}"/>
    <cellStyle name="Salida 7 5 6 2 2" xfId="13011" xr:uid="{7BB73C81-098C-4278-A326-948F3E4ACDC8}"/>
    <cellStyle name="Salida 7 5 6 2 2 2" xfId="28119" xr:uid="{DF0AB328-0933-49F4-A185-CD9E0EEF7377}"/>
    <cellStyle name="Salida 7 5 6 2 3" xfId="16687" xr:uid="{20A2C3F3-3E7C-421E-9B8A-21871840198D}"/>
    <cellStyle name="Salida 7 5 6 2 3 2" xfId="31795" xr:uid="{20E99C55-98CC-4BC7-A915-19F425841000}"/>
    <cellStyle name="Salida 7 5 6 2 4" xfId="21808" xr:uid="{96212880-A4DA-4877-B63B-F003AE9A81D8}"/>
    <cellStyle name="Salida 7 5 6 3" xfId="10445" xr:uid="{F8165191-D28C-4FB9-BC2B-18D6A8FAC34F}"/>
    <cellStyle name="Salida 7 5 6 3 2" xfId="25553" xr:uid="{1DCECC83-12DB-43FD-A763-7309617B300C}"/>
    <cellStyle name="Salida 7 5 6 4" xfId="13956" xr:uid="{44E38C16-BBCD-4E73-AB46-2F4B2704A8E1}"/>
    <cellStyle name="Salida 7 5 6 4 2" xfId="29064" xr:uid="{1ADA3FB3-CFD6-4CD4-A621-C8E6360022F7}"/>
    <cellStyle name="Salida 7 5 6 5" xfId="19171" xr:uid="{7D0F33BF-0A51-4842-87FB-E9E2CD3F7395}"/>
    <cellStyle name="Salida 7 5 7" xfId="4628" xr:uid="{30215C20-5A27-4F66-8BA3-207CBBF17AC8}"/>
    <cellStyle name="Salida 7 5 7 2" xfId="11010" xr:uid="{B992EE1F-8905-48EF-86ED-DD5BDB074AF9}"/>
    <cellStyle name="Salida 7 5 7 2 2" xfId="26118" xr:uid="{931DF90F-62BA-445A-86C1-8961958C7696}"/>
    <cellStyle name="Salida 7 5 7 3" xfId="13588" xr:uid="{A188AA2A-EA43-4E5D-99CD-2C5CC007C90F}"/>
    <cellStyle name="Salida 7 5 7 3 2" xfId="28696" xr:uid="{4F436AA1-EDE8-4E01-BE9E-C2A7ADB6A3A5}"/>
    <cellStyle name="Salida 7 5 7 4" xfId="19736" xr:uid="{4C79F4F2-2F3B-461A-AA75-CAA3AE862E12}"/>
    <cellStyle name="Salida 7 5 8" xfId="8489" xr:uid="{E9F73591-7282-4DC9-A199-A6E7114173CD}"/>
    <cellStyle name="Salida 7 5 8 2" xfId="23597" xr:uid="{AE2451C9-4C89-476C-A9F2-CEC38354F675}"/>
    <cellStyle name="Salida 7 5 9" xfId="7887" xr:uid="{D43DDBE2-B3EE-4763-955D-BDB18957BB2E}"/>
    <cellStyle name="Salida 7 5 9 2" xfId="22995" xr:uid="{84CC4259-8E48-45C7-9FAB-EE7F77D0A0A8}"/>
    <cellStyle name="Salida 8" xfId="1517" xr:uid="{00000000-0005-0000-0000-0000F1050000}"/>
    <cellStyle name="Salida 8 2" xfId="1943" xr:uid="{F4C7E61E-EB8E-4F5D-9E80-3F75E7C3AC2C}"/>
    <cellStyle name="Salida 8 2 10" xfId="8444" xr:uid="{FBDB7755-D5AA-4F04-9556-19EBE36751C9}"/>
    <cellStyle name="Salida 8 2 10 2" xfId="23552" xr:uid="{7986D008-F3B7-4D8A-ACAF-6F93ADDB25E7}"/>
    <cellStyle name="Salida 8 2 11" xfId="14051" xr:uid="{58844D3A-C3CB-4DB2-9E04-DB679E96ECB6}"/>
    <cellStyle name="Salida 8 2 11 2" xfId="29159" xr:uid="{128E8AD6-C43B-4181-AA00-C0B3271D6D27}"/>
    <cellStyle name="Salida 8 2 12" xfId="14495" xr:uid="{8F696EFC-E2D9-4C8B-8141-C410E9EBF52E}"/>
    <cellStyle name="Salida 8 2 12 2" xfId="29603" xr:uid="{EE684FB1-99AB-4E92-B159-B7F86E974ACA}"/>
    <cellStyle name="Salida 8 2 13" xfId="17168" xr:uid="{DC7E7947-2C5A-44E1-BB2B-7E6CBA3BA348}"/>
    <cellStyle name="Salida 8 2 2" xfId="2503" xr:uid="{EE9D0836-406D-468C-BA78-51735EFC8D48}"/>
    <cellStyle name="Salida 8 2 2 2" xfId="5140" xr:uid="{7AD7BB5B-0F60-48FE-A21F-187CC527E2B2}"/>
    <cellStyle name="Salida 8 2 2 2 2" xfId="11504" xr:uid="{42E03791-42D7-4AD9-815F-3A182F60672E}"/>
    <cellStyle name="Salida 8 2 2 2 2 2" xfId="26612" xr:uid="{F20B19F4-6E55-4327-8563-CE3632491661}"/>
    <cellStyle name="Salida 8 2 2 2 3" xfId="14830" xr:uid="{EDF5CE2B-537B-47C5-855F-CA69EFA798EC}"/>
    <cellStyle name="Salida 8 2 2 2 3 2" xfId="29938" xr:uid="{18AC9903-E643-4CE8-9790-745BEE57629D}"/>
    <cellStyle name="Salida 8 2 2 2 4" xfId="20248" xr:uid="{3D8DBFA8-6D21-495D-9756-9FC0BC77C7C0}"/>
    <cellStyle name="Salida 8 2 2 3" xfId="8970" xr:uid="{DB0EBEDC-72D7-449A-A9E1-4171664811D1}"/>
    <cellStyle name="Salida 8 2 2 3 2" xfId="24078" xr:uid="{4FA98643-D22E-43EE-BA67-1EF2BA5F710E}"/>
    <cellStyle name="Salida 8 2 3" xfId="2719" xr:uid="{A120B03E-5702-4543-83DD-8299AE90F9E7}"/>
    <cellStyle name="Salida 8 2 3 2" xfId="5356" xr:uid="{73EDDCCD-036E-4337-B235-CE3FB96DBFB3}"/>
    <cellStyle name="Salida 8 2 3 2 2" xfId="11705" xr:uid="{EAE451C1-6E9B-44EE-AF75-2AC53F1D9A8D}"/>
    <cellStyle name="Salida 8 2 3 2 2 2" xfId="26813" xr:uid="{B6DC9E68-126B-4E3E-BBC9-7657E87D8F27}"/>
    <cellStyle name="Salida 8 2 3 2 3" xfId="13412" xr:uid="{B322D6DE-6E3A-43B7-87C1-A7D0D406B891}"/>
    <cellStyle name="Salida 8 2 3 2 3 2" xfId="28520" xr:uid="{29C73508-81D5-4C41-B463-F49426EA4947}"/>
    <cellStyle name="Salida 8 2 3 2 4" xfId="20464" xr:uid="{F410D888-70F9-463E-AB34-F8D003413F38}"/>
    <cellStyle name="Salida 8 2 3 3" xfId="15746" xr:uid="{98531FEA-ADB0-4488-9DDE-00BDCC191665}"/>
    <cellStyle name="Salida 8 2 3 3 2" xfId="30854" xr:uid="{95DF4E63-293E-44CB-B443-2FDB9589E8FD}"/>
    <cellStyle name="Salida 8 2 3 4" xfId="17827" xr:uid="{B35DEFF1-5D94-41AF-A496-A863205E80CC}"/>
    <cellStyle name="Salida 8 2 4" xfId="3022" xr:uid="{C2D023C6-2D3E-4F68-A5B6-55771345970A}"/>
    <cellStyle name="Salida 8 2 4 2" xfId="5659" xr:uid="{11EED15E-DE79-4A38-ACF2-0086552CEF97}"/>
    <cellStyle name="Salida 8 2 4 2 2" xfId="11970" xr:uid="{957709D3-BE0C-4693-95A7-9A1D267444E9}"/>
    <cellStyle name="Salida 8 2 4 2 2 2" xfId="27078" xr:uid="{D9D8A91C-C0E1-4D52-879B-B4427B79E0FA}"/>
    <cellStyle name="Salida 8 2 4 2 3" xfId="7366" xr:uid="{3F970AE6-3922-4397-990A-65F6446022D2}"/>
    <cellStyle name="Salida 8 2 4 2 3 2" xfId="22474" xr:uid="{632EA597-CC7B-4C5A-A434-FA9667D5D8FF}"/>
    <cellStyle name="Salida 8 2 4 2 4" xfId="20767" xr:uid="{E08508C7-A2AF-41B6-A702-1A619DE02C65}"/>
    <cellStyle name="Salida 8 2 4 3" xfId="9404" xr:uid="{3AD7FF73-25BA-434A-AC72-71A3386A4B21}"/>
    <cellStyle name="Salida 8 2 4 3 2" xfId="24512" xr:uid="{6BE6D003-8B96-4130-8687-D8CA15AAD0CB}"/>
    <cellStyle name="Salida 8 2 4 4" xfId="14158" xr:uid="{5FA29B28-C1A0-4AAA-B31B-6FB4BBC98DCF}"/>
    <cellStyle name="Salida 8 2 4 4 2" xfId="29266" xr:uid="{E5083DA7-FEA2-4CAC-8F60-0EB71F6F522C}"/>
    <cellStyle name="Salida 8 2 4 5" xfId="18130" xr:uid="{F92FE6DB-A0A3-4A76-9F98-E24DB58F201E}"/>
    <cellStyle name="Salida 8 2 5" xfId="3348" xr:uid="{15D4B449-1DD1-44FF-BBE1-4E7D5E69DB76}"/>
    <cellStyle name="Salida 8 2 5 2" xfId="5985" xr:uid="{877D3BA4-692D-420C-9F69-2DB0A51B646A}"/>
    <cellStyle name="Salida 8 2 5 2 2" xfId="12296" xr:uid="{730A1B59-3EE3-4941-B281-65700E3DA1CB}"/>
    <cellStyle name="Salida 8 2 5 2 2 2" xfId="27404" xr:uid="{08B1C992-F5CD-4921-A113-5E39234EBBB1}"/>
    <cellStyle name="Salida 8 2 5 2 3" xfId="13632" xr:uid="{4028D665-05EE-4018-895F-283860E05669}"/>
    <cellStyle name="Salida 8 2 5 2 3 2" xfId="28740" xr:uid="{00F6DD51-D937-4104-BDDB-E9645D0BA114}"/>
    <cellStyle name="Salida 8 2 5 2 4" xfId="21093" xr:uid="{5F5BB2D7-7E0C-429E-B5A9-68EEB30A446D}"/>
    <cellStyle name="Salida 8 2 5 3" xfId="9730" xr:uid="{244F5FA5-3163-4E2B-84C5-1CAD1325FF82}"/>
    <cellStyle name="Salida 8 2 5 3 2" xfId="24838" xr:uid="{0AF3881F-A3E0-460F-8CC5-B4CE95F25904}"/>
    <cellStyle name="Salida 8 2 5 4" xfId="13690" xr:uid="{422888C2-28FF-4D11-B7C7-6535BE1FB32E}"/>
    <cellStyle name="Salida 8 2 5 4 2" xfId="28798" xr:uid="{E5E6F6B6-4096-47EF-AACA-D50EF1B253BF}"/>
    <cellStyle name="Salida 8 2 5 5" xfId="18456" xr:uid="{5D17CA49-49F0-4D43-B808-25F30926613C}"/>
    <cellStyle name="Salida 8 2 6" xfId="3654" xr:uid="{17AD9D42-6372-46E0-A10A-C387D965E865}"/>
    <cellStyle name="Salida 8 2 6 2" xfId="6291" xr:uid="{DE6760B0-F90C-4190-B1A9-F9F32BA81A88}"/>
    <cellStyle name="Salida 8 2 6 2 2" xfId="12602" xr:uid="{03F8B46C-5175-47FB-BC3C-3802077CF942}"/>
    <cellStyle name="Salida 8 2 6 2 2 2" xfId="27710" xr:uid="{5E0EC14B-36E4-4515-8474-901816ADCDD0}"/>
    <cellStyle name="Salida 8 2 6 2 3" xfId="15909" xr:uid="{70A237AD-0FD9-4476-84BE-D422D72A4149}"/>
    <cellStyle name="Salida 8 2 6 2 3 2" xfId="31017" xr:uid="{BECE7F91-3E0B-4BAC-A0EA-2306EAFDA1CD}"/>
    <cellStyle name="Salida 8 2 6 2 4" xfId="21399" xr:uid="{03DC0FE4-1DD0-40F4-A92C-E2046C3DB02F}"/>
    <cellStyle name="Salida 8 2 6 3" xfId="10036" xr:uid="{0A2CAE70-CBD6-47B5-8C2A-8ECED560FCAD}"/>
    <cellStyle name="Salida 8 2 6 3 2" xfId="25144" xr:uid="{1182870E-096A-417E-AA3C-D10077C28CFC}"/>
    <cellStyle name="Salida 8 2 6 4" xfId="14356" xr:uid="{143E146C-5328-4AC0-96FA-190EBC7A0AE0}"/>
    <cellStyle name="Salida 8 2 6 4 2" xfId="29464" xr:uid="{BE75D68B-8628-44E5-A844-30A7A025D6B5}"/>
    <cellStyle name="Salida 8 2 6 5" xfId="18762" xr:uid="{2BA1B339-00EA-4319-AD03-20C9C96929A0}"/>
    <cellStyle name="Salida 8 2 7" xfId="4015" xr:uid="{ED554232-EE89-4D22-998C-4FE6C5B6DDEF}"/>
    <cellStyle name="Salida 8 2 7 2" xfId="6652" xr:uid="{4E65978B-390E-4D08-BBD3-4B27AED1DCAA}"/>
    <cellStyle name="Salida 8 2 7 2 2" xfId="12963" xr:uid="{85F7F073-FE7F-46EA-96DC-907849347A2D}"/>
    <cellStyle name="Salida 8 2 7 2 2 2" xfId="28071" xr:uid="{BCC369D6-44A9-43C8-93BF-C0515200E87B}"/>
    <cellStyle name="Salida 8 2 7 2 3" xfId="16653" xr:uid="{ACDE7CD2-8052-4BC8-B9A6-54C9DC114973}"/>
    <cellStyle name="Salida 8 2 7 2 3 2" xfId="31761" xr:uid="{5203E8DE-467B-4A03-8C00-8FE906C459A4}"/>
    <cellStyle name="Salida 8 2 7 2 4" xfId="21760" xr:uid="{2873FBC5-11BE-4FDF-871A-BB33508CAEEC}"/>
    <cellStyle name="Salida 8 2 7 3" xfId="10397" xr:uid="{7B95FF76-BEA6-4740-8BC6-829D58D08EDE}"/>
    <cellStyle name="Salida 8 2 7 3 2" xfId="25505" xr:uid="{80708D97-5B32-4062-A37B-7E9260B2FBAB}"/>
    <cellStyle name="Salida 8 2 7 4" xfId="9167" xr:uid="{60B12184-07DB-47AB-AC82-EFB4405DABB0}"/>
    <cellStyle name="Salida 8 2 7 4 2" xfId="24275" xr:uid="{F8AFBB8B-8942-4C25-9402-E8555006775A}"/>
    <cellStyle name="Salida 8 2 7 5" xfId="19123" xr:uid="{F67F9866-9002-489B-8901-5E9C6C6C6505}"/>
    <cellStyle name="Salida 8 2 8" xfId="4328" xr:uid="{85DC5FB5-7BB0-4665-A830-5E00530666D5}"/>
    <cellStyle name="Salida 8 2 8 2" xfId="6965" xr:uid="{BFAD9373-F907-4F49-9FB7-3EA51AFED030}"/>
    <cellStyle name="Salida 8 2 8 2 2" xfId="13276" xr:uid="{CD383A08-E0CB-4211-A2B3-4897C5FA3335}"/>
    <cellStyle name="Salida 8 2 8 2 2 2" xfId="28384" xr:uid="{84E0AC7B-E52A-4F4C-883F-EE7E4E983947}"/>
    <cellStyle name="Salida 8 2 8 2 3" xfId="16940" xr:uid="{170E71C4-C0D2-47FB-81D8-F3D9A9ABB114}"/>
    <cellStyle name="Salida 8 2 8 2 3 2" xfId="32048" xr:uid="{11360CC5-6919-41FE-A1AB-E077969E4C97}"/>
    <cellStyle name="Salida 8 2 8 2 4" xfId="22073" xr:uid="{D9BA568E-5955-4664-B6E2-04AA068ED6A5}"/>
    <cellStyle name="Salida 8 2 8 3" xfId="10710" xr:uid="{75F5DEA1-3CE4-41F9-9B61-D4757F34B7CB}"/>
    <cellStyle name="Salida 8 2 8 3 2" xfId="25818" xr:uid="{67EC83E2-01B9-4C41-BFD8-3C7A7FB730AE}"/>
    <cellStyle name="Salida 8 2 8 4" xfId="16227" xr:uid="{C68AB3EE-B4B5-4B1E-A382-ABB251899099}"/>
    <cellStyle name="Salida 8 2 8 4 2" xfId="31335" xr:uid="{0336DD54-896C-4027-8042-749417B89788}"/>
    <cellStyle name="Salida 8 2 8 5" xfId="19436" xr:uid="{C11E972F-E641-4F83-A609-DEE7FAA879C0}"/>
    <cellStyle name="Salida 8 2 9" xfId="4580" xr:uid="{C50551D2-E2DB-4AD9-A250-205F5E6EC37D}"/>
    <cellStyle name="Salida 8 2 9 2" xfId="10962" xr:uid="{34D34F91-E530-4185-982F-9C3BB43D70E8}"/>
    <cellStyle name="Salida 8 2 9 2 2" xfId="26070" xr:uid="{DA79E3BD-462C-41EE-90E8-B8C31CAE5086}"/>
    <cellStyle name="Salida 8 2 9 3" xfId="7791" xr:uid="{DA5CF6FA-D725-42D1-AD07-C29AB97ACD46}"/>
    <cellStyle name="Salida 8 2 9 3 2" xfId="22899" xr:uid="{E7A03DAB-9B32-4856-A52A-A8BD67208229}"/>
    <cellStyle name="Salida 8 2 9 4" xfId="19688" xr:uid="{5FC8EA44-0313-4707-8654-CECD0DDA58AF}"/>
    <cellStyle name="Salida 8 3" xfId="1790" xr:uid="{F9582968-8ADA-4127-81A2-0599BBE5271C}"/>
    <cellStyle name="Salida 8 3 10" xfId="8267" xr:uid="{A9540BCB-906A-49A5-BF45-9D06A07AF272}"/>
    <cellStyle name="Salida 8 3 10 2" xfId="23375" xr:uid="{AAE53426-C48C-4CB5-9DD2-96F05F15A768}"/>
    <cellStyle name="Salida 8 3 11" xfId="14418" xr:uid="{47DABE2A-D942-47B0-B6F6-F6E03D1BE9C6}"/>
    <cellStyle name="Salida 8 3 11 2" xfId="29526" xr:uid="{954D0E57-6FA1-4B9B-BFA7-89A7984F6609}"/>
    <cellStyle name="Salida 8 3 12" xfId="7159" xr:uid="{EEDC4544-0BCD-403C-A3C8-1B5630440985}"/>
    <cellStyle name="Salida 8 3 12 2" xfId="22267" xr:uid="{771958D2-FB25-48EE-A314-A7867383E31E}"/>
    <cellStyle name="Salida 8 3 13" xfId="17015" xr:uid="{9BBF8896-9B16-4BAD-858C-BCE001BA249D}"/>
    <cellStyle name="Salida 8 3 2" xfId="2350" xr:uid="{C45727D7-3DAD-4C75-812E-DE09DDF0B9B6}"/>
    <cellStyle name="Salida 8 3 2 2" xfId="4987" xr:uid="{01E6B4B4-EECF-40BA-BFC1-950ED8552139}"/>
    <cellStyle name="Salida 8 3 2 2 2" xfId="11351" xr:uid="{78F23D4B-741A-4CB3-9ECF-2E056EF9C827}"/>
    <cellStyle name="Salida 8 3 2 2 2 2" xfId="26459" xr:uid="{D3519FB1-61DE-421C-A24C-0E34961F7E35}"/>
    <cellStyle name="Salida 8 3 2 2 3" xfId="8695" xr:uid="{25122E88-8DFB-4BC0-AF6B-CBE489D1640B}"/>
    <cellStyle name="Salida 8 3 2 2 3 2" xfId="23803" xr:uid="{7FF80B0D-7B27-4EEB-AE63-694A5DB52009}"/>
    <cellStyle name="Salida 8 3 2 2 4" xfId="20095" xr:uid="{176A67CF-F45E-48DA-A756-F73E663F60FA}"/>
    <cellStyle name="Salida 8 3 2 3" xfId="8817" xr:uid="{B6ADF1A3-8F01-489F-98D9-415C8274B8E1}"/>
    <cellStyle name="Salida 8 3 2 3 2" xfId="23925" xr:uid="{BF2F96A9-A3D0-414B-9ECF-97A7ECB6B0EE}"/>
    <cellStyle name="Salida 8 3 3" xfId="2269" xr:uid="{89642528-B2B0-41EB-B10C-7C594597E98C}"/>
    <cellStyle name="Salida 8 3 3 2" xfId="4906" xr:uid="{41C72C44-970F-474F-9DF2-9E9AFA5F97F9}"/>
    <cellStyle name="Salida 8 3 3 2 2" xfId="11270" xr:uid="{E154E9A5-535D-4A74-9640-4A52C0C6E2EE}"/>
    <cellStyle name="Salida 8 3 3 2 2 2" xfId="26378" xr:uid="{1CF549FE-1902-4D91-A1D5-DDA1CD374607}"/>
    <cellStyle name="Salida 8 3 3 2 3" xfId="7380" xr:uid="{72BC8E86-B574-43AA-A7D5-BA95E5BEB086}"/>
    <cellStyle name="Salida 8 3 3 2 3 2" xfId="22488" xr:uid="{3240DBF9-7ED3-4B59-B752-9DB081D2DD63}"/>
    <cellStyle name="Salida 8 3 3 2 4" xfId="20014" xr:uid="{93749067-25D8-44E3-8F99-9C0C9E4AA71D}"/>
    <cellStyle name="Salida 8 3 3 3" xfId="11763" xr:uid="{F68C6463-BAF9-4846-A621-65C3259ADD71}"/>
    <cellStyle name="Salida 8 3 3 3 2" xfId="26871" xr:uid="{C44DCB9A-A6B5-4E14-95E6-915B31DCF023}"/>
    <cellStyle name="Salida 8 3 3 4" xfId="17494" xr:uid="{4D25A072-CC1D-45AD-830F-659B4A8A8438}"/>
    <cellStyle name="Salida 8 3 4" xfId="2327" xr:uid="{F0AC2FDC-1DA5-4233-8298-F05B354B839A}"/>
    <cellStyle name="Salida 8 3 4 2" xfId="4964" xr:uid="{8F7A7C1C-AAE5-4CA7-9F7E-4AA55FB26089}"/>
    <cellStyle name="Salida 8 3 4 2 2" xfId="11328" xr:uid="{193A3FB8-367E-4154-85E0-AA1285069F89}"/>
    <cellStyle name="Salida 8 3 4 2 2 2" xfId="26436" xr:uid="{1EA08874-FE93-4D35-8FEF-96BFD474A47D}"/>
    <cellStyle name="Salida 8 3 4 2 3" xfId="14439" xr:uid="{8B892664-E14B-4722-843E-DB1F0C9A5030}"/>
    <cellStyle name="Salida 8 3 4 2 3 2" xfId="29547" xr:uid="{77E59265-79A3-4FD6-8886-B046663A5925}"/>
    <cellStyle name="Salida 8 3 4 2 4" xfId="20072" xr:uid="{F3669763-8066-4262-AE9C-0004B3D8721F}"/>
    <cellStyle name="Salida 8 3 4 3" xfId="8794" xr:uid="{F47AB59A-852F-4388-B19B-73E39624FE16}"/>
    <cellStyle name="Salida 8 3 4 3 2" xfId="23902" xr:uid="{A694256D-8CDB-4AF0-A3A2-50EFF1BD7B3A}"/>
    <cellStyle name="Salida 8 3 4 4" xfId="7732" xr:uid="{75C69C79-52DE-4239-AD7D-7B8A4349304A}"/>
    <cellStyle name="Salida 8 3 4 4 2" xfId="22840" xr:uid="{6BC9C82E-81D3-49B6-A5BD-F483FCD22715}"/>
    <cellStyle name="Salida 8 3 4 5" xfId="17552" xr:uid="{424CDE34-402A-4591-AF5D-2BA329E818BF}"/>
    <cellStyle name="Salida 8 3 5" xfId="2283" xr:uid="{1F565813-0477-41AC-BFE3-D2DB39139340}"/>
    <cellStyle name="Salida 8 3 5 2" xfId="4920" xr:uid="{32BFD62A-93B6-4DB1-9C0B-2B9896F6C748}"/>
    <cellStyle name="Salida 8 3 5 2 2" xfId="11284" xr:uid="{44DDC6E4-06CD-48DE-B78B-6FE20BD78D20}"/>
    <cellStyle name="Salida 8 3 5 2 2 2" xfId="26392" xr:uid="{6E4835AC-17B1-47A4-9E41-24FA228FC146}"/>
    <cellStyle name="Salida 8 3 5 2 3" xfId="13895" xr:uid="{59EADAB9-83D6-4739-ADDD-83923F8103D7}"/>
    <cellStyle name="Salida 8 3 5 2 3 2" xfId="29003" xr:uid="{F32495C5-BA9A-46F6-BB29-D51B3EFEF047}"/>
    <cellStyle name="Salida 8 3 5 2 4" xfId="20028" xr:uid="{F31B0B08-6983-47BC-92DA-014B0DC4337E}"/>
    <cellStyle name="Salida 8 3 5 3" xfId="8750" xr:uid="{FAB04745-73D2-490E-B090-4EB3AAD56A04}"/>
    <cellStyle name="Salida 8 3 5 3 2" xfId="23858" xr:uid="{C78E4595-0F79-4124-8FCD-94F6CBFE5532}"/>
    <cellStyle name="Salida 8 3 5 4" xfId="9278" xr:uid="{928CE1A2-880D-4059-B2CE-9BC803EBBC1E}"/>
    <cellStyle name="Salida 8 3 5 4 2" xfId="24386" xr:uid="{64B5A701-D755-4F13-AB6C-CE2FC0D216F3}"/>
    <cellStyle name="Salida 8 3 5 5" xfId="17508" xr:uid="{A9F858E3-F079-4BC6-9792-559FB62B4F21}"/>
    <cellStyle name="Salida 8 3 6" xfId="2293" xr:uid="{D7235320-C388-4F9A-A71A-04AEBFB89BE8}"/>
    <cellStyle name="Salida 8 3 6 2" xfId="4930" xr:uid="{569F569C-08DA-468B-981D-B2D7CCB064ED}"/>
    <cellStyle name="Salida 8 3 6 2 2" xfId="11294" xr:uid="{0FB2E1AA-57E1-414E-8DBD-CDDD90A3AD22}"/>
    <cellStyle name="Salida 8 3 6 2 2 2" xfId="26402" xr:uid="{C962627E-5FB3-4C87-BE4B-7BDE6FA3162B}"/>
    <cellStyle name="Salida 8 3 6 2 3" xfId="16036" xr:uid="{725BF2DB-9DF1-48AF-AFE4-19ECDE565BDD}"/>
    <cellStyle name="Salida 8 3 6 2 3 2" xfId="31144" xr:uid="{5ED78D52-AA9A-4116-A022-26B7F7E9FFFB}"/>
    <cellStyle name="Salida 8 3 6 2 4" xfId="20038" xr:uid="{41A36336-82E8-4652-9CE1-FABDC98035F8}"/>
    <cellStyle name="Salida 8 3 6 3" xfId="8760" xr:uid="{55DE1DE8-8A25-43B9-AED9-08C8C501BDC9}"/>
    <cellStyle name="Salida 8 3 6 3 2" xfId="23868" xr:uid="{FDBD666C-C049-4D6C-AA54-7313589D4111}"/>
    <cellStyle name="Salida 8 3 6 4" xfId="15729" xr:uid="{DAA319B5-317E-4B06-94AD-19BC10D22125}"/>
    <cellStyle name="Salida 8 3 6 4 2" xfId="30837" xr:uid="{770EC821-D7E2-4EFD-9F21-9154924B50AB}"/>
    <cellStyle name="Salida 8 3 6 5" xfId="17518" xr:uid="{E9A068E2-4CC9-45AD-842B-289EAB206B84}"/>
    <cellStyle name="Salida 8 3 7" xfId="3862" xr:uid="{D03E1201-9074-4242-AEFB-444966AB3E2E}"/>
    <cellStyle name="Salida 8 3 7 2" xfId="6499" xr:uid="{48C1757D-5FFF-4D99-AB4D-EFF1FA1B1DD6}"/>
    <cellStyle name="Salida 8 3 7 2 2" xfId="12810" xr:uid="{3060BEEC-B4FD-499E-8F41-CCAE28F700A3}"/>
    <cellStyle name="Salida 8 3 7 2 2 2" xfId="27918" xr:uid="{7235052D-FD53-4257-8578-E0F634153043}"/>
    <cellStyle name="Salida 8 3 7 2 3" xfId="15456" xr:uid="{F76E1340-EA60-4F5D-9EC1-4908C963E38A}"/>
    <cellStyle name="Salida 8 3 7 2 3 2" xfId="30564" xr:uid="{1A836CE8-1208-48E6-8BCA-361AE050B403}"/>
    <cellStyle name="Salida 8 3 7 2 4" xfId="21607" xr:uid="{B6EB5BB5-5B9D-4F63-BC91-6E45418CD491}"/>
    <cellStyle name="Salida 8 3 7 3" xfId="10244" xr:uid="{491A5790-2D75-4DCD-8615-51C75216097D}"/>
    <cellStyle name="Salida 8 3 7 3 2" xfId="25352" xr:uid="{6EF83766-5E7F-41EC-825A-E4AC3BBDF781}"/>
    <cellStyle name="Salida 8 3 7 4" xfId="13860" xr:uid="{8990FC8B-B69C-4CAA-967B-A5DD9D473999}"/>
    <cellStyle name="Salida 8 3 7 4 2" xfId="28968" xr:uid="{654A4DBC-9DB4-406C-8FB7-BBCCC62C5DFA}"/>
    <cellStyle name="Salida 8 3 7 5" xfId="18970" xr:uid="{3A98788F-6613-4B0E-8CBC-9B82191E2483}"/>
    <cellStyle name="Salida 8 3 8" xfId="4244" xr:uid="{81A954D1-FD6F-4A88-957B-8FA799D67268}"/>
    <cellStyle name="Salida 8 3 8 2" xfId="6881" xr:uid="{13EEF0BF-533F-42FB-9A83-645BAEC16A2A}"/>
    <cellStyle name="Salida 8 3 8 2 2" xfId="13192" xr:uid="{133032D1-2218-4D23-AD4E-836A512A0270}"/>
    <cellStyle name="Salida 8 3 8 2 2 2" xfId="28300" xr:uid="{3BDE5E34-1066-4B00-A759-0166FC825A6D}"/>
    <cellStyle name="Salida 8 3 8 2 3" xfId="16856" xr:uid="{1E2156E6-301F-4AFE-984B-5A7E22750291}"/>
    <cellStyle name="Salida 8 3 8 2 3 2" xfId="31964" xr:uid="{6AC624EF-FC87-4B84-9AA8-4003C5FF9815}"/>
    <cellStyle name="Salida 8 3 8 2 4" xfId="21989" xr:uid="{05E2247D-66E0-4124-9973-DDED6E03DBED}"/>
    <cellStyle name="Salida 8 3 8 3" xfId="10626" xr:uid="{0981BF2E-C71D-47E6-B034-C9480815DD7A}"/>
    <cellStyle name="Salida 8 3 8 3 2" xfId="25734" xr:uid="{94C49737-5D8D-4040-ADFA-62AA2C315959}"/>
    <cellStyle name="Salida 8 3 8 4" xfId="13991" xr:uid="{10A10799-2ECD-4A1B-8300-73F72A166AD1}"/>
    <cellStyle name="Salida 8 3 8 4 2" xfId="29099" xr:uid="{97F051C0-765F-4F74-9B2D-91DCDCC6EB7A}"/>
    <cellStyle name="Salida 8 3 8 5" xfId="19352" xr:uid="{990E7F7C-AEDE-4885-B496-6E181BBCF571}"/>
    <cellStyle name="Salida 8 3 9" xfId="4427" xr:uid="{C4683BC2-B5DB-484C-9CEA-B0933C4DE904}"/>
    <cellStyle name="Salida 8 3 9 2" xfId="10809" xr:uid="{C7D5AB32-5A6D-4352-BD1E-B7F6A11BA381}"/>
    <cellStyle name="Salida 8 3 9 2 2" xfId="25917" xr:uid="{98C103AD-D91C-4113-8836-AE0277902FBD}"/>
    <cellStyle name="Salida 8 3 9 3" xfId="14650" xr:uid="{680D9E52-BD86-4FB1-A7E2-7E1C944348EF}"/>
    <cellStyle name="Salida 8 3 9 3 2" xfId="29758" xr:uid="{952EC7BA-0124-42BF-A98E-CE673E427D7E}"/>
    <cellStyle name="Salida 8 3 9 4" xfId="19535" xr:uid="{B99ACADE-6176-4086-8825-87B864F79796}"/>
    <cellStyle name="Salida 8 4" xfId="2134" xr:uid="{2F8ADCAD-89C3-4C02-9C62-ADB086CB4173}"/>
    <cellStyle name="Salida 8 4 10" xfId="14669" xr:uid="{56833E4E-6CFF-41C8-8C6E-E9DADC164F23}"/>
    <cellStyle name="Salida 8 4 10 2" xfId="29777" xr:uid="{630D9282-539F-428C-808A-BFD9C5AC8AF0}"/>
    <cellStyle name="Salida 8 4 11" xfId="7243" xr:uid="{9146DBA2-8281-4FBB-96FA-DFDD3521D8DE}"/>
    <cellStyle name="Salida 8 4 11 2" xfId="22351" xr:uid="{58728B0A-EA37-4CA9-82B1-E9570A8BF6EA}"/>
    <cellStyle name="Salida 8 4 12" xfId="17359" xr:uid="{944A3EDF-E327-4413-AC5D-BFEFDC2F9250}"/>
    <cellStyle name="Salida 8 4 2" xfId="2624" xr:uid="{730F06B0-55CA-4658-8306-82EF8A13A60E}"/>
    <cellStyle name="Salida 8 4 2 2" xfId="5261" xr:uid="{6138754F-0DFA-4912-88EC-57E276A98A02}"/>
    <cellStyle name="Salida 8 4 2 2 2" xfId="11625" xr:uid="{E50A9B70-77ED-4AEA-A2A8-09FEA62E81B1}"/>
    <cellStyle name="Salida 8 4 2 2 2 2" xfId="26733" xr:uid="{12786D39-7337-48CF-9AA9-0B81E2E6D51A}"/>
    <cellStyle name="Salida 8 4 2 2 3" xfId="8035" xr:uid="{BA5804C9-9BE7-40DF-AE31-296EA7D5A299}"/>
    <cellStyle name="Salida 8 4 2 2 3 2" xfId="23143" xr:uid="{6CA65B6E-F3D2-4869-93FD-1DDFAC83CA23}"/>
    <cellStyle name="Salida 8 4 2 2 4" xfId="20369" xr:uid="{EC19C21B-9055-44C3-8573-89A61D249101}"/>
    <cellStyle name="Salida 8 4 2 3" xfId="9091" xr:uid="{DA99094B-AF02-4E13-869B-70ABD0D602A8}"/>
    <cellStyle name="Salida 8 4 2 3 2" xfId="24199" xr:uid="{FF6CFD15-8C9A-411F-BDF4-891C99F009E0}"/>
    <cellStyle name="Salida 8 4 2 4" xfId="7387" xr:uid="{93970DA7-CA38-4293-88B3-42A0E5BD6106}"/>
    <cellStyle name="Salida 8 4 2 4 2" xfId="22495" xr:uid="{4655E49A-45FC-4BFD-A54E-7F15D13F1C97}"/>
    <cellStyle name="Salida 8 4 2 5" xfId="13876" xr:uid="{4859539E-A776-4FCB-9DEE-20E6EEDD2195}"/>
    <cellStyle name="Salida 8 4 2 5 2" xfId="28984" xr:uid="{9B2C2396-2997-4508-BBD5-7051D45574A7}"/>
    <cellStyle name="Salida 8 4 2 6" xfId="17732" xr:uid="{58920662-2DA7-459F-A373-4A72B5354013}"/>
    <cellStyle name="Salida 8 4 3" xfId="2889" xr:uid="{F1134894-D274-4CCE-81B8-1FD262348E51}"/>
    <cellStyle name="Salida 8 4 3 2" xfId="5526" xr:uid="{CDC65696-17D6-4481-90F5-5DBA3D7F9EBF}"/>
    <cellStyle name="Salida 8 4 3 2 2" xfId="11837" xr:uid="{9CDF63DB-4E57-4FAB-B443-1E12A7451BEC}"/>
    <cellStyle name="Salida 8 4 3 2 2 2" xfId="26945" xr:uid="{528ABDC9-D9B8-4DBB-980B-8C7DBBE32307}"/>
    <cellStyle name="Salida 8 4 3 2 3" xfId="15478" xr:uid="{AA0564E6-ADF7-4A0F-BFAC-C02FDD826949}"/>
    <cellStyle name="Salida 8 4 3 2 3 2" xfId="30586" xr:uid="{D07DF42A-B475-43D2-909F-E0A6A6EDADA2}"/>
    <cellStyle name="Salida 8 4 3 2 4" xfId="20634" xr:uid="{B7A8B125-6D5C-44C1-BD11-1FCB411A50DC}"/>
    <cellStyle name="Salida 8 4 3 3" xfId="16336" xr:uid="{6D0806B7-B58A-4997-A01C-200FC9BD44BA}"/>
    <cellStyle name="Salida 8 4 3 3 2" xfId="31444" xr:uid="{D4C1E7B4-18DE-4EA1-889E-3847B8375380}"/>
    <cellStyle name="Salida 8 4 3 4" xfId="17997" xr:uid="{EBADD91B-FE38-4371-A3A3-D1DA11D0348D}"/>
    <cellStyle name="Salida 8 4 4" xfId="3192" xr:uid="{2EE1EEEE-A09F-4551-94E0-AE896028C505}"/>
    <cellStyle name="Salida 8 4 4 2" xfId="5829" xr:uid="{9E847741-BF26-40C6-93E4-870A439DC94B}"/>
    <cellStyle name="Salida 8 4 4 2 2" xfId="12140" xr:uid="{74FBA6A3-85BC-4FD9-BAE3-EBA398B8C2D9}"/>
    <cellStyle name="Salida 8 4 4 2 2 2" xfId="27248" xr:uid="{CED782C6-846A-40DB-B604-03D0F619FFD6}"/>
    <cellStyle name="Salida 8 4 4 2 3" xfId="14472" xr:uid="{344CAEA4-DD20-470C-A4DE-FCAF15FEC31B}"/>
    <cellStyle name="Salida 8 4 4 2 3 2" xfId="29580" xr:uid="{895A4BE5-89E0-44E7-8080-1F1CE8C1CFEC}"/>
    <cellStyle name="Salida 8 4 4 2 4" xfId="20937" xr:uid="{1D8AFA5F-FC3E-44B8-A5F5-B5BC786F4348}"/>
    <cellStyle name="Salida 8 4 4 3" xfId="9574" xr:uid="{2AC0ABDE-4FCF-4734-BA9F-1DB4276F8ADB}"/>
    <cellStyle name="Salida 8 4 4 3 2" xfId="24682" xr:uid="{EA56FD9E-0025-44D6-9D8A-FFC66EFD0FF4}"/>
    <cellStyle name="Salida 8 4 4 4" xfId="13720" xr:uid="{085BE63B-8C38-41A4-B198-8964B04ED3A2}"/>
    <cellStyle name="Salida 8 4 4 4 2" xfId="28828" xr:uid="{3964DA76-C4DA-4B3F-98F0-B85326466355}"/>
    <cellStyle name="Salida 8 4 4 5" xfId="18300" xr:uid="{BD2CD64A-2A42-4B66-87C9-ECDFFE9B6484}"/>
    <cellStyle name="Salida 8 4 5" xfId="3518" xr:uid="{8F8BE74C-1098-4F35-92DE-C9A52B5F57F0}"/>
    <cellStyle name="Salida 8 4 5 2" xfId="6155" xr:uid="{C01BF8D7-EBF7-44B6-81E0-5B3BC597AF0A}"/>
    <cellStyle name="Salida 8 4 5 2 2" xfId="12466" xr:uid="{011327A6-8A33-4154-839F-D9839CAD447A}"/>
    <cellStyle name="Salida 8 4 5 2 2 2" xfId="27574" xr:uid="{8070F7FC-C958-4919-815A-692A60CAB30F}"/>
    <cellStyle name="Salida 8 4 5 2 3" xfId="7285" xr:uid="{3CC24F27-9818-4253-9B95-47B4CB79CC13}"/>
    <cellStyle name="Salida 8 4 5 2 3 2" xfId="22393" xr:uid="{7F8A3DDA-C874-48BF-947C-77A170ED5084}"/>
    <cellStyle name="Salida 8 4 5 2 4" xfId="21263" xr:uid="{6638FC3B-B3D4-44B3-B232-3270BAEC76EE}"/>
    <cellStyle name="Salida 8 4 5 3" xfId="9900" xr:uid="{3D9A8AF0-BBDE-4139-977A-7DF3FC489269}"/>
    <cellStyle name="Salida 8 4 5 3 2" xfId="25008" xr:uid="{3555338F-DCE2-45FB-BB03-D311F5F55BB1}"/>
    <cellStyle name="Salida 8 4 5 4" xfId="11686" xr:uid="{1832BD57-E350-45F9-8644-83BAE3E23920}"/>
    <cellStyle name="Salida 8 4 5 4 2" xfId="26794" xr:uid="{3019AFA1-508C-4B89-966F-782E38614C2D}"/>
    <cellStyle name="Salida 8 4 5 5" xfId="18626" xr:uid="{E7181D1C-56E3-4445-9CF3-9AF86712A79C}"/>
    <cellStyle name="Salida 8 4 6" xfId="3824" xr:uid="{D3030A55-086E-475D-BB91-F4EA175B0CCC}"/>
    <cellStyle name="Salida 8 4 6 2" xfId="6461" xr:uid="{C787ED35-EDBB-4963-87A6-A7891B1DEF33}"/>
    <cellStyle name="Salida 8 4 6 2 2" xfId="12772" xr:uid="{0E3B6F1E-DE43-4598-8801-647328F1C837}"/>
    <cellStyle name="Salida 8 4 6 2 2 2" xfId="27880" xr:uid="{AD944FE7-FE02-462D-9C48-664D8F794721}"/>
    <cellStyle name="Salida 8 4 6 2 3" xfId="15985" xr:uid="{33FFEF95-A6F1-4958-B814-F89768FDD54F}"/>
    <cellStyle name="Salida 8 4 6 2 3 2" xfId="31093" xr:uid="{9353E6C2-A912-42A2-B812-417706C2ED6E}"/>
    <cellStyle name="Salida 8 4 6 2 4" xfId="21569" xr:uid="{1772B984-418A-4DE4-813F-DCB0EB8B13D1}"/>
    <cellStyle name="Salida 8 4 6 3" xfId="10206" xr:uid="{CAFE3AFD-7B75-4A87-9409-1679D456E901}"/>
    <cellStyle name="Salida 8 4 6 3 2" xfId="25314" xr:uid="{70E66BE8-5B29-438A-8569-7C285550FC03}"/>
    <cellStyle name="Salida 8 4 6 4" xfId="8260" xr:uid="{C8256AD5-3FF0-4C69-A8CF-89C3844D3D7B}"/>
    <cellStyle name="Salida 8 4 6 4 2" xfId="23368" xr:uid="{B5CCE262-B54E-4804-BBA0-3770D112F796}"/>
    <cellStyle name="Salida 8 4 6 5" xfId="18932" xr:uid="{0637B911-C5EB-49B5-8CBB-8E683640BCF3}"/>
    <cellStyle name="Salida 8 4 7" xfId="4206" xr:uid="{0D56D68F-3643-44AE-A13E-77A24CA3E334}"/>
    <cellStyle name="Salida 8 4 7 2" xfId="6843" xr:uid="{596435A4-A4CB-437C-8C3F-A2B0F15A5BBF}"/>
    <cellStyle name="Salida 8 4 7 2 2" xfId="13154" xr:uid="{B62E84C2-207D-431A-B275-90ECFB0203E6}"/>
    <cellStyle name="Salida 8 4 7 2 2 2" xfId="28262" xr:uid="{9A5588F4-7982-45BE-BFDD-AD05D6897FA7}"/>
    <cellStyle name="Salida 8 4 7 2 3" xfId="16823" xr:uid="{57B5FFFC-C3D3-45F1-84B8-346BAAF1766C}"/>
    <cellStyle name="Salida 8 4 7 2 3 2" xfId="31931" xr:uid="{FA19C55F-20FC-415E-8CEE-0104F2D925B9}"/>
    <cellStyle name="Salida 8 4 7 2 4" xfId="21951" xr:uid="{C0EECB44-4407-47CC-81E0-5CAD0C5896DC}"/>
    <cellStyle name="Salida 8 4 7 3" xfId="10588" xr:uid="{00095CCA-CFB1-4C1D-9858-DFBAE12F66E5}"/>
    <cellStyle name="Salida 8 4 7 3 2" xfId="25696" xr:uid="{43417346-2ECE-4E22-A79E-31D901483BDC}"/>
    <cellStyle name="Salida 8 4 7 4" xfId="13483" xr:uid="{6FBC3412-32F3-4450-BB41-70118848C333}"/>
    <cellStyle name="Salida 8 4 7 4 2" xfId="28591" xr:uid="{3BBAE702-8B05-4818-A9EA-61F190C25EE2}"/>
    <cellStyle name="Salida 8 4 7 5" xfId="19314" xr:uid="{97DE9044-C2C3-4BFF-B1BE-27036CE0679C}"/>
    <cellStyle name="Salida 8 4 8" xfId="4771" xr:uid="{C8848CC2-7B22-4170-840A-C91D747538A1}"/>
    <cellStyle name="Salida 8 4 8 2" xfId="11153" xr:uid="{871116F7-298A-44C3-B5EF-670F85BD5E7A}"/>
    <cellStyle name="Salida 8 4 8 2 2" xfId="26261" xr:uid="{D17BD714-E901-41FF-A882-AF4EFBF7155D}"/>
    <cellStyle name="Salida 8 4 8 3" xfId="9192" xr:uid="{4FA27D90-2119-4383-9E80-BFF2FE17240A}"/>
    <cellStyle name="Salida 8 4 8 3 2" xfId="24300" xr:uid="{4D0504E0-9026-43DF-9D2D-6D8A78C8ACAF}"/>
    <cellStyle name="Salida 8 4 8 4" xfId="19879" xr:uid="{23E69835-2C7C-4E62-AF48-0DE08E47B753}"/>
    <cellStyle name="Salida 8 4 9" xfId="8632" xr:uid="{C17D3DD8-7C4E-491E-9923-F0BD13137A2E}"/>
    <cellStyle name="Salida 8 4 9 2" xfId="23740" xr:uid="{8E15CF72-74DB-4EEA-A429-D567536D95C1}"/>
    <cellStyle name="Salida 8 5" xfId="1990" xr:uid="{9E8AFFB1-50C2-4531-980E-5E80BA66E322}"/>
    <cellStyle name="Salida 8 5 10" xfId="15754" xr:uid="{0E322694-3BC5-4EA6-9E8D-D8A0758D5DA4}"/>
    <cellStyle name="Salida 8 5 10 2" xfId="30862" xr:uid="{E689D065-1FF3-43A1-87F5-084453378E0D}"/>
    <cellStyle name="Salida 8 5 11" xfId="17215" xr:uid="{591D88A6-78B9-417B-88BE-59B7B1A93DF4}"/>
    <cellStyle name="Salida 8 5 2" xfId="2752" xr:uid="{2AA2C384-98F4-48DB-894B-BBA226E028AA}"/>
    <cellStyle name="Salida 8 5 2 2" xfId="5389" xr:uid="{E755924C-9CB9-430E-9E36-51B2FBF9B00C}"/>
    <cellStyle name="Salida 8 5 2 2 2" xfId="11738" xr:uid="{46AD6782-CA91-4D1C-B3BE-0A71DAAD877C}"/>
    <cellStyle name="Salida 8 5 2 2 2 2" xfId="26846" xr:uid="{045522BA-A7FD-4039-835E-622E8890049D}"/>
    <cellStyle name="Salida 8 5 2 2 3" xfId="11789" xr:uid="{075DD85D-9ECE-48D3-A2BB-18348799267E}"/>
    <cellStyle name="Salida 8 5 2 2 3 2" xfId="26897" xr:uid="{79F490A2-2D75-4480-A1A1-57860F9638FC}"/>
    <cellStyle name="Salida 8 5 2 2 4" xfId="20497" xr:uid="{38D1CDE1-DFCD-432F-ABFA-ED14C802D2A4}"/>
    <cellStyle name="Salida 8 5 2 3" xfId="8197" xr:uid="{5250E76D-B7EE-4A73-8DDD-F7396EC96169}"/>
    <cellStyle name="Salida 8 5 2 3 2" xfId="23305" xr:uid="{1C8082F7-3892-4CF5-AACC-3174958C7A62}"/>
    <cellStyle name="Salida 8 5 2 4" xfId="17860" xr:uid="{745F7391-F854-4289-94E0-B2FF863C5FC6}"/>
    <cellStyle name="Salida 8 5 3" xfId="3055" xr:uid="{A28AE48C-23D0-4976-85FC-2E7E245A6E4E}"/>
    <cellStyle name="Salida 8 5 3 2" xfId="5692" xr:uid="{E48828FD-022B-437D-A49C-389936A68C6A}"/>
    <cellStyle name="Salida 8 5 3 2 2" xfId="12003" xr:uid="{8889FEB5-05D0-469C-B05F-87B23407539F}"/>
    <cellStyle name="Salida 8 5 3 2 2 2" xfId="27111" xr:uid="{89412FEB-099B-49DC-9BFF-312078AB4309}"/>
    <cellStyle name="Salida 8 5 3 2 3" xfId="8214" xr:uid="{4CA5BA17-C73E-43E4-A7EC-C25EC09FCDFE}"/>
    <cellStyle name="Salida 8 5 3 2 3 2" xfId="23322" xr:uid="{79FDDF92-8482-4FEF-A760-CE2F26335049}"/>
    <cellStyle name="Salida 8 5 3 2 4" xfId="20800" xr:uid="{80A3967A-0FF7-474F-93D4-91D98D256F61}"/>
    <cellStyle name="Salida 8 5 3 3" xfId="9437" xr:uid="{1E5D8528-78C4-40BB-BE8E-B462EF88C778}"/>
    <cellStyle name="Salida 8 5 3 3 2" xfId="24545" xr:uid="{09D84694-2D48-416D-B8B7-01CC4815CECC}"/>
    <cellStyle name="Salida 8 5 3 4" xfId="7796" xr:uid="{7228EA36-2A00-4955-BF66-A62BD6844824}"/>
    <cellStyle name="Salida 8 5 3 4 2" xfId="22904" xr:uid="{517FC115-4630-4588-89BD-5436202DCAD3}"/>
    <cellStyle name="Salida 8 5 3 5" xfId="18163" xr:uid="{2FA32676-82E3-4117-8FC2-D415365D622C}"/>
    <cellStyle name="Salida 8 5 4" xfId="3381" xr:uid="{05393B4A-23C6-4811-857A-36882D383621}"/>
    <cellStyle name="Salida 8 5 4 2" xfId="6018" xr:uid="{B5A79446-B003-4997-BEA5-11DD5B700001}"/>
    <cellStyle name="Salida 8 5 4 2 2" xfId="12329" xr:uid="{AF7433E2-CB99-48B7-92CC-DEFB3DBFAD8B}"/>
    <cellStyle name="Salida 8 5 4 2 2 2" xfId="27437" xr:uid="{746E0CEC-AAC4-4E84-BCB4-7CD4647EEB7E}"/>
    <cellStyle name="Salida 8 5 4 2 3" xfId="16386" xr:uid="{5845D5E9-6B3D-4C15-B0CC-4533208BA7E0}"/>
    <cellStyle name="Salida 8 5 4 2 3 2" xfId="31494" xr:uid="{F364AF4F-034E-4FCE-A50E-397496709EB3}"/>
    <cellStyle name="Salida 8 5 4 2 4" xfId="21126" xr:uid="{863AA446-8482-4DCA-9D5B-104D8CBB1391}"/>
    <cellStyle name="Salida 8 5 4 3" xfId="9763" xr:uid="{72A38E51-1E17-47A6-9287-D626D312A6B4}"/>
    <cellStyle name="Salida 8 5 4 3 2" xfId="24871" xr:uid="{9041723D-F61E-425F-AE19-F56137D5AECD}"/>
    <cellStyle name="Salida 8 5 4 4" xfId="15692" xr:uid="{E05ACC7D-7E57-4758-8019-CAFD690720F5}"/>
    <cellStyle name="Salida 8 5 4 4 2" xfId="30800" xr:uid="{AD1F25E4-726F-446E-8A17-2DE5F93D29E5}"/>
    <cellStyle name="Salida 8 5 4 5" xfId="18489" xr:uid="{55419ECD-726C-4B61-A27C-A0B34DE9CC60}"/>
    <cellStyle name="Salida 8 5 5" xfId="3687" xr:uid="{21F4DB4F-8ADF-4670-852B-A186C4462031}"/>
    <cellStyle name="Salida 8 5 5 2" xfId="6324" xr:uid="{E8BD40F0-12F2-4503-AAD5-85172CC0789D}"/>
    <cellStyle name="Salida 8 5 5 2 2" xfId="12635" xr:uid="{B576FB3A-A2D2-478E-95A8-17AA3E49542E}"/>
    <cellStyle name="Salida 8 5 5 2 2 2" xfId="27743" xr:uid="{D8493AAC-E8B2-43E8-8C5D-BA11EDA081A6}"/>
    <cellStyle name="Salida 8 5 5 2 3" xfId="7170" xr:uid="{CB7D08A1-1C54-4B85-BECA-BB4191135DC3}"/>
    <cellStyle name="Salida 8 5 5 2 3 2" xfId="22278" xr:uid="{9A62F1B8-6C3C-4D5E-AF1A-28F2B5CA1A1C}"/>
    <cellStyle name="Salida 8 5 5 2 4" xfId="21432" xr:uid="{B7B09879-7AE3-44FF-9D9B-3F2B67E3E3A8}"/>
    <cellStyle name="Salida 8 5 5 3" xfId="10069" xr:uid="{4EB9D2F7-5FCA-4C1C-8F38-E9549D751CCB}"/>
    <cellStyle name="Salida 8 5 5 3 2" xfId="25177" xr:uid="{2275C7C7-F2C5-4D9F-ABCE-736F3E47D686}"/>
    <cellStyle name="Salida 8 5 5 4" xfId="7394" xr:uid="{1428B3A0-2BB2-4A9F-9BF6-46F88173E1DD}"/>
    <cellStyle name="Salida 8 5 5 4 2" xfId="22502" xr:uid="{15419852-007B-4E4F-A6B4-B2C36E1B1917}"/>
    <cellStyle name="Salida 8 5 5 5" xfId="18795" xr:uid="{ABCDA639-241F-446C-B532-2412025CECDA}"/>
    <cellStyle name="Salida 8 5 6" xfId="4062" xr:uid="{AE65FCD4-5916-412A-A95F-0D613CB089E5}"/>
    <cellStyle name="Salida 8 5 6 2" xfId="6699" xr:uid="{01D05D2F-C68F-4054-A4F4-AD36B7D56ECC}"/>
    <cellStyle name="Salida 8 5 6 2 2" xfId="13010" xr:uid="{8CC02CF8-7BB8-4953-B484-77607E561976}"/>
    <cellStyle name="Salida 8 5 6 2 2 2" xfId="28118" xr:uid="{AB328D32-9FD5-46C3-A1F2-42D266B3E69D}"/>
    <cellStyle name="Salida 8 5 6 2 3" xfId="16686" xr:uid="{460DEEEF-16CB-4321-B73B-0C6A8E68C1D8}"/>
    <cellStyle name="Salida 8 5 6 2 3 2" xfId="31794" xr:uid="{9E4E53C3-E286-4EC8-86E2-3D9C77DD2618}"/>
    <cellStyle name="Salida 8 5 6 2 4" xfId="21807" xr:uid="{4F0C1663-5334-45CC-9FD9-AB64E6F3D055}"/>
    <cellStyle name="Salida 8 5 6 3" xfId="10444" xr:uid="{F6E2D9B2-E704-4E99-B02D-D45615F43A03}"/>
    <cellStyle name="Salida 8 5 6 3 2" xfId="25552" xr:uid="{5C5D4DCC-3ED7-4158-8DB7-016BF5FB1AEB}"/>
    <cellStyle name="Salida 8 5 6 4" xfId="11681" xr:uid="{04D7E429-76DC-4CE8-AB9B-F979F8C6DB75}"/>
    <cellStyle name="Salida 8 5 6 4 2" xfId="26789" xr:uid="{6F80DA50-2307-43AA-89A4-AAEC1721A29B}"/>
    <cellStyle name="Salida 8 5 6 5" xfId="19170" xr:uid="{E3F9F8B4-E234-492B-B0F9-4C1A7D7B59F5}"/>
    <cellStyle name="Salida 8 5 7" xfId="4627" xr:uid="{B0FD560B-15B3-45A4-BAD9-E46279C9E102}"/>
    <cellStyle name="Salida 8 5 7 2" xfId="11009" xr:uid="{9938A939-0810-4384-8863-C7A867C27D84}"/>
    <cellStyle name="Salida 8 5 7 2 2" xfId="26117" xr:uid="{3D8193BC-7244-4B87-A9C6-E56C67862349}"/>
    <cellStyle name="Salida 8 5 7 3" xfId="13387" xr:uid="{5981A834-E858-4E27-A067-69322BDB1BF3}"/>
    <cellStyle name="Salida 8 5 7 3 2" xfId="28495" xr:uid="{CE73CBB5-9D9E-457F-929B-617700B68A03}"/>
    <cellStyle name="Salida 8 5 7 4" xfId="19735" xr:uid="{7614FC23-3C55-42EB-A234-72AA822B4295}"/>
    <cellStyle name="Salida 8 5 8" xfId="8488" xr:uid="{07B9148A-FEEB-45A3-8881-3B15B8545495}"/>
    <cellStyle name="Salida 8 5 8 2" xfId="23596" xr:uid="{8D17EEF7-F492-4649-8775-B02FAC3F70CB}"/>
    <cellStyle name="Salida 8 5 9" xfId="7710" xr:uid="{F554BEC0-A3E0-4880-BE46-FF534CED2503}"/>
    <cellStyle name="Salida 8 5 9 2" xfId="22818" xr:uid="{FB7F3D11-ED38-4A0E-AAC5-4A36261BB168}"/>
    <cellStyle name="Salida 9" xfId="1518" xr:uid="{00000000-0005-0000-0000-0000F2050000}"/>
    <cellStyle name="Salida 9 10" xfId="1519" xr:uid="{00000000-0005-0000-0000-0000F3050000}"/>
    <cellStyle name="Salida 9 11" xfId="1520" xr:uid="{00000000-0005-0000-0000-0000F4050000}"/>
    <cellStyle name="Salida 9 12" xfId="1521" xr:uid="{00000000-0005-0000-0000-0000F5050000}"/>
    <cellStyle name="Salida 9 13" xfId="1522" xr:uid="{00000000-0005-0000-0000-0000F6050000}"/>
    <cellStyle name="Salida 9 14" xfId="1523" xr:uid="{00000000-0005-0000-0000-0000F7050000}"/>
    <cellStyle name="Salida 9 15" xfId="1524" xr:uid="{00000000-0005-0000-0000-0000F8050000}"/>
    <cellStyle name="Salida 9 16" xfId="1525" xr:uid="{00000000-0005-0000-0000-0000F9050000}"/>
    <cellStyle name="Salida 9 17" xfId="1526" xr:uid="{00000000-0005-0000-0000-0000FA050000}"/>
    <cellStyle name="Salida 9 18" xfId="1527" xr:uid="{00000000-0005-0000-0000-0000FB050000}"/>
    <cellStyle name="Salida 9 19" xfId="1528" xr:uid="{00000000-0005-0000-0000-0000FC050000}"/>
    <cellStyle name="Salida 9 2" xfId="1529" xr:uid="{00000000-0005-0000-0000-0000FD050000}"/>
    <cellStyle name="Salida 9 20" xfId="1530" xr:uid="{00000000-0005-0000-0000-0000FE050000}"/>
    <cellStyle name="Salida 9 21" xfId="1531" xr:uid="{00000000-0005-0000-0000-0000FF050000}"/>
    <cellStyle name="Salida 9 22" xfId="1532" xr:uid="{00000000-0005-0000-0000-000000060000}"/>
    <cellStyle name="Salida 9 23" xfId="1944" xr:uid="{65A39CC9-E708-4BEC-BAC4-A391B42A9FB9}"/>
    <cellStyle name="Salida 9 23 10" xfId="8445" xr:uid="{5509BC1C-0550-4253-BA35-4E902F2C12BB}"/>
    <cellStyle name="Salida 9 23 10 2" xfId="23553" xr:uid="{F829CAEB-326E-46EF-9795-30F566BC2F5C}"/>
    <cellStyle name="Salida 9 23 11" xfId="8236" xr:uid="{3D18D16E-2A17-4F1B-8128-6D1365D163FF}"/>
    <cellStyle name="Salida 9 23 11 2" xfId="23344" xr:uid="{D3151266-70CD-4CFE-B821-50CBC3BDDE82}"/>
    <cellStyle name="Salida 9 23 12" xfId="16121" xr:uid="{CCAF8C82-4876-41FE-93CB-F15525D0B09B}"/>
    <cellStyle name="Salida 9 23 12 2" xfId="31229" xr:uid="{2673F1A2-4B56-4121-A670-1435210CA48C}"/>
    <cellStyle name="Salida 9 23 13" xfId="17169" xr:uid="{F802DDB7-D0A2-415B-90F2-47D057F29421}"/>
    <cellStyle name="Salida 9 23 2" xfId="2504" xr:uid="{208B98FF-470E-4018-889E-E41D9D0DE514}"/>
    <cellStyle name="Salida 9 23 2 2" xfId="5141" xr:uid="{04AFA5AA-92ED-4336-AC38-4BE0F69BD0C1}"/>
    <cellStyle name="Salida 9 23 2 2 2" xfId="11505" xr:uid="{1489A4B2-0A31-4181-B020-7172985A64D7}"/>
    <cellStyle name="Salida 9 23 2 2 2 2" xfId="26613" xr:uid="{D36674FA-2038-455C-8BA9-E41E3A01F7DB}"/>
    <cellStyle name="Salida 9 23 2 2 3" xfId="14540" xr:uid="{34E31504-074E-45A0-A0FA-553485EC984A}"/>
    <cellStyle name="Salida 9 23 2 2 3 2" xfId="29648" xr:uid="{6E77861D-34F1-4FBE-9088-EF8D843E69EE}"/>
    <cellStyle name="Salida 9 23 2 2 4" xfId="20249" xr:uid="{770BBBCD-1319-4742-8FD7-7919EA11E8FE}"/>
    <cellStyle name="Salida 9 23 2 3" xfId="8971" xr:uid="{6FBA3510-80DC-4CF9-895B-50D2E4C79810}"/>
    <cellStyle name="Salida 9 23 2 3 2" xfId="24079" xr:uid="{0C46BEDC-73B8-40B6-A7E7-9FF1308D2D54}"/>
    <cellStyle name="Salida 9 23 3" xfId="2720" xr:uid="{1A6353C1-F6C1-4558-9DBE-6A186110566B}"/>
    <cellStyle name="Salida 9 23 3 2" xfId="5357" xr:uid="{CCC7043F-02D1-42B1-A5C8-69FB20710A7E}"/>
    <cellStyle name="Salida 9 23 3 2 2" xfId="11706" xr:uid="{AFF79E5A-2206-4020-89A5-97F14B78B752}"/>
    <cellStyle name="Salida 9 23 3 2 2 2" xfId="26814" xr:uid="{643AC6E3-9304-4FA4-B995-C6EF32D2E98B}"/>
    <cellStyle name="Salida 9 23 3 2 3" xfId="14951" xr:uid="{3626EDDA-FA21-443C-9939-1041897F83B0}"/>
    <cellStyle name="Salida 9 23 3 2 3 2" xfId="30059" xr:uid="{4D048397-7842-4495-A1B5-ED794508E490}"/>
    <cellStyle name="Salida 9 23 3 2 4" xfId="20465" xr:uid="{F1B11DF2-F551-4DD9-B142-5BAFD82C154F}"/>
    <cellStyle name="Salida 9 23 3 3" xfId="14212" xr:uid="{21348BA2-9635-436C-B6A6-78818C8C6312}"/>
    <cellStyle name="Salida 9 23 3 3 2" xfId="29320" xr:uid="{D11A1939-AA3B-4913-BB6D-6751341794C4}"/>
    <cellStyle name="Salida 9 23 3 4" xfId="17828" xr:uid="{96E90AFB-81B9-4140-BDAF-6F10E993114A}"/>
    <cellStyle name="Salida 9 23 4" xfId="3023" xr:uid="{958B9D74-F240-4913-875D-26A85560D990}"/>
    <cellStyle name="Salida 9 23 4 2" xfId="5660" xr:uid="{6727C5A5-B870-4C0C-A4F9-240C0EA77357}"/>
    <cellStyle name="Salida 9 23 4 2 2" xfId="11971" xr:uid="{497FE38F-5242-461D-9A5F-5D41FCB000DD}"/>
    <cellStyle name="Salida 9 23 4 2 2 2" xfId="27079" xr:uid="{3C800C6C-9B93-4EBE-8A34-1C3D7C9FE7C1}"/>
    <cellStyle name="Salida 9 23 4 2 3" xfId="16019" xr:uid="{030FBAD9-9943-4444-A403-6A5C34FF5C57}"/>
    <cellStyle name="Salida 9 23 4 2 3 2" xfId="31127" xr:uid="{FF3E99AC-11BD-473E-A161-F349CFECAA31}"/>
    <cellStyle name="Salida 9 23 4 2 4" xfId="20768" xr:uid="{30E78EBF-B4B2-4B4B-A267-FFD435A2C21A}"/>
    <cellStyle name="Salida 9 23 4 3" xfId="9405" xr:uid="{5DEFBED3-69E2-4676-93CC-89A4BFD7CBA1}"/>
    <cellStyle name="Salida 9 23 4 3 2" xfId="24513" xr:uid="{9A75E078-A2F1-4DD4-8359-71F5D1722A16}"/>
    <cellStyle name="Salida 9 23 4 4" xfId="15447" xr:uid="{5E73C0F6-2B2A-4256-8242-F2CAD7E655E4}"/>
    <cellStyle name="Salida 9 23 4 4 2" xfId="30555" xr:uid="{57C29E1D-4F68-4877-94CD-7DD627321698}"/>
    <cellStyle name="Salida 9 23 4 5" xfId="18131" xr:uid="{9C99D105-5B74-4ECF-883A-B824F51768DB}"/>
    <cellStyle name="Salida 9 23 5" xfId="3349" xr:uid="{24FE4B65-0E19-4088-940F-B150CD7F59FE}"/>
    <cellStyle name="Salida 9 23 5 2" xfId="5986" xr:uid="{EEC02B59-F952-40E2-8AFD-236426E1B941}"/>
    <cellStyle name="Salida 9 23 5 2 2" xfId="12297" xr:uid="{69825CD1-C696-4DA0-B384-25216E769C26}"/>
    <cellStyle name="Salida 9 23 5 2 2 2" xfId="27405" xr:uid="{5AA54CC1-87AC-421B-A641-12D482411E60}"/>
    <cellStyle name="Salida 9 23 5 2 3" xfId="14252" xr:uid="{B387A371-19BC-4232-80E9-22F13DAB9E26}"/>
    <cellStyle name="Salida 9 23 5 2 3 2" xfId="29360" xr:uid="{1CC5352F-D1CC-4F97-AE03-8EC8BCCB1F98}"/>
    <cellStyle name="Salida 9 23 5 2 4" xfId="21094" xr:uid="{FDA34596-DCB2-47DA-94EB-59E7F709F461}"/>
    <cellStyle name="Salida 9 23 5 3" xfId="9731" xr:uid="{CB9DB7BC-1EE6-4D53-B5E4-452091EE8F9D}"/>
    <cellStyle name="Salida 9 23 5 3 2" xfId="24839" xr:uid="{CDBA7FE5-82DC-4F96-95B6-00E1EA7B7888}"/>
    <cellStyle name="Salida 9 23 5 4" xfId="9162" xr:uid="{3838A9D0-E4B8-4C1B-9EA7-2FF2FBD0A5E5}"/>
    <cellStyle name="Salida 9 23 5 4 2" xfId="24270" xr:uid="{904C588A-68A8-4A5D-BFFF-E76BBCEFB7C5}"/>
    <cellStyle name="Salida 9 23 5 5" xfId="18457" xr:uid="{0D753B5E-7A27-4003-BD5F-2149A9385709}"/>
    <cellStyle name="Salida 9 23 6" xfId="3655" xr:uid="{7795DB9C-5B34-4020-88A9-89AF307E2C2A}"/>
    <cellStyle name="Salida 9 23 6 2" xfId="6292" xr:uid="{CE67179A-A92E-47B4-BB05-8FC5C0CFFE0D}"/>
    <cellStyle name="Salida 9 23 6 2 2" xfId="12603" xr:uid="{9597326D-B182-4506-9257-16B2A2E26F44}"/>
    <cellStyle name="Salida 9 23 6 2 2 2" xfId="27711" xr:uid="{93BA5F3C-E050-4DFB-BFB6-27E3BF609209}"/>
    <cellStyle name="Salida 9 23 6 2 3" xfId="14862" xr:uid="{71AFD3A9-E97F-4B18-9F20-EAB85E619B3B}"/>
    <cellStyle name="Salida 9 23 6 2 3 2" xfId="29970" xr:uid="{510862F6-2432-423A-A20A-C30DD494C17F}"/>
    <cellStyle name="Salida 9 23 6 2 4" xfId="21400" xr:uid="{0144453B-C5F4-4FB5-89E0-FFB21C0FBEE2}"/>
    <cellStyle name="Salida 9 23 6 3" xfId="10037" xr:uid="{8FE0E2D0-F8A4-4A34-8788-82E500F49433}"/>
    <cellStyle name="Salida 9 23 6 3 2" xfId="25145" xr:uid="{E6B0D18D-E108-4D92-AAE2-80070D0C7F03}"/>
    <cellStyle name="Salida 9 23 6 4" xfId="16244" xr:uid="{E3028649-80D0-4A8B-99D5-05B4E71492D5}"/>
    <cellStyle name="Salida 9 23 6 4 2" xfId="31352" xr:uid="{B7B04EA4-441D-443A-882B-682B2555D7E0}"/>
    <cellStyle name="Salida 9 23 6 5" xfId="18763" xr:uid="{78B6CF16-943A-44B6-BB80-6BCB2532DC21}"/>
    <cellStyle name="Salida 9 23 7" xfId="4016" xr:uid="{F441AADD-22C6-4259-B136-A80F27E974F2}"/>
    <cellStyle name="Salida 9 23 7 2" xfId="6653" xr:uid="{1F8C62F0-DFC7-428F-91A6-4B6737D9CED8}"/>
    <cellStyle name="Salida 9 23 7 2 2" xfId="12964" xr:uid="{38F9B044-5781-4C1E-81CB-CF811A3AB024}"/>
    <cellStyle name="Salida 9 23 7 2 2 2" xfId="28072" xr:uid="{BCDC780E-FB7A-4AC2-B5D9-E0B9751F43CF}"/>
    <cellStyle name="Salida 9 23 7 2 3" xfId="16654" xr:uid="{94FC4521-506C-4D11-98F0-38C4F4A10102}"/>
    <cellStyle name="Salida 9 23 7 2 3 2" xfId="31762" xr:uid="{58B8FE44-C897-44A0-A009-C7EBB8B7FBE7}"/>
    <cellStyle name="Salida 9 23 7 2 4" xfId="21761" xr:uid="{A29F0893-A5BD-470E-B9B6-2473D5971A96}"/>
    <cellStyle name="Salida 9 23 7 3" xfId="10398" xr:uid="{7E166685-82FE-4986-9BFC-B3F10853B805}"/>
    <cellStyle name="Salida 9 23 7 3 2" xfId="25506" xr:uid="{15674B38-D64E-4248-96CF-05997B8437FA}"/>
    <cellStyle name="Salida 9 23 7 4" xfId="15694" xr:uid="{0C204C89-4379-4586-8695-6A1E30B5AF64}"/>
    <cellStyle name="Salida 9 23 7 4 2" xfId="30802" xr:uid="{756984D5-20FD-49CE-A4B0-19F852C2F4ED}"/>
    <cellStyle name="Salida 9 23 7 5" xfId="19124" xr:uid="{5C21DCC6-CE1A-4C35-8A99-097239B3E28E}"/>
    <cellStyle name="Salida 9 23 8" xfId="4329" xr:uid="{5F5DF1FE-991E-410E-B6EF-5F57D5EEF20B}"/>
    <cellStyle name="Salida 9 23 8 2" xfId="6966" xr:uid="{E0E950DC-4C8C-4B56-B5EB-F7D245732E3C}"/>
    <cellStyle name="Salida 9 23 8 2 2" xfId="13277" xr:uid="{345F263C-67C6-41E8-A887-13E4ED16EF2B}"/>
    <cellStyle name="Salida 9 23 8 2 2 2" xfId="28385" xr:uid="{AF345815-49AC-4AB0-B5EF-D85CFCCB4590}"/>
    <cellStyle name="Salida 9 23 8 2 3" xfId="16941" xr:uid="{FABED61C-B007-4AF1-9B25-94B24E4383D0}"/>
    <cellStyle name="Salida 9 23 8 2 3 2" xfId="32049" xr:uid="{A9D59A51-7A2D-4876-AF26-4B53039FC5F1}"/>
    <cellStyle name="Salida 9 23 8 2 4" xfId="22074" xr:uid="{38FDAAF5-0BF4-481E-8AEB-457FD3B1A371}"/>
    <cellStyle name="Salida 9 23 8 3" xfId="10711" xr:uid="{F5A7155D-3B0C-4296-B827-4A31101BCAF9}"/>
    <cellStyle name="Salida 9 23 8 3 2" xfId="25819" xr:uid="{75F47125-254D-495E-BCB4-6A96E2F1B2C1}"/>
    <cellStyle name="Salida 9 23 8 4" xfId="9254" xr:uid="{DB1D4D1D-176B-4531-883A-663B1E0E5D77}"/>
    <cellStyle name="Salida 9 23 8 4 2" xfId="24362" xr:uid="{D4C426A9-DB4D-4F9B-8230-8A3ECF8D9A03}"/>
    <cellStyle name="Salida 9 23 8 5" xfId="19437" xr:uid="{BC0C268C-1B7A-4526-B889-14D68FF6E2FE}"/>
    <cellStyle name="Salida 9 23 9" xfId="4581" xr:uid="{3A389533-A473-4FF4-B7DE-78D69A7AC33D}"/>
    <cellStyle name="Salida 9 23 9 2" xfId="10963" xr:uid="{E8597DFD-77F6-4E73-BE33-21DD42DF525D}"/>
    <cellStyle name="Salida 9 23 9 2 2" xfId="26071" xr:uid="{5E248BDF-E304-42A3-883F-56ACCACA2849}"/>
    <cellStyle name="Salida 9 23 9 3" xfId="14362" xr:uid="{84BF782D-6AB6-4737-9558-26326767BACB}"/>
    <cellStyle name="Salida 9 23 9 3 2" xfId="29470" xr:uid="{3C3F9C8E-A619-447C-A3A3-E164F7854FA0}"/>
    <cellStyle name="Salida 9 23 9 4" xfId="19689" xr:uid="{1E78E8C6-485C-4FC5-AE19-D4ACB34AB963}"/>
    <cellStyle name="Salida 9 24" xfId="1789" xr:uid="{BFC61110-2D45-463A-8E02-EAE443BCB18E}"/>
    <cellStyle name="Salida 9 24 10" xfId="8266" xr:uid="{DEF678A6-725A-48D0-ACD6-7791D4269C6B}"/>
    <cellStyle name="Salida 9 24 10 2" xfId="23374" xr:uid="{D83F75B9-98EB-4198-8908-DC3908FD172D}"/>
    <cellStyle name="Salida 9 24 11" xfId="15381" xr:uid="{C41851C3-47AC-4A4A-8B9D-D78A89EEA745}"/>
    <cellStyle name="Salida 9 24 11 2" xfId="30489" xr:uid="{2B6108B8-4151-4142-A5E3-BCF55F650841}"/>
    <cellStyle name="Salida 9 24 12" xfId="13488" xr:uid="{446C96E0-82F1-4515-8CC8-4C3A9397A55C}"/>
    <cellStyle name="Salida 9 24 12 2" xfId="28596" xr:uid="{77C7FB68-730D-4F2D-8471-C9A9270609E3}"/>
    <cellStyle name="Salida 9 24 13" xfId="17014" xr:uid="{76CE1EA5-28D6-4224-8920-2EED6D53EEC2}"/>
    <cellStyle name="Salida 9 24 2" xfId="2349" xr:uid="{1B76B9CB-51A8-4B07-824C-3D44EBCA1911}"/>
    <cellStyle name="Salida 9 24 2 2" xfId="4986" xr:uid="{7B96E5FE-652F-4900-A9D2-3AE9B5B0CED5}"/>
    <cellStyle name="Salida 9 24 2 2 2" xfId="11350" xr:uid="{14F11AEE-5D97-499E-A6C0-1E0C312767AD}"/>
    <cellStyle name="Salida 9 24 2 2 2 2" xfId="26458" xr:uid="{D4904984-3F69-4ECD-9AFC-C33A6369A0C6}"/>
    <cellStyle name="Salida 9 24 2 2 3" xfId="9185" xr:uid="{BAA254E5-F09F-452B-8E3F-A34959D0E79C}"/>
    <cellStyle name="Salida 9 24 2 2 3 2" xfId="24293" xr:uid="{681602A9-8127-4666-823F-E906C0DD5163}"/>
    <cellStyle name="Salida 9 24 2 2 4" xfId="20094" xr:uid="{3C8DC756-4622-4741-A11E-C3D6675F03E8}"/>
    <cellStyle name="Salida 9 24 2 3" xfId="8816" xr:uid="{63D79B5B-DBCA-4956-A5A7-AD953AE1D896}"/>
    <cellStyle name="Salida 9 24 2 3 2" xfId="23924" xr:uid="{64FF35C5-8597-4855-B245-89D1FD6F37B9}"/>
    <cellStyle name="Salida 9 24 3" xfId="2270" xr:uid="{4605CB46-0E17-48F5-BDC1-E1A6CFF57792}"/>
    <cellStyle name="Salida 9 24 3 2" xfId="4907" xr:uid="{8FC76ECF-86D3-441B-B587-7195A95CF731}"/>
    <cellStyle name="Salida 9 24 3 2 2" xfId="11271" xr:uid="{9DC50942-B682-4EAF-AE3A-92A64BA725EC}"/>
    <cellStyle name="Salida 9 24 3 2 2 2" xfId="26379" xr:uid="{B4D1376C-B444-4934-A6C0-31276829BDCC}"/>
    <cellStyle name="Salida 9 24 3 2 3" xfId="7465" xr:uid="{7BC2B3A9-868D-434D-ADA2-511FA9888D5E}"/>
    <cellStyle name="Salida 9 24 3 2 3 2" xfId="22573" xr:uid="{BC41A502-CDAD-4951-8AC2-D15FF087CB11}"/>
    <cellStyle name="Salida 9 24 3 2 4" xfId="20015" xr:uid="{A1D258D0-F3BF-48CA-8178-C251F76A4BEA}"/>
    <cellStyle name="Salida 9 24 3 3" xfId="16301" xr:uid="{3CD471AC-997F-4DF3-842C-D8C2F524D413}"/>
    <cellStyle name="Salida 9 24 3 3 2" xfId="31409" xr:uid="{271AB018-9F83-4024-A4C6-E32143515133}"/>
    <cellStyle name="Salida 9 24 3 4" xfId="17495" xr:uid="{184C9A9B-9CE3-4DE4-A7F0-9FB27CD28635}"/>
    <cellStyle name="Salida 9 24 4" xfId="2326" xr:uid="{8B3BE819-A62F-44A8-A98B-7D92A83D7522}"/>
    <cellStyle name="Salida 9 24 4 2" xfId="4963" xr:uid="{DBE29BB0-3E0B-4DA7-AFB6-AB9627259FF6}"/>
    <cellStyle name="Salida 9 24 4 2 2" xfId="11327" xr:uid="{933371D9-E80A-478B-8571-FE3321F9608A}"/>
    <cellStyle name="Salida 9 24 4 2 2 2" xfId="26435" xr:uid="{8A6E0AC3-6369-47AA-9E9D-1710A928F6E0}"/>
    <cellStyle name="Salida 9 24 4 2 3" xfId="14152" xr:uid="{46AB591B-C496-44F0-80B0-C8BA4BAB3DF4}"/>
    <cellStyle name="Salida 9 24 4 2 3 2" xfId="29260" xr:uid="{B72C5083-915F-482F-81FF-BA57BCF037DB}"/>
    <cellStyle name="Salida 9 24 4 2 4" xfId="20071" xr:uid="{DD54989B-E6EE-45ED-96C2-E8627D374B7C}"/>
    <cellStyle name="Salida 9 24 4 3" xfId="8793" xr:uid="{859DB9CC-3BA1-444E-B892-DB18CE8551AA}"/>
    <cellStyle name="Salida 9 24 4 3 2" xfId="23901" xr:uid="{331BB275-6B35-4CAA-AD98-A1CB8EF82938}"/>
    <cellStyle name="Salida 9 24 4 4" xfId="15653" xr:uid="{33CDF2D6-3904-4B3F-8E9C-7A3E808B2970}"/>
    <cellStyle name="Salida 9 24 4 4 2" xfId="30761" xr:uid="{39CFC24E-98AF-421E-A3B2-0974A270B470}"/>
    <cellStyle name="Salida 9 24 4 5" xfId="17551" xr:uid="{E5C97754-1C98-4A0C-AB02-72A14409AFC2}"/>
    <cellStyle name="Salida 9 24 5" xfId="2284" xr:uid="{6BE481E6-C7BE-4CF6-89EF-8808874F5C70}"/>
    <cellStyle name="Salida 9 24 5 2" xfId="4921" xr:uid="{FB321E62-1E3E-4F73-8271-9C492387536C}"/>
    <cellStyle name="Salida 9 24 5 2 2" xfId="11285" xr:uid="{86DE78BC-0BCD-4E5F-9D39-EC848CAEEC8D}"/>
    <cellStyle name="Salida 9 24 5 2 2 2" xfId="26393" xr:uid="{5F12A3A5-C79A-4B6B-AA2C-521846214814}"/>
    <cellStyle name="Salida 9 24 5 2 3" xfId="16334" xr:uid="{A6652880-9D9C-44F2-84EB-A304725CFE72}"/>
    <cellStyle name="Salida 9 24 5 2 3 2" xfId="31442" xr:uid="{6D431CA3-19BE-4ECE-A7EA-2B743279DC26}"/>
    <cellStyle name="Salida 9 24 5 2 4" xfId="20029" xr:uid="{0C89FD1F-135F-4916-AEE6-2E3946C0E3AC}"/>
    <cellStyle name="Salida 9 24 5 3" xfId="8751" xr:uid="{13B6DCEC-27E4-49C1-A327-6BA2CB55F187}"/>
    <cellStyle name="Salida 9 24 5 3 2" xfId="23859" xr:uid="{9DF5519C-F4C9-4551-9AD3-8439BC24FA18}"/>
    <cellStyle name="Salida 9 24 5 4" xfId="14088" xr:uid="{8A950F48-E93F-4BDB-9994-E58142ADEABA}"/>
    <cellStyle name="Salida 9 24 5 4 2" xfId="29196" xr:uid="{65B86C0B-5466-42F7-910F-99712B26027A}"/>
    <cellStyle name="Salida 9 24 5 5" xfId="17509" xr:uid="{AB692BC8-CAEC-4DE5-82A8-97EAD773F654}"/>
    <cellStyle name="Salida 9 24 6" xfId="2292" xr:uid="{C9E0DC8B-E02F-4AE8-93BC-22704F595D3C}"/>
    <cellStyle name="Salida 9 24 6 2" xfId="4929" xr:uid="{1D77E985-514B-4A81-AB81-EB734D1E0F06}"/>
    <cellStyle name="Salida 9 24 6 2 2" xfId="11293" xr:uid="{5727A580-834B-4F97-8B53-993F3BFDD0AB}"/>
    <cellStyle name="Salida 9 24 6 2 2 2" xfId="26401" xr:uid="{41A7FC2B-779A-4A58-BF45-6BEC3B634FD8}"/>
    <cellStyle name="Salida 9 24 6 2 3" xfId="15792" xr:uid="{D01883D6-033C-4235-B7FA-BB18453EFC0F}"/>
    <cellStyle name="Salida 9 24 6 2 3 2" xfId="30900" xr:uid="{080E5F13-C762-4B39-A76A-CC89F13B6BB8}"/>
    <cellStyle name="Salida 9 24 6 2 4" xfId="20037" xr:uid="{B4EADBDB-4A8D-4813-B3F0-B16DEF69FC2C}"/>
    <cellStyle name="Salida 9 24 6 3" xfId="8759" xr:uid="{0241BBCB-B152-416E-9F50-291C557869B8}"/>
    <cellStyle name="Salida 9 24 6 3 2" xfId="23867" xr:uid="{6E8FC474-E0A7-4E9C-9313-7863ADA914F4}"/>
    <cellStyle name="Salida 9 24 6 4" xfId="7660" xr:uid="{98E8D3D6-1B54-480F-ACCE-A4FFE601EFB6}"/>
    <cellStyle name="Salida 9 24 6 4 2" xfId="22768" xr:uid="{5C53A618-7216-42B0-919C-AA86619BC952}"/>
    <cellStyle name="Salida 9 24 6 5" xfId="17517" xr:uid="{B4A07512-4B3D-4A79-8E02-D139DB744AC0}"/>
    <cellStyle name="Salida 9 24 7" xfId="3861" xr:uid="{DEB9E967-2F65-4C2F-87FC-2E640B257747}"/>
    <cellStyle name="Salida 9 24 7 2" xfId="6498" xr:uid="{18B7E5EB-6D23-457B-A425-C974840B9FE6}"/>
    <cellStyle name="Salida 9 24 7 2 2" xfId="12809" xr:uid="{6448ED32-4F5D-4849-92E5-61B8D2975477}"/>
    <cellStyle name="Salida 9 24 7 2 2 2" xfId="27917" xr:uid="{B9C197F9-CB85-4304-80A4-88770525F08C}"/>
    <cellStyle name="Salida 9 24 7 2 3" xfId="9217" xr:uid="{FCC240F8-9E00-46A7-8759-8F7141C31F73}"/>
    <cellStyle name="Salida 9 24 7 2 3 2" xfId="24325" xr:uid="{7EAD8E6D-1E8F-4AB2-BF5E-07E96820A847}"/>
    <cellStyle name="Salida 9 24 7 2 4" xfId="21606" xr:uid="{9C411909-E5AA-4106-B9DA-032D15667305}"/>
    <cellStyle name="Salida 9 24 7 3" xfId="10243" xr:uid="{EE222238-89F5-4671-AD57-F1B821964F80}"/>
    <cellStyle name="Salida 9 24 7 3 2" xfId="25351" xr:uid="{F488569A-DD10-4F4F-9136-715A79852AEA}"/>
    <cellStyle name="Salida 9 24 7 4" xfId="13715" xr:uid="{0DE54E13-9CD6-4853-93E1-4A01142EB95C}"/>
    <cellStyle name="Salida 9 24 7 4 2" xfId="28823" xr:uid="{D5397D1D-CD90-4185-AE1C-82A36092C3FE}"/>
    <cellStyle name="Salida 9 24 7 5" xfId="18969" xr:uid="{67A8C5D4-90B1-4E94-B26E-F1040E15880B}"/>
    <cellStyle name="Salida 9 24 8" xfId="4243" xr:uid="{8122C9EE-983E-4B6B-BF89-09A9A02958C3}"/>
    <cellStyle name="Salida 9 24 8 2" xfId="6880" xr:uid="{4040336C-2923-403F-BE60-64E098982896}"/>
    <cellStyle name="Salida 9 24 8 2 2" xfId="13191" xr:uid="{4FEB24A4-2BFB-4C36-BA8B-2296F9EE0395}"/>
    <cellStyle name="Salida 9 24 8 2 2 2" xfId="28299" xr:uid="{1B8D09D2-2164-4257-9DCF-1D703D388DDE}"/>
    <cellStyle name="Salida 9 24 8 2 3" xfId="16855" xr:uid="{82C321F7-D933-42A4-8550-966CB6C08217}"/>
    <cellStyle name="Salida 9 24 8 2 3 2" xfId="31963" xr:uid="{8F59C852-B660-4458-B6D3-9E08B89EDA58}"/>
    <cellStyle name="Salida 9 24 8 2 4" xfId="21988" xr:uid="{276CD3A9-053A-41D0-B4E2-E7D512B608F2}"/>
    <cellStyle name="Salida 9 24 8 3" xfId="10625" xr:uid="{80F28BEC-C897-4F88-BE1E-C98D4B4EC7B3}"/>
    <cellStyle name="Salida 9 24 8 3 2" xfId="25733" xr:uid="{8B597B3E-70D0-440D-ABA5-B37E2E685E3A}"/>
    <cellStyle name="Salida 9 24 8 4" xfId="13748" xr:uid="{F67B364B-E01C-44A1-88A4-1B51B50DD39D}"/>
    <cellStyle name="Salida 9 24 8 4 2" xfId="28856" xr:uid="{2B4BDB26-44DA-4D69-B374-23406CAB89A3}"/>
    <cellStyle name="Salida 9 24 8 5" xfId="19351" xr:uid="{6A9842C4-A476-41E0-A51F-1E8700CEAF8F}"/>
    <cellStyle name="Salida 9 24 9" xfId="4426" xr:uid="{A61798F2-AB37-49E0-9D15-03C9C27A3685}"/>
    <cellStyle name="Salida 9 24 9 2" xfId="10808" xr:uid="{5EC80333-EDCA-4175-8E32-D24DA3AD69D8}"/>
    <cellStyle name="Salida 9 24 9 2 2" xfId="25916" xr:uid="{2B94FE73-6AFB-4725-9A68-FFB8B666851C}"/>
    <cellStyle name="Salida 9 24 9 3" xfId="7120" xr:uid="{69719334-463F-439A-8831-5986A9D2BBCC}"/>
    <cellStyle name="Salida 9 24 9 3 2" xfId="22228" xr:uid="{6D214AF9-DEAD-4BAB-BE25-0F0C0FF51206}"/>
    <cellStyle name="Salida 9 24 9 4" xfId="19534" xr:uid="{B15C1476-5F5E-40F9-835B-192CC696C3CD}"/>
    <cellStyle name="Salida 9 25" xfId="2135" xr:uid="{9FD331C8-AFB4-4E34-9838-CA4B3FCA8E7F}"/>
    <cellStyle name="Salida 9 25 10" xfId="7613" xr:uid="{8DF739CE-2C80-4DDE-8FDB-403BCFCD22A5}"/>
    <cellStyle name="Salida 9 25 10 2" xfId="22721" xr:uid="{6181DAE3-4C4D-492D-99BE-75CE59A147D0}"/>
    <cellStyle name="Salida 9 25 11" xfId="16150" xr:uid="{F6F6996C-EF00-4907-A650-1045AE33BF92}"/>
    <cellStyle name="Salida 9 25 11 2" xfId="31258" xr:uid="{33D5EB15-5B75-4E60-A5BE-19895A676D54}"/>
    <cellStyle name="Salida 9 25 12" xfId="17360" xr:uid="{6C11AC78-CD6D-4AB8-ABA2-4873838EEC3D}"/>
    <cellStyle name="Salida 9 25 2" xfId="2625" xr:uid="{763867D5-FB6F-49A8-AAC6-6C162C76E822}"/>
    <cellStyle name="Salida 9 25 2 2" xfId="5262" xr:uid="{76D3E586-6528-405C-8568-5B71F9ABF62E}"/>
    <cellStyle name="Salida 9 25 2 2 2" xfId="11626" xr:uid="{2F8D5B76-2870-4A35-9C00-E5E06A99874C}"/>
    <cellStyle name="Salida 9 25 2 2 2 2" xfId="26734" xr:uid="{B63BAD92-4972-4813-B7C2-62773BD145E7}"/>
    <cellStyle name="Salida 9 25 2 2 3" xfId="7939" xr:uid="{462E24D6-F1C4-4792-ABC7-4873588DF896}"/>
    <cellStyle name="Salida 9 25 2 2 3 2" xfId="23047" xr:uid="{6DDA7D77-10AC-4808-81E6-050CA8889D3B}"/>
    <cellStyle name="Salida 9 25 2 2 4" xfId="20370" xr:uid="{C437690A-1283-4E2E-889A-0702820F14A6}"/>
    <cellStyle name="Salida 9 25 2 3" xfId="9092" xr:uid="{318FCC71-1F38-4BA8-87A9-539510144B6D}"/>
    <cellStyle name="Salida 9 25 2 3 2" xfId="24200" xr:uid="{23E20A20-BFCB-408B-B027-F434078417C4}"/>
    <cellStyle name="Salida 9 25 2 4" xfId="16527" xr:uid="{1E37255D-4776-437E-BBE6-47084C5960FD}"/>
    <cellStyle name="Salida 9 25 2 4 2" xfId="31635" xr:uid="{14CB15E7-81C3-4422-B7D7-6388CEFCE443}"/>
    <cellStyle name="Salida 9 25 2 5" xfId="7590" xr:uid="{9A7C0BE2-E026-4DE8-B7C4-9C3DC44E1656}"/>
    <cellStyle name="Salida 9 25 2 5 2" xfId="22698" xr:uid="{D9BFA9E9-7D29-421E-8978-816074396A16}"/>
    <cellStyle name="Salida 9 25 2 6" xfId="17733" xr:uid="{66A32E9E-0115-4FDD-A6BE-C4623E37EA98}"/>
    <cellStyle name="Salida 9 25 3" xfId="2890" xr:uid="{050A9D8E-7F92-44A5-A936-35647B8AF697}"/>
    <cellStyle name="Salida 9 25 3 2" xfId="5527" xr:uid="{BE971188-9ECB-4AC1-80B3-31DE7232AA84}"/>
    <cellStyle name="Salida 9 25 3 2 2" xfId="11838" xr:uid="{A6404D4C-06F9-49C0-B06A-8F6CABB5E74A}"/>
    <cellStyle name="Salida 9 25 3 2 2 2" xfId="26946" xr:uid="{F5B3F5A8-21E8-46A8-8A57-A15094F4F7AB}"/>
    <cellStyle name="Salida 9 25 3 2 3" xfId="15861" xr:uid="{7D5B7826-E76C-4FAF-AAB9-A90682C36FF9}"/>
    <cellStyle name="Salida 9 25 3 2 3 2" xfId="30969" xr:uid="{0E2F6893-EA93-43AC-9E25-02FC0A7C0F51}"/>
    <cellStyle name="Salida 9 25 3 2 4" xfId="20635" xr:uid="{A5A315DE-84BD-4FC7-ADD1-C41E3283C0C4}"/>
    <cellStyle name="Salida 9 25 3 3" xfId="14520" xr:uid="{B57CC7EC-999A-4373-9780-C0D88169BA0D}"/>
    <cellStyle name="Salida 9 25 3 3 2" xfId="29628" xr:uid="{F667A13F-2A9B-4E3C-A358-F788453472B1}"/>
    <cellStyle name="Salida 9 25 3 4" xfId="17998" xr:uid="{12E619CB-C2BA-4B03-AE89-3E2DC2D39188}"/>
    <cellStyle name="Salida 9 25 4" xfId="3193" xr:uid="{C6E8F57C-5938-44E0-98DC-2C866BD4AB74}"/>
    <cellStyle name="Salida 9 25 4 2" xfId="5830" xr:uid="{5A8FB94A-E055-4E57-A2B7-801050771722}"/>
    <cellStyle name="Salida 9 25 4 2 2" xfId="12141" xr:uid="{902B850B-16B9-427B-B311-F928498AD1E4}"/>
    <cellStyle name="Salida 9 25 4 2 2 2" xfId="27249" xr:uid="{D3867886-BBEE-40A8-A22A-A2A947009395}"/>
    <cellStyle name="Salida 9 25 4 2 3" xfId="14912" xr:uid="{036D4EA4-3916-4B94-80A3-C610AF8620E6}"/>
    <cellStyle name="Salida 9 25 4 2 3 2" xfId="30020" xr:uid="{2EE8F434-06BA-4847-83D8-F342345E3F71}"/>
    <cellStyle name="Salida 9 25 4 2 4" xfId="20938" xr:uid="{21B52D1F-92D9-4422-A183-07626F5EA7C2}"/>
    <cellStyle name="Salida 9 25 4 3" xfId="9575" xr:uid="{5F43D397-ADF3-4A2B-9F57-AEB3AD07B657}"/>
    <cellStyle name="Salida 9 25 4 3 2" xfId="24683" xr:uid="{B2E8BE13-373F-4F01-9D92-D309278E9611}"/>
    <cellStyle name="Salida 9 25 4 4" xfId="13744" xr:uid="{7833C2D8-0F7B-4A52-8A5A-29B68E1FECD7}"/>
    <cellStyle name="Salida 9 25 4 4 2" xfId="28852" xr:uid="{C5EDF609-99C1-4A80-AFC3-F3D9D274A9EE}"/>
    <cellStyle name="Salida 9 25 4 5" xfId="18301" xr:uid="{FAC38669-D65A-451D-98D3-4E11058324CD}"/>
    <cellStyle name="Salida 9 25 5" xfId="3519" xr:uid="{7187071D-58BB-402E-BE84-36A42F5DD758}"/>
    <cellStyle name="Salida 9 25 5 2" xfId="6156" xr:uid="{78F6D447-4C8A-437E-897C-7CCCE952818E}"/>
    <cellStyle name="Salida 9 25 5 2 2" xfId="12467" xr:uid="{16FB6DB2-6A12-43F2-B143-B582ED319769}"/>
    <cellStyle name="Salida 9 25 5 2 2 2" xfId="27575" xr:uid="{6053DC7B-3EB6-42F3-89AF-F5F2FE3BA819}"/>
    <cellStyle name="Salida 9 25 5 2 3" xfId="16174" xr:uid="{559E95FE-0281-403A-B5F8-EAF9094A62D9}"/>
    <cellStyle name="Salida 9 25 5 2 3 2" xfId="31282" xr:uid="{B7A6495F-ECEE-478B-B502-F49AAFEED024}"/>
    <cellStyle name="Salida 9 25 5 2 4" xfId="21264" xr:uid="{F567C284-CF88-4066-AE2E-B5ED9B2EF984}"/>
    <cellStyle name="Salida 9 25 5 3" xfId="9901" xr:uid="{64E8E167-0518-4519-A402-16CACC0FE385}"/>
    <cellStyle name="Salida 9 25 5 3 2" xfId="25009" xr:uid="{181BC008-3697-44DA-AD2A-FF9EBE4CD520}"/>
    <cellStyle name="Salida 9 25 5 4" xfId="14959" xr:uid="{5778B30F-5AB0-4F60-AD4F-6E8F5821AFFE}"/>
    <cellStyle name="Salida 9 25 5 4 2" xfId="30067" xr:uid="{2E75DDD6-400B-4F7A-840F-50523079A7D8}"/>
    <cellStyle name="Salida 9 25 5 5" xfId="18627" xr:uid="{AE76AE6F-A286-46D8-A182-EB74A5A0870E}"/>
    <cellStyle name="Salida 9 25 6" xfId="3825" xr:uid="{8876CB7A-9217-4242-A4EE-174182019892}"/>
    <cellStyle name="Salida 9 25 6 2" xfId="6462" xr:uid="{D8233742-F537-4905-9145-B82BF891BEDD}"/>
    <cellStyle name="Salida 9 25 6 2 2" xfId="12773" xr:uid="{BC3F7642-7FA3-4E74-A59A-93E28244BC13}"/>
    <cellStyle name="Salida 9 25 6 2 2 2" xfId="27881" xr:uid="{A3C04A12-6C86-40A5-81E3-50231B59890E}"/>
    <cellStyle name="Salida 9 25 6 2 3" xfId="13390" xr:uid="{BABA0BBA-CD0C-4BDC-86FB-8D9112F6A12F}"/>
    <cellStyle name="Salida 9 25 6 2 3 2" xfId="28498" xr:uid="{0968B30A-C665-4E01-A350-D078C20F965F}"/>
    <cellStyle name="Salida 9 25 6 2 4" xfId="21570" xr:uid="{26359E82-B0B6-4361-8F7D-F76AB8E0E016}"/>
    <cellStyle name="Salida 9 25 6 3" xfId="10207" xr:uid="{D9332A7D-4817-4E41-8EAA-20CE19173F50}"/>
    <cellStyle name="Salida 9 25 6 3 2" xfId="25315" xr:uid="{A13F4316-1505-46BF-A808-787D2095B7FB}"/>
    <cellStyle name="Salida 9 25 6 4" xfId="14141" xr:uid="{2A83059C-96AB-4D06-8690-BC1B5C2F2260}"/>
    <cellStyle name="Salida 9 25 6 4 2" xfId="29249" xr:uid="{7D5A70DE-1505-49E5-93D6-E2964B096F2F}"/>
    <cellStyle name="Salida 9 25 6 5" xfId="18933" xr:uid="{8DFF9E80-C78C-4E27-878A-7C98BEC079F2}"/>
    <cellStyle name="Salida 9 25 7" xfId="4207" xr:uid="{6305382A-BFEC-4FB1-AA7B-655D586EEB15}"/>
    <cellStyle name="Salida 9 25 7 2" xfId="6844" xr:uid="{86C94E04-5958-46FA-8A06-40936639A53A}"/>
    <cellStyle name="Salida 9 25 7 2 2" xfId="13155" xr:uid="{04D4081D-6BCF-4CBC-AA9B-E9B8994ADB39}"/>
    <cellStyle name="Salida 9 25 7 2 2 2" xfId="28263" xr:uid="{EC0E047B-D797-4619-814D-6F018731F462}"/>
    <cellStyle name="Salida 9 25 7 2 3" xfId="16824" xr:uid="{0FA72F42-87EF-4186-AEC3-C153BF98B595}"/>
    <cellStyle name="Salida 9 25 7 2 3 2" xfId="31932" xr:uid="{E1F4B99F-529F-499B-AB8B-C4874EEA1C33}"/>
    <cellStyle name="Salida 9 25 7 2 4" xfId="21952" xr:uid="{5A9C39A2-64FD-4695-AC5A-20DB7428F0D4}"/>
    <cellStyle name="Salida 9 25 7 3" xfId="10589" xr:uid="{9331A350-3087-4B78-B37D-151073051E27}"/>
    <cellStyle name="Salida 9 25 7 3 2" xfId="25697" xr:uid="{1FDF501D-A8F2-4BCA-BAE1-5258AB4B7E3B}"/>
    <cellStyle name="Salida 9 25 7 4" xfId="7349" xr:uid="{FF377AB7-6B63-4E9E-B9AB-8D507C023537}"/>
    <cellStyle name="Salida 9 25 7 4 2" xfId="22457" xr:uid="{DD895A9B-1CEF-4FC1-A300-A6F823EB1DFD}"/>
    <cellStyle name="Salida 9 25 7 5" xfId="19315" xr:uid="{C76E73CA-AB81-4BC4-83A4-A9CB1C7744CE}"/>
    <cellStyle name="Salida 9 25 8" xfId="4772" xr:uid="{02199B1C-BBC9-401C-A47F-2C692490D288}"/>
    <cellStyle name="Salida 9 25 8 2" xfId="11154" xr:uid="{B60FC3A5-CD25-4EE3-8752-8A1D322CE509}"/>
    <cellStyle name="Salida 9 25 8 2 2" xfId="26262" xr:uid="{83653503-9D25-4258-AAE7-9F14400681C2}"/>
    <cellStyle name="Salida 9 25 8 3" xfId="13576" xr:uid="{F3A63B88-E7C5-48CB-8707-C9125E46E5AD}"/>
    <cellStyle name="Salida 9 25 8 3 2" xfId="28684" xr:uid="{103C47DE-1097-41DC-9756-F066C8504A60}"/>
    <cellStyle name="Salida 9 25 8 4" xfId="19880" xr:uid="{F39D0F5A-11D1-4A0A-9360-CF621E8111E3}"/>
    <cellStyle name="Salida 9 25 9" xfId="8633" xr:uid="{EE07301D-D9C2-42B1-A2C9-717760EB978D}"/>
    <cellStyle name="Salida 9 25 9 2" xfId="23741" xr:uid="{CB018D81-5BBA-416B-A075-292FE1B8F600}"/>
    <cellStyle name="Salida 9 26" xfId="1989" xr:uid="{E1E90015-0DA2-41F4-BDFD-1929750E0747}"/>
    <cellStyle name="Salida 9 26 10" xfId="16569" xr:uid="{7856E529-49D6-4382-9FCE-3E6ACE6C4B74}"/>
    <cellStyle name="Salida 9 26 10 2" xfId="31677" xr:uid="{B483A566-128C-4547-A83C-CFB7B2A7DB39}"/>
    <cellStyle name="Salida 9 26 11" xfId="17214" xr:uid="{592252DE-A595-4871-A77C-EF29D2282185}"/>
    <cellStyle name="Salida 9 26 2" xfId="2751" xr:uid="{1B69BC06-123D-49EC-99B5-795F8CE14DE3}"/>
    <cellStyle name="Salida 9 26 2 2" xfId="5388" xr:uid="{8CDEF775-D2E0-485D-AC9D-04E0E500EFDB}"/>
    <cellStyle name="Salida 9 26 2 2 2" xfId="11737" xr:uid="{348851B3-9D75-4D0E-98DF-127B54245AAA}"/>
    <cellStyle name="Salida 9 26 2 2 2 2" xfId="26845" xr:uid="{40BE6F7C-7B9E-440C-B99B-3E6E60426D70}"/>
    <cellStyle name="Salida 9 26 2 2 3" xfId="15654" xr:uid="{857CF689-43D1-41B3-8CD8-06422638072B}"/>
    <cellStyle name="Salida 9 26 2 2 3 2" xfId="30762" xr:uid="{7BA96DDD-E1BD-4F90-BEA7-661B7BF7BA9F}"/>
    <cellStyle name="Salida 9 26 2 2 4" xfId="20496" xr:uid="{3D2F20FE-4E0C-46E3-A5BF-842FC3CE3DF3}"/>
    <cellStyle name="Salida 9 26 2 3" xfId="15148" xr:uid="{DFDF46FA-ABA4-4883-8624-3CA201255B54}"/>
    <cellStyle name="Salida 9 26 2 3 2" xfId="30256" xr:uid="{A782DB16-B87E-4E1E-AC47-0765C9ACAA43}"/>
    <cellStyle name="Salida 9 26 2 4" xfId="17859" xr:uid="{D4BA87DF-C9B1-496F-9602-58343F35CF92}"/>
    <cellStyle name="Salida 9 26 3" xfId="3054" xr:uid="{2817E50E-A7B6-4A5E-AD73-8E4EB80AC314}"/>
    <cellStyle name="Salida 9 26 3 2" xfId="5691" xr:uid="{39D5BF14-FA0B-4BF6-983F-3158F2FBD88C}"/>
    <cellStyle name="Salida 9 26 3 2 2" xfId="12002" xr:uid="{B2394768-866F-4A54-A1F8-713C8B87194F}"/>
    <cellStyle name="Salida 9 26 3 2 2 2" xfId="27110" xr:uid="{23B00E04-4EE3-4B49-B04F-342F72839B10}"/>
    <cellStyle name="Salida 9 26 3 2 3" xfId="7762" xr:uid="{B513C7C6-DB73-48FE-8C20-683B27247C4B}"/>
    <cellStyle name="Salida 9 26 3 2 3 2" xfId="22870" xr:uid="{21ED0CA9-1885-4639-8F8C-666C0978F1AE}"/>
    <cellStyle name="Salida 9 26 3 2 4" xfId="20799" xr:uid="{7C2F66EF-3C5F-4B6F-BD1D-9C4EA04B4367}"/>
    <cellStyle name="Salida 9 26 3 3" xfId="9436" xr:uid="{A4EDFBF4-5332-4388-AC83-2F4B28647999}"/>
    <cellStyle name="Salida 9 26 3 3 2" xfId="24544" xr:uid="{0EBCD33E-C426-4B51-B70F-0B11F6B0D723}"/>
    <cellStyle name="Salida 9 26 3 4" xfId="7315" xr:uid="{112FE428-1126-45CB-97A6-1EB4640C9553}"/>
    <cellStyle name="Salida 9 26 3 4 2" xfId="22423" xr:uid="{00E4062B-B2FD-4C71-A6D3-F374BD97BFE5}"/>
    <cellStyle name="Salida 9 26 3 5" xfId="18162" xr:uid="{24784342-4A72-4BC1-A606-86FEDB7F2381}"/>
    <cellStyle name="Salida 9 26 4" xfId="3380" xr:uid="{BCDC14BE-97DD-414E-A687-5F23850E01C2}"/>
    <cellStyle name="Salida 9 26 4 2" xfId="6017" xr:uid="{9280B3B0-0127-4D89-BB28-9E8F3940E972}"/>
    <cellStyle name="Salida 9 26 4 2 2" xfId="12328" xr:uid="{4B7066C5-4D3C-4544-B068-57C3DD0344F7}"/>
    <cellStyle name="Salida 9 26 4 2 2 2" xfId="27436" xr:uid="{A1968E71-C2DF-44F7-B102-211B494C6045}"/>
    <cellStyle name="Salida 9 26 4 2 3" xfId="16306" xr:uid="{87A7C8F1-6C86-4CFA-B837-5DC67C354324}"/>
    <cellStyle name="Salida 9 26 4 2 3 2" xfId="31414" xr:uid="{D4656264-EA4A-4209-8BA2-A3701B170591}"/>
    <cellStyle name="Salida 9 26 4 2 4" xfId="21125" xr:uid="{6033FF15-2F31-4B45-98C7-63238830EE27}"/>
    <cellStyle name="Salida 9 26 4 3" xfId="9762" xr:uid="{6F13E31D-2E08-4F97-B084-C530C3DF83E3}"/>
    <cellStyle name="Salida 9 26 4 3 2" xfId="24870" xr:uid="{02CB1E44-7643-4902-9B5E-DDC8A3F9FAF2}"/>
    <cellStyle name="Salida 9 26 4 4" xfId="7262" xr:uid="{8C6E1FB1-DD5F-4D64-B988-3E94C75FF4D1}"/>
    <cellStyle name="Salida 9 26 4 4 2" xfId="22370" xr:uid="{29FE2609-90B1-4453-8DD6-A8F9996217B8}"/>
    <cellStyle name="Salida 9 26 4 5" xfId="18488" xr:uid="{ED0105BF-E9A0-44C5-8312-BAF490C57591}"/>
    <cellStyle name="Salida 9 26 5" xfId="3686" xr:uid="{33036487-EBE5-49F2-B995-5F6BF2358223}"/>
    <cellStyle name="Salida 9 26 5 2" xfId="6323" xr:uid="{D4B14382-B74F-4810-A71B-CC3B9E041250}"/>
    <cellStyle name="Salida 9 26 5 2 2" xfId="12634" xr:uid="{8096FA41-A772-4095-8714-CC1C803D8161}"/>
    <cellStyle name="Salida 9 26 5 2 2 2" xfId="27742" xr:uid="{7DE4693F-D88D-4356-8E15-FCBA6097398E}"/>
    <cellStyle name="Salida 9 26 5 2 3" xfId="15613" xr:uid="{3A6C1076-4A83-490C-9BB5-763F52255118}"/>
    <cellStyle name="Salida 9 26 5 2 3 2" xfId="30721" xr:uid="{1602F207-C485-430D-9B1F-169764A84823}"/>
    <cellStyle name="Salida 9 26 5 2 4" xfId="21431" xr:uid="{148B4B7C-E1D1-4B47-AC08-3251F7612533}"/>
    <cellStyle name="Salida 9 26 5 3" xfId="10068" xr:uid="{7FC4B850-BDB1-47AA-88AD-B7595DA8A7BB}"/>
    <cellStyle name="Salida 9 26 5 3 2" xfId="25176" xr:uid="{BE204D11-C9DF-462F-A311-23E8706123CD}"/>
    <cellStyle name="Salida 9 26 5 4" xfId="14738" xr:uid="{8CE5AA32-5CE6-4660-8E68-08356F14052C}"/>
    <cellStyle name="Salida 9 26 5 4 2" xfId="29846" xr:uid="{0F621EDA-311E-4E7F-84B8-7EF1543FDB7F}"/>
    <cellStyle name="Salida 9 26 5 5" xfId="18794" xr:uid="{770294AF-063E-4E81-A978-3A806DFFDD1D}"/>
    <cellStyle name="Salida 9 26 6" xfId="4061" xr:uid="{E65CCD27-4D50-46D8-A142-76458AB794AC}"/>
    <cellStyle name="Salida 9 26 6 2" xfId="6698" xr:uid="{154E4CF5-83D5-48BE-9CDE-720A01D09BF1}"/>
    <cellStyle name="Salida 9 26 6 2 2" xfId="13009" xr:uid="{B60B2647-2502-48E4-872D-1DCB17785FFC}"/>
    <cellStyle name="Salida 9 26 6 2 2 2" xfId="28117" xr:uid="{1E9A8032-DBE0-4434-A130-3178458EB91B}"/>
    <cellStyle name="Salida 9 26 6 2 3" xfId="16685" xr:uid="{5A451702-D526-4CBE-B279-3E17BD399F91}"/>
    <cellStyle name="Salida 9 26 6 2 3 2" xfId="31793" xr:uid="{0DCA8E84-80C0-458F-B2B9-761DCFF565CA}"/>
    <cellStyle name="Salida 9 26 6 2 4" xfId="21806" xr:uid="{4AF90A5E-1954-4E0E-A162-754285BD50EB}"/>
    <cellStyle name="Salida 9 26 6 3" xfId="10443" xr:uid="{C7755A7A-2EC7-45D8-9AE6-993093480D9B}"/>
    <cellStyle name="Salida 9 26 6 3 2" xfId="25551" xr:uid="{BCFF1391-8F1C-4010-8F6B-992B69E015FF}"/>
    <cellStyle name="Salida 9 26 6 4" xfId="13574" xr:uid="{D4648EE2-90B1-4673-879F-98192F0623F7}"/>
    <cellStyle name="Salida 9 26 6 4 2" xfId="28682" xr:uid="{8EC2B24A-62A6-462F-B8C0-D273BB1049CE}"/>
    <cellStyle name="Salida 9 26 6 5" xfId="19169" xr:uid="{051557F7-1313-4A6C-81A8-4AACF0FF9EC9}"/>
    <cellStyle name="Salida 9 26 7" xfId="4626" xr:uid="{E9527332-2A8A-4A25-8A12-630A96E650C4}"/>
    <cellStyle name="Salida 9 26 7 2" xfId="11008" xr:uid="{5305CD38-0F81-47DF-A4FA-2740A2EF97EA}"/>
    <cellStyle name="Salida 9 26 7 2 2" xfId="26116" xr:uid="{4F26B822-5F3C-405D-A10F-DABBA7927BE0}"/>
    <cellStyle name="Salida 9 26 7 3" xfId="16459" xr:uid="{AA6E6EB5-CF3A-419F-989C-479524F6CC16}"/>
    <cellStyle name="Salida 9 26 7 3 2" xfId="31567" xr:uid="{08DE52E9-69CB-4BA6-80DD-E528244BF7E5}"/>
    <cellStyle name="Salida 9 26 7 4" xfId="19734" xr:uid="{97E6B974-384C-43A8-AD9E-6F389EE5C43E}"/>
    <cellStyle name="Salida 9 26 8" xfId="8487" xr:uid="{3CBFEEAF-1620-4168-BAA4-AC9E907C3515}"/>
    <cellStyle name="Salida 9 26 8 2" xfId="23595" xr:uid="{88F7599F-8876-406F-A213-C8F54538CFFB}"/>
    <cellStyle name="Salida 9 26 9" xfId="13454" xr:uid="{33D133B6-7D5D-4698-9A37-AE71584EF92B}"/>
    <cellStyle name="Salida 9 26 9 2" xfId="28562" xr:uid="{3285A42A-A48C-4ADA-9C1C-74DA3267BB1D}"/>
    <cellStyle name="Salida 9 3" xfId="1533" xr:uid="{00000000-0005-0000-0000-000001060000}"/>
    <cellStyle name="Salida 9 4" xfId="1534" xr:uid="{00000000-0005-0000-0000-000002060000}"/>
    <cellStyle name="Salida 9 5" xfId="1535" xr:uid="{00000000-0005-0000-0000-000003060000}"/>
    <cellStyle name="Salida 9 6" xfId="1536" xr:uid="{00000000-0005-0000-0000-000004060000}"/>
    <cellStyle name="Salida 9 7" xfId="1537" xr:uid="{00000000-0005-0000-0000-000005060000}"/>
    <cellStyle name="Salida 9 8" xfId="1538" xr:uid="{00000000-0005-0000-0000-000006060000}"/>
    <cellStyle name="Salida 9 9" xfId="1539" xr:uid="{00000000-0005-0000-0000-000007060000}"/>
    <cellStyle name="Texto de advertencia" xfId="1540" builtinId="11" customBuiltin="1"/>
    <cellStyle name="Texto de advertencia 10" xfId="1541" xr:uid="{00000000-0005-0000-0000-000008060000}"/>
    <cellStyle name="Texto de advertencia 11" xfId="1542" xr:uid="{00000000-0005-0000-0000-000009060000}"/>
    <cellStyle name="Texto de advertencia 12" xfId="1543" xr:uid="{00000000-0005-0000-0000-00000A060000}"/>
    <cellStyle name="Texto de advertencia 13" xfId="1544" xr:uid="{00000000-0005-0000-0000-00000B060000}"/>
    <cellStyle name="Texto de advertencia 14" xfId="1545" xr:uid="{00000000-0005-0000-0000-00000C060000}"/>
    <cellStyle name="Texto de advertencia 15" xfId="1546" xr:uid="{00000000-0005-0000-0000-00000D060000}"/>
    <cellStyle name="Texto de advertencia 16" xfId="1547" xr:uid="{00000000-0005-0000-0000-00000E060000}"/>
    <cellStyle name="Texto de advertencia 17" xfId="1548" xr:uid="{00000000-0005-0000-0000-00000F060000}"/>
    <cellStyle name="Texto de advertencia 18" xfId="1549" xr:uid="{00000000-0005-0000-0000-000010060000}"/>
    <cellStyle name="Texto de advertencia 2" xfId="1550" xr:uid="{00000000-0005-0000-0000-000011060000}"/>
    <cellStyle name="Texto de advertencia 3" xfId="1551" xr:uid="{00000000-0005-0000-0000-000012060000}"/>
    <cellStyle name="Texto de advertencia 4" xfId="1552" xr:uid="{00000000-0005-0000-0000-000013060000}"/>
    <cellStyle name="Texto de advertencia 5" xfId="1553" xr:uid="{00000000-0005-0000-0000-000014060000}"/>
    <cellStyle name="Texto de advertencia 6" xfId="1554" xr:uid="{00000000-0005-0000-0000-000015060000}"/>
    <cellStyle name="Texto de advertencia 7" xfId="1555" xr:uid="{00000000-0005-0000-0000-000016060000}"/>
    <cellStyle name="Texto de advertencia 8" xfId="1556" xr:uid="{00000000-0005-0000-0000-000017060000}"/>
    <cellStyle name="Texto de advertencia 9" xfId="1557" xr:uid="{00000000-0005-0000-0000-000018060000}"/>
    <cellStyle name="Texto de advertencia 9 10" xfId="1558" xr:uid="{00000000-0005-0000-0000-000019060000}"/>
    <cellStyle name="Texto de advertencia 9 11" xfId="1559" xr:uid="{00000000-0005-0000-0000-00001A060000}"/>
    <cellStyle name="Texto de advertencia 9 12" xfId="1560" xr:uid="{00000000-0005-0000-0000-00001B060000}"/>
    <cellStyle name="Texto de advertencia 9 13" xfId="1561" xr:uid="{00000000-0005-0000-0000-00001C060000}"/>
    <cellStyle name="Texto de advertencia 9 14" xfId="1562" xr:uid="{00000000-0005-0000-0000-00001D060000}"/>
    <cellStyle name="Texto de advertencia 9 15" xfId="1563" xr:uid="{00000000-0005-0000-0000-00001E060000}"/>
    <cellStyle name="Texto de advertencia 9 16" xfId="1564" xr:uid="{00000000-0005-0000-0000-00001F060000}"/>
    <cellStyle name="Texto de advertencia 9 17" xfId="1565" xr:uid="{00000000-0005-0000-0000-000020060000}"/>
    <cellStyle name="Texto de advertencia 9 18" xfId="1566" xr:uid="{00000000-0005-0000-0000-000021060000}"/>
    <cellStyle name="Texto de advertencia 9 19" xfId="1567" xr:uid="{00000000-0005-0000-0000-000022060000}"/>
    <cellStyle name="Texto de advertencia 9 2" xfId="1568" xr:uid="{00000000-0005-0000-0000-000023060000}"/>
    <cellStyle name="Texto de advertencia 9 20" xfId="1569" xr:uid="{00000000-0005-0000-0000-000024060000}"/>
    <cellStyle name="Texto de advertencia 9 21" xfId="1570" xr:uid="{00000000-0005-0000-0000-000025060000}"/>
    <cellStyle name="Texto de advertencia 9 22" xfId="1571" xr:uid="{00000000-0005-0000-0000-000026060000}"/>
    <cellStyle name="Texto de advertencia 9 3" xfId="1572" xr:uid="{00000000-0005-0000-0000-000027060000}"/>
    <cellStyle name="Texto de advertencia 9 4" xfId="1573" xr:uid="{00000000-0005-0000-0000-000028060000}"/>
    <cellStyle name="Texto de advertencia 9 5" xfId="1574" xr:uid="{00000000-0005-0000-0000-000029060000}"/>
    <cellStyle name="Texto de advertencia 9 6" xfId="1575" xr:uid="{00000000-0005-0000-0000-00002A060000}"/>
    <cellStyle name="Texto de advertencia 9 7" xfId="1576" xr:uid="{00000000-0005-0000-0000-00002B060000}"/>
    <cellStyle name="Texto de advertencia 9 8" xfId="1577" xr:uid="{00000000-0005-0000-0000-00002C060000}"/>
    <cellStyle name="Texto de advertencia 9 9" xfId="1578" xr:uid="{00000000-0005-0000-0000-00002D060000}"/>
    <cellStyle name="Texto explicativo" xfId="1579" builtinId="53" customBuiltin="1"/>
    <cellStyle name="Texto explicativo 10" xfId="1580" xr:uid="{00000000-0005-0000-0000-00002E060000}"/>
    <cellStyle name="Texto explicativo 11" xfId="1581" xr:uid="{00000000-0005-0000-0000-00002F060000}"/>
    <cellStyle name="Texto explicativo 12" xfId="1582" xr:uid="{00000000-0005-0000-0000-000030060000}"/>
    <cellStyle name="Texto explicativo 13" xfId="1583" xr:uid="{00000000-0005-0000-0000-000031060000}"/>
    <cellStyle name="Texto explicativo 14" xfId="1584" xr:uid="{00000000-0005-0000-0000-000032060000}"/>
    <cellStyle name="Texto explicativo 15" xfId="1585" xr:uid="{00000000-0005-0000-0000-000033060000}"/>
    <cellStyle name="Texto explicativo 16" xfId="1586" xr:uid="{00000000-0005-0000-0000-000034060000}"/>
    <cellStyle name="Texto explicativo 17" xfId="1587" xr:uid="{00000000-0005-0000-0000-000035060000}"/>
    <cellStyle name="Texto explicativo 18" xfId="1588" xr:uid="{00000000-0005-0000-0000-000036060000}"/>
    <cellStyle name="Texto explicativo 2" xfId="1589" xr:uid="{00000000-0005-0000-0000-000037060000}"/>
    <cellStyle name="Texto explicativo 3" xfId="1590" xr:uid="{00000000-0005-0000-0000-000038060000}"/>
    <cellStyle name="Texto explicativo 4" xfId="1591" xr:uid="{00000000-0005-0000-0000-000039060000}"/>
    <cellStyle name="Texto explicativo 5" xfId="1592" xr:uid="{00000000-0005-0000-0000-00003A060000}"/>
    <cellStyle name="Texto explicativo 6" xfId="1593" xr:uid="{00000000-0005-0000-0000-00003B060000}"/>
    <cellStyle name="Texto explicativo 7" xfId="1594" xr:uid="{00000000-0005-0000-0000-00003C060000}"/>
    <cellStyle name="Texto explicativo 8" xfId="1595" xr:uid="{00000000-0005-0000-0000-00003D060000}"/>
    <cellStyle name="Texto explicativo 9" xfId="1596" xr:uid="{00000000-0005-0000-0000-00003E060000}"/>
    <cellStyle name="Texto explicativo 9 10" xfId="1597" xr:uid="{00000000-0005-0000-0000-00003F060000}"/>
    <cellStyle name="Texto explicativo 9 11" xfId="1598" xr:uid="{00000000-0005-0000-0000-000040060000}"/>
    <cellStyle name="Texto explicativo 9 12" xfId="1599" xr:uid="{00000000-0005-0000-0000-000041060000}"/>
    <cellStyle name="Texto explicativo 9 13" xfId="1600" xr:uid="{00000000-0005-0000-0000-000042060000}"/>
    <cellStyle name="Texto explicativo 9 14" xfId="1601" xr:uid="{00000000-0005-0000-0000-000043060000}"/>
    <cellStyle name="Texto explicativo 9 15" xfId="1602" xr:uid="{00000000-0005-0000-0000-000044060000}"/>
    <cellStyle name="Texto explicativo 9 16" xfId="1603" xr:uid="{00000000-0005-0000-0000-000045060000}"/>
    <cellStyle name="Texto explicativo 9 17" xfId="1604" xr:uid="{00000000-0005-0000-0000-000046060000}"/>
    <cellStyle name="Texto explicativo 9 18" xfId="1605" xr:uid="{00000000-0005-0000-0000-000047060000}"/>
    <cellStyle name="Texto explicativo 9 19" xfId="1606" xr:uid="{00000000-0005-0000-0000-000048060000}"/>
    <cellStyle name="Texto explicativo 9 2" xfId="1607" xr:uid="{00000000-0005-0000-0000-000049060000}"/>
    <cellStyle name="Texto explicativo 9 20" xfId="1608" xr:uid="{00000000-0005-0000-0000-00004A060000}"/>
    <cellStyle name="Texto explicativo 9 21" xfId="1609" xr:uid="{00000000-0005-0000-0000-00004B060000}"/>
    <cellStyle name="Texto explicativo 9 22" xfId="1610" xr:uid="{00000000-0005-0000-0000-00004C060000}"/>
    <cellStyle name="Texto explicativo 9 3" xfId="1611" xr:uid="{00000000-0005-0000-0000-00004D060000}"/>
    <cellStyle name="Texto explicativo 9 4" xfId="1612" xr:uid="{00000000-0005-0000-0000-00004E060000}"/>
    <cellStyle name="Texto explicativo 9 5" xfId="1613" xr:uid="{00000000-0005-0000-0000-00004F060000}"/>
    <cellStyle name="Texto explicativo 9 6" xfId="1614" xr:uid="{00000000-0005-0000-0000-000050060000}"/>
    <cellStyle name="Texto explicativo 9 7" xfId="1615" xr:uid="{00000000-0005-0000-0000-000051060000}"/>
    <cellStyle name="Texto explicativo 9 8" xfId="1616" xr:uid="{00000000-0005-0000-0000-000052060000}"/>
    <cellStyle name="Texto explicativo 9 9" xfId="1617" xr:uid="{00000000-0005-0000-0000-000053060000}"/>
    <cellStyle name="Título 1 10" xfId="1618" xr:uid="{00000000-0005-0000-0000-000054060000}"/>
    <cellStyle name="Título 1 11" xfId="1619" xr:uid="{00000000-0005-0000-0000-000055060000}"/>
    <cellStyle name="Título 1 12" xfId="1620" xr:uid="{00000000-0005-0000-0000-000056060000}"/>
    <cellStyle name="Título 1 13" xfId="1621" xr:uid="{00000000-0005-0000-0000-000057060000}"/>
    <cellStyle name="Título 1 14" xfId="1622" xr:uid="{00000000-0005-0000-0000-000058060000}"/>
    <cellStyle name="Título 1 15" xfId="1623" xr:uid="{00000000-0005-0000-0000-000059060000}"/>
    <cellStyle name="Título 1 16" xfId="1624" xr:uid="{00000000-0005-0000-0000-00005A060000}"/>
    <cellStyle name="Título 1 17" xfId="1625" xr:uid="{00000000-0005-0000-0000-00005B060000}"/>
    <cellStyle name="Título 1 18" xfId="1626" xr:uid="{00000000-0005-0000-0000-00005C060000}"/>
    <cellStyle name="Título 1 2" xfId="1627" xr:uid="{00000000-0005-0000-0000-00005D060000}"/>
    <cellStyle name="Título 1 3" xfId="1628" xr:uid="{00000000-0005-0000-0000-00005E060000}"/>
    <cellStyle name="Título 1 4" xfId="1629" xr:uid="{00000000-0005-0000-0000-00005F060000}"/>
    <cellStyle name="Título 1 5" xfId="1630" xr:uid="{00000000-0005-0000-0000-000060060000}"/>
    <cellStyle name="Título 1 6" xfId="1631" xr:uid="{00000000-0005-0000-0000-000061060000}"/>
    <cellStyle name="Título 1 7" xfId="1632" xr:uid="{00000000-0005-0000-0000-000062060000}"/>
    <cellStyle name="Título 1 8" xfId="1633" xr:uid="{00000000-0005-0000-0000-000063060000}"/>
    <cellStyle name="Título 1 9" xfId="1634" xr:uid="{00000000-0005-0000-0000-000064060000}"/>
    <cellStyle name="Título 1 9 10" xfId="1635" xr:uid="{00000000-0005-0000-0000-000065060000}"/>
    <cellStyle name="Título 1 9 11" xfId="1636" xr:uid="{00000000-0005-0000-0000-000066060000}"/>
    <cellStyle name="Título 1 9 12" xfId="1637" xr:uid="{00000000-0005-0000-0000-000067060000}"/>
    <cellStyle name="Título 1 9 13" xfId="1638" xr:uid="{00000000-0005-0000-0000-000068060000}"/>
    <cellStyle name="Título 1 9 14" xfId="1639" xr:uid="{00000000-0005-0000-0000-000069060000}"/>
    <cellStyle name="Título 1 9 15" xfId="1640" xr:uid="{00000000-0005-0000-0000-00006A060000}"/>
    <cellStyle name="Título 1 9 16" xfId="1641" xr:uid="{00000000-0005-0000-0000-00006B060000}"/>
    <cellStyle name="Título 1 9 17" xfId="1642" xr:uid="{00000000-0005-0000-0000-00006C060000}"/>
    <cellStyle name="Título 1 9 18" xfId="1643" xr:uid="{00000000-0005-0000-0000-00006D060000}"/>
    <cellStyle name="Título 1 9 19" xfId="1644" xr:uid="{00000000-0005-0000-0000-00006E060000}"/>
    <cellStyle name="Título 1 9 2" xfId="1645" xr:uid="{00000000-0005-0000-0000-00006F060000}"/>
    <cellStyle name="Título 1 9 20" xfId="1646" xr:uid="{00000000-0005-0000-0000-000070060000}"/>
    <cellStyle name="Título 1 9 21" xfId="1647" xr:uid="{00000000-0005-0000-0000-000071060000}"/>
    <cellStyle name="Título 1 9 22" xfId="1648" xr:uid="{00000000-0005-0000-0000-000072060000}"/>
    <cellStyle name="Título 1 9 3" xfId="1649" xr:uid="{00000000-0005-0000-0000-000073060000}"/>
    <cellStyle name="Título 1 9 4" xfId="1650" xr:uid="{00000000-0005-0000-0000-000074060000}"/>
    <cellStyle name="Título 1 9 5" xfId="1651" xr:uid="{00000000-0005-0000-0000-000075060000}"/>
    <cellStyle name="Título 1 9 6" xfId="1652" xr:uid="{00000000-0005-0000-0000-000076060000}"/>
    <cellStyle name="Título 1 9 7" xfId="1653" xr:uid="{00000000-0005-0000-0000-000077060000}"/>
    <cellStyle name="Título 1 9 8" xfId="1654" xr:uid="{00000000-0005-0000-0000-000078060000}"/>
    <cellStyle name="Título 1 9 9" xfId="1655" xr:uid="{00000000-0005-0000-0000-000079060000}"/>
    <cellStyle name="Título 10" xfId="1656" xr:uid="{00000000-0005-0000-0000-00007A060000}"/>
    <cellStyle name="Título 11" xfId="1657" xr:uid="{00000000-0005-0000-0000-00007B060000}"/>
    <cellStyle name="Título 11 10" xfId="1658" xr:uid="{00000000-0005-0000-0000-00007C060000}"/>
    <cellStyle name="Título 11 11" xfId="1659" xr:uid="{00000000-0005-0000-0000-00007D060000}"/>
    <cellStyle name="Título 11 12" xfId="1660" xr:uid="{00000000-0005-0000-0000-00007E060000}"/>
    <cellStyle name="Título 11 13" xfId="1661" xr:uid="{00000000-0005-0000-0000-00007F060000}"/>
    <cellStyle name="Título 11 14" xfId="1662" xr:uid="{00000000-0005-0000-0000-000080060000}"/>
    <cellStyle name="Título 11 15" xfId="1663" xr:uid="{00000000-0005-0000-0000-000081060000}"/>
    <cellStyle name="Título 11 16" xfId="1664" xr:uid="{00000000-0005-0000-0000-000082060000}"/>
    <cellStyle name="Título 11 17" xfId="1665" xr:uid="{00000000-0005-0000-0000-000083060000}"/>
    <cellStyle name="Título 11 18" xfId="1666" xr:uid="{00000000-0005-0000-0000-000084060000}"/>
    <cellStyle name="Título 11 19" xfId="1667" xr:uid="{00000000-0005-0000-0000-000085060000}"/>
    <cellStyle name="Título 11 2" xfId="1668" xr:uid="{00000000-0005-0000-0000-000086060000}"/>
    <cellStyle name="Título 11 20" xfId="1669" xr:uid="{00000000-0005-0000-0000-000087060000}"/>
    <cellStyle name="Título 11 21" xfId="1670" xr:uid="{00000000-0005-0000-0000-000088060000}"/>
    <cellStyle name="Título 11 22" xfId="1671" xr:uid="{00000000-0005-0000-0000-000089060000}"/>
    <cellStyle name="Título 11 3" xfId="1672" xr:uid="{00000000-0005-0000-0000-00008A060000}"/>
    <cellStyle name="Título 11 4" xfId="1673" xr:uid="{00000000-0005-0000-0000-00008B060000}"/>
    <cellStyle name="Título 11 5" xfId="1674" xr:uid="{00000000-0005-0000-0000-00008C060000}"/>
    <cellStyle name="Título 11 6" xfId="1675" xr:uid="{00000000-0005-0000-0000-00008D060000}"/>
    <cellStyle name="Título 11 7" xfId="1676" xr:uid="{00000000-0005-0000-0000-00008E060000}"/>
    <cellStyle name="Título 11 8" xfId="1677" xr:uid="{00000000-0005-0000-0000-00008F060000}"/>
    <cellStyle name="Título 11 9" xfId="1678" xr:uid="{00000000-0005-0000-0000-000090060000}"/>
    <cellStyle name="Título 12" xfId="1679" xr:uid="{00000000-0005-0000-0000-000091060000}"/>
    <cellStyle name="Título 13" xfId="1680" xr:uid="{00000000-0005-0000-0000-000092060000}"/>
    <cellStyle name="Título 14" xfId="1681" xr:uid="{00000000-0005-0000-0000-000093060000}"/>
    <cellStyle name="Título 15" xfId="1682" xr:uid="{00000000-0005-0000-0000-000094060000}"/>
    <cellStyle name="Título 16" xfId="1683" xr:uid="{00000000-0005-0000-0000-000095060000}"/>
    <cellStyle name="Título 17" xfId="1684" xr:uid="{00000000-0005-0000-0000-000096060000}"/>
    <cellStyle name="Título 18" xfId="1685" xr:uid="{00000000-0005-0000-0000-000097060000}"/>
    <cellStyle name="Título 19" xfId="1686" xr:uid="{00000000-0005-0000-0000-000098060000}"/>
    <cellStyle name="Título 2" xfId="1687" builtinId="17" customBuiltin="1"/>
    <cellStyle name="Título 2 10" xfId="1688" xr:uid="{00000000-0005-0000-0000-000099060000}"/>
    <cellStyle name="Título 2 11" xfId="1689" xr:uid="{00000000-0005-0000-0000-00009A060000}"/>
    <cellStyle name="Título 2 12" xfId="1690" xr:uid="{00000000-0005-0000-0000-00009B060000}"/>
    <cellStyle name="Título 2 13" xfId="1691" xr:uid="{00000000-0005-0000-0000-00009C060000}"/>
    <cellStyle name="Título 2 14" xfId="1692" xr:uid="{00000000-0005-0000-0000-00009D060000}"/>
    <cellStyle name="Título 2 15" xfId="1693" xr:uid="{00000000-0005-0000-0000-00009E060000}"/>
    <cellStyle name="Título 2 16" xfId="1694" xr:uid="{00000000-0005-0000-0000-00009F060000}"/>
    <cellStyle name="Título 2 17" xfId="1695" xr:uid="{00000000-0005-0000-0000-0000A0060000}"/>
    <cellStyle name="Título 2 18" xfId="1696" xr:uid="{00000000-0005-0000-0000-0000A1060000}"/>
    <cellStyle name="Título 2 2" xfId="1697" xr:uid="{00000000-0005-0000-0000-0000A2060000}"/>
    <cellStyle name="Título 2 3" xfId="1698" xr:uid="{00000000-0005-0000-0000-0000A3060000}"/>
    <cellStyle name="Título 2 4" xfId="1699" xr:uid="{00000000-0005-0000-0000-0000A4060000}"/>
    <cellStyle name="Título 2 5" xfId="1700" xr:uid="{00000000-0005-0000-0000-0000A5060000}"/>
    <cellStyle name="Título 2 6" xfId="1701" xr:uid="{00000000-0005-0000-0000-0000A6060000}"/>
    <cellStyle name="Título 2 7" xfId="1702" xr:uid="{00000000-0005-0000-0000-0000A7060000}"/>
    <cellStyle name="Título 2 8" xfId="1703" xr:uid="{00000000-0005-0000-0000-0000A8060000}"/>
    <cellStyle name="Título 2 9" xfId="1704" xr:uid="{00000000-0005-0000-0000-0000A9060000}"/>
    <cellStyle name="Título 2 9 10" xfId="1705" xr:uid="{00000000-0005-0000-0000-0000AA060000}"/>
    <cellStyle name="Título 2 9 11" xfId="1706" xr:uid="{00000000-0005-0000-0000-0000AB060000}"/>
    <cellStyle name="Título 2 9 12" xfId="1707" xr:uid="{00000000-0005-0000-0000-0000AC060000}"/>
    <cellStyle name="Título 2 9 13" xfId="1708" xr:uid="{00000000-0005-0000-0000-0000AD060000}"/>
    <cellStyle name="Título 2 9 14" xfId="1709" xr:uid="{00000000-0005-0000-0000-0000AE060000}"/>
    <cellStyle name="Título 2 9 15" xfId="1710" xr:uid="{00000000-0005-0000-0000-0000AF060000}"/>
    <cellStyle name="Título 2 9 16" xfId="1711" xr:uid="{00000000-0005-0000-0000-0000B0060000}"/>
    <cellStyle name="Título 2 9 17" xfId="1712" xr:uid="{00000000-0005-0000-0000-0000B1060000}"/>
    <cellStyle name="Título 2 9 18" xfId="1713" xr:uid="{00000000-0005-0000-0000-0000B2060000}"/>
    <cellStyle name="Título 2 9 19" xfId="1714" xr:uid="{00000000-0005-0000-0000-0000B3060000}"/>
    <cellStyle name="Título 2 9 2" xfId="1715" xr:uid="{00000000-0005-0000-0000-0000B4060000}"/>
    <cellStyle name="Título 2 9 20" xfId="1716" xr:uid="{00000000-0005-0000-0000-0000B5060000}"/>
    <cellStyle name="Título 2 9 21" xfId="1717" xr:uid="{00000000-0005-0000-0000-0000B6060000}"/>
    <cellStyle name="Título 2 9 22" xfId="1718" xr:uid="{00000000-0005-0000-0000-0000B7060000}"/>
    <cellStyle name="Título 2 9 3" xfId="1719" xr:uid="{00000000-0005-0000-0000-0000B8060000}"/>
    <cellStyle name="Título 2 9 4" xfId="1720" xr:uid="{00000000-0005-0000-0000-0000B9060000}"/>
    <cellStyle name="Título 2 9 5" xfId="1721" xr:uid="{00000000-0005-0000-0000-0000BA060000}"/>
    <cellStyle name="Título 2 9 6" xfId="1722" xr:uid="{00000000-0005-0000-0000-0000BB060000}"/>
    <cellStyle name="Título 2 9 7" xfId="1723" xr:uid="{00000000-0005-0000-0000-0000BC060000}"/>
    <cellStyle name="Título 2 9 8" xfId="1724" xr:uid="{00000000-0005-0000-0000-0000BD060000}"/>
    <cellStyle name="Título 2 9 9" xfId="1725" xr:uid="{00000000-0005-0000-0000-0000BE060000}"/>
    <cellStyle name="Título 20" xfId="1726" xr:uid="{00000000-0005-0000-0000-0000BF060000}"/>
    <cellStyle name="Título 21" xfId="1727" xr:uid="{00000000-0005-0000-0000-0000C0060000}"/>
    <cellStyle name="Título 3" xfId="1728" builtinId="18" customBuiltin="1"/>
    <cellStyle name="Título 3 10" xfId="1729" xr:uid="{00000000-0005-0000-0000-0000C1060000}"/>
    <cellStyle name="Título 3 11" xfId="1730" xr:uid="{00000000-0005-0000-0000-0000C2060000}"/>
    <cellStyle name="Título 3 12" xfId="1731" xr:uid="{00000000-0005-0000-0000-0000C3060000}"/>
    <cellStyle name="Título 3 13" xfId="1732" xr:uid="{00000000-0005-0000-0000-0000C4060000}"/>
    <cellStyle name="Título 3 14" xfId="1733" xr:uid="{00000000-0005-0000-0000-0000C5060000}"/>
    <cellStyle name="Título 3 15" xfId="1734" xr:uid="{00000000-0005-0000-0000-0000C6060000}"/>
    <cellStyle name="Título 3 16" xfId="1735" xr:uid="{00000000-0005-0000-0000-0000C7060000}"/>
    <cellStyle name="Título 3 17" xfId="1736" xr:uid="{00000000-0005-0000-0000-0000C8060000}"/>
    <cellStyle name="Título 3 18" xfId="1737" xr:uid="{00000000-0005-0000-0000-0000C9060000}"/>
    <cellStyle name="Título 3 2" xfId="1738" xr:uid="{00000000-0005-0000-0000-0000CA060000}"/>
    <cellStyle name="Título 3 3" xfId="1739" xr:uid="{00000000-0005-0000-0000-0000CB060000}"/>
    <cellStyle name="Título 3 4" xfId="1740" xr:uid="{00000000-0005-0000-0000-0000CC060000}"/>
    <cellStyle name="Título 3 5" xfId="1741" xr:uid="{00000000-0005-0000-0000-0000CD060000}"/>
    <cellStyle name="Título 3 6" xfId="1742" xr:uid="{00000000-0005-0000-0000-0000CE060000}"/>
    <cellStyle name="Título 3 7" xfId="1743" xr:uid="{00000000-0005-0000-0000-0000CF060000}"/>
    <cellStyle name="Título 3 8" xfId="1744" xr:uid="{00000000-0005-0000-0000-0000D0060000}"/>
    <cellStyle name="Título 3 9" xfId="1745" xr:uid="{00000000-0005-0000-0000-0000D1060000}"/>
    <cellStyle name="Título 3 9 10" xfId="1746" xr:uid="{00000000-0005-0000-0000-0000D2060000}"/>
    <cellStyle name="Título 3 9 11" xfId="1747" xr:uid="{00000000-0005-0000-0000-0000D3060000}"/>
    <cellStyle name="Título 3 9 12" xfId="1748" xr:uid="{00000000-0005-0000-0000-0000D4060000}"/>
    <cellStyle name="Título 3 9 13" xfId="1749" xr:uid="{00000000-0005-0000-0000-0000D5060000}"/>
    <cellStyle name="Título 3 9 14" xfId="1750" xr:uid="{00000000-0005-0000-0000-0000D6060000}"/>
    <cellStyle name="Título 3 9 15" xfId="1751" xr:uid="{00000000-0005-0000-0000-0000D7060000}"/>
    <cellStyle name="Título 3 9 16" xfId="1752" xr:uid="{00000000-0005-0000-0000-0000D8060000}"/>
    <cellStyle name="Título 3 9 17" xfId="1753" xr:uid="{00000000-0005-0000-0000-0000D9060000}"/>
    <cellStyle name="Título 3 9 18" xfId="1754" xr:uid="{00000000-0005-0000-0000-0000DA060000}"/>
    <cellStyle name="Título 3 9 19" xfId="1755" xr:uid="{00000000-0005-0000-0000-0000DB060000}"/>
    <cellStyle name="Título 3 9 2" xfId="1756" xr:uid="{00000000-0005-0000-0000-0000DC060000}"/>
    <cellStyle name="Título 3 9 20" xfId="1757" xr:uid="{00000000-0005-0000-0000-0000DD060000}"/>
    <cellStyle name="Título 3 9 21" xfId="1758" xr:uid="{00000000-0005-0000-0000-0000DE060000}"/>
    <cellStyle name="Título 3 9 22" xfId="1759" xr:uid="{00000000-0005-0000-0000-0000DF060000}"/>
    <cellStyle name="Título 3 9 3" xfId="1760" xr:uid="{00000000-0005-0000-0000-0000E0060000}"/>
    <cellStyle name="Título 3 9 4" xfId="1761" xr:uid="{00000000-0005-0000-0000-0000E1060000}"/>
    <cellStyle name="Título 3 9 5" xfId="1762" xr:uid="{00000000-0005-0000-0000-0000E2060000}"/>
    <cellStyle name="Título 3 9 6" xfId="1763" xr:uid="{00000000-0005-0000-0000-0000E3060000}"/>
    <cellStyle name="Título 3 9 7" xfId="1764" xr:uid="{00000000-0005-0000-0000-0000E4060000}"/>
    <cellStyle name="Título 3 9 8" xfId="1765" xr:uid="{00000000-0005-0000-0000-0000E5060000}"/>
    <cellStyle name="Título 3 9 9" xfId="1766" xr:uid="{00000000-0005-0000-0000-0000E6060000}"/>
    <cellStyle name="Título 4" xfId="1767" xr:uid="{00000000-0005-0000-0000-0000E7060000}"/>
    <cellStyle name="Título 5" xfId="1768" xr:uid="{00000000-0005-0000-0000-0000E8060000}"/>
    <cellStyle name="Título 6" xfId="1769" xr:uid="{00000000-0005-0000-0000-0000E9060000}"/>
    <cellStyle name="Título 7" xfId="1770" xr:uid="{00000000-0005-0000-0000-0000EA060000}"/>
    <cellStyle name="Título 8" xfId="1771" xr:uid="{00000000-0005-0000-0000-0000EB060000}"/>
    <cellStyle name="Título 9" xfId="1772" xr:uid="{00000000-0005-0000-0000-0000EC060000}"/>
    <cellStyle name="Total" xfId="1773" builtinId="25" customBuiltin="1"/>
    <cellStyle name="Total 10" xfId="1774" xr:uid="{00000000-0005-0000-0000-0000EE060000}"/>
    <cellStyle name="Total 10 2" xfId="1945" xr:uid="{4C5C470E-4C14-49C3-A3A2-03D090435118}"/>
    <cellStyle name="Total 10 2 10" xfId="8446" xr:uid="{9044D49A-E344-4512-A58B-A9256FC0CAD2}"/>
    <cellStyle name="Total 10 2 10 2" xfId="23554" xr:uid="{4AE2D174-B198-40AD-950E-526BA6A00DF1}"/>
    <cellStyle name="Total 10 2 11" xfId="7389" xr:uid="{A3DFB280-ECE1-4E99-83D3-E40163F1D5A3}"/>
    <cellStyle name="Total 10 2 11 2" xfId="22497" xr:uid="{C3B555D6-238F-4B99-956E-8CA56F447517}"/>
    <cellStyle name="Total 10 2 12" xfId="8463" xr:uid="{F5CA7571-62F2-40F3-ADCF-008E0EA6F4EC}"/>
    <cellStyle name="Total 10 2 12 2" xfId="23571" xr:uid="{49F2CF4F-5B47-4A8F-91E8-CDAC1355BF35}"/>
    <cellStyle name="Total 10 2 13" xfId="17170" xr:uid="{B41AD8D7-C675-489D-B1F5-85BEC274EDAE}"/>
    <cellStyle name="Total 10 2 2" xfId="2505" xr:uid="{E6A10E78-6B69-4705-88B7-8FF4AEF837E0}"/>
    <cellStyle name="Total 10 2 2 2" xfId="5142" xr:uid="{448FC598-A53E-462D-896C-F54182494A8F}"/>
    <cellStyle name="Total 10 2 2 2 2" xfId="11506" xr:uid="{D69E21F8-09D5-44D8-8EB4-386C7CC07687}"/>
    <cellStyle name="Total 10 2 2 2 2 2" xfId="26614" xr:uid="{165E1F58-ECDF-4EF5-96FD-4175896B7A64}"/>
    <cellStyle name="Total 10 2 2 2 3" xfId="7714" xr:uid="{A41147EE-680E-4C58-ABF1-46CB1BB3EDD9}"/>
    <cellStyle name="Total 10 2 2 2 3 2" xfId="22822" xr:uid="{DED73AB2-E82D-4AA7-873C-43B14163F38F}"/>
    <cellStyle name="Total 10 2 2 2 4" xfId="20250" xr:uid="{9B7F8DDE-7F0F-4A48-B8E8-53D945410B75}"/>
    <cellStyle name="Total 10 2 2 3" xfId="8972" xr:uid="{DA1ACA85-F0CE-4816-B53E-56D38E743F3B}"/>
    <cellStyle name="Total 10 2 2 3 2" xfId="24080" xr:uid="{7ED36B3F-E6C4-490E-A130-64184B850EF0}"/>
    <cellStyle name="Total 10 2 3" xfId="2721" xr:uid="{CE6FB434-82C8-4788-92D0-240D440FE8E5}"/>
    <cellStyle name="Total 10 2 3 2" xfId="5358" xr:uid="{9C483F80-8F06-4782-B087-74BA3E147611}"/>
    <cellStyle name="Total 10 2 3 2 2" xfId="11707" xr:uid="{CDBBD246-71E9-45DA-BB82-824A3D7326EA}"/>
    <cellStyle name="Total 10 2 3 2 2 2" xfId="26815" xr:uid="{38C67A05-A8F0-4589-B5E4-11320DC97EDC}"/>
    <cellStyle name="Total 10 2 3 2 3" xfId="7599" xr:uid="{F1041A44-888E-4CCF-A19B-D919CE39A45F}"/>
    <cellStyle name="Total 10 2 3 2 3 2" xfId="22707" xr:uid="{4A8A198A-4A4C-43B5-9526-570810A96F93}"/>
    <cellStyle name="Total 10 2 3 2 4" xfId="20466" xr:uid="{7D85AAF5-6F40-4ACB-AFB8-6D8F7798A650}"/>
    <cellStyle name="Total 10 2 3 3" xfId="16049" xr:uid="{424213FE-BFF8-45FC-AC0C-B9E02B2A6E87}"/>
    <cellStyle name="Total 10 2 3 3 2" xfId="31157" xr:uid="{B1843683-9DFC-48A4-BE96-6E00E8872D80}"/>
    <cellStyle name="Total 10 2 3 4" xfId="17829" xr:uid="{8D043D2A-B145-47E9-BB4E-981C8E241CE9}"/>
    <cellStyle name="Total 10 2 4" xfId="3024" xr:uid="{67C3EF05-1C17-4127-909B-2E9F2912DC80}"/>
    <cellStyle name="Total 10 2 4 2" xfId="5661" xr:uid="{D3CD005E-4762-4CFD-8E37-EE6DEBC93B88}"/>
    <cellStyle name="Total 10 2 4 2 2" xfId="11972" xr:uid="{BAD4F404-6199-4CEA-BEDC-F2970A2F313F}"/>
    <cellStyle name="Total 10 2 4 2 2 2" xfId="27080" xr:uid="{A7DCDD94-213A-4C2D-810B-6FF9841B3057}"/>
    <cellStyle name="Total 10 2 4 2 3" xfId="14070" xr:uid="{67B01F31-D1E6-4D47-A9A0-DBC7C0DA87A0}"/>
    <cellStyle name="Total 10 2 4 2 3 2" xfId="29178" xr:uid="{710FA22C-14F9-4AFE-A207-99370700C220}"/>
    <cellStyle name="Total 10 2 4 2 4" xfId="20769" xr:uid="{4EC69F3A-A101-4878-8897-6ECD1B4CC8AD}"/>
    <cellStyle name="Total 10 2 4 3" xfId="9406" xr:uid="{EAFCA1AE-0C42-4F5B-A325-25E046C47486}"/>
    <cellStyle name="Total 10 2 4 3 2" xfId="24514" xr:uid="{6A0D5563-27E3-4B27-A476-52D79CA1E36F}"/>
    <cellStyle name="Total 10 2 4 4" xfId="14659" xr:uid="{F744ADC6-5290-4228-B1FC-319476940107}"/>
    <cellStyle name="Total 10 2 4 4 2" xfId="29767" xr:uid="{E404BE68-BA52-42D7-8D11-6EF4082D0B35}"/>
    <cellStyle name="Total 10 2 4 5" xfId="18132" xr:uid="{7CD8DD02-AE01-470B-AE50-F53B099331B9}"/>
    <cellStyle name="Total 10 2 5" xfId="3350" xr:uid="{12C6EAD0-C801-4971-AFCA-AE2FDB99E16E}"/>
    <cellStyle name="Total 10 2 5 2" xfId="5987" xr:uid="{B881608C-6CD8-441F-84DC-10B1678F6836}"/>
    <cellStyle name="Total 10 2 5 2 2" xfId="12298" xr:uid="{E5C6CE7B-9F78-408C-BBB3-35A26E8DAB09}"/>
    <cellStyle name="Total 10 2 5 2 2 2" xfId="27406" xr:uid="{219FB2EF-ACDE-40B9-88E4-668C80F32D3A}"/>
    <cellStyle name="Total 10 2 5 2 3" xfId="16076" xr:uid="{753225BA-F28F-44E0-999C-94CBB15D12AF}"/>
    <cellStyle name="Total 10 2 5 2 3 2" xfId="31184" xr:uid="{1D6C19E0-D7E0-4539-9967-4F5F7D971F8F}"/>
    <cellStyle name="Total 10 2 5 2 4" xfId="21095" xr:uid="{211A9DC1-F84C-430B-AB43-00FE2EBCED29}"/>
    <cellStyle name="Total 10 2 5 3" xfId="9732" xr:uid="{6DFF8D94-DBD8-4D96-BF9D-5E8E41A7AF75}"/>
    <cellStyle name="Total 10 2 5 3 2" xfId="24840" xr:uid="{4F9E3AB4-3A0E-46EC-BC1B-3B5CB1A3ED1D}"/>
    <cellStyle name="Total 10 2 5 4" xfId="14717" xr:uid="{EAD75720-B776-491B-8BD9-B38A819AABBF}"/>
    <cellStyle name="Total 10 2 5 4 2" xfId="29825" xr:uid="{AC355B8E-2378-482B-AA78-055B5DDBB375}"/>
    <cellStyle name="Total 10 2 5 5" xfId="18458" xr:uid="{5F5DDDAD-091B-48AE-996C-D7978D6DEB66}"/>
    <cellStyle name="Total 10 2 6" xfId="3656" xr:uid="{594F5C7F-9309-4DAC-BE3B-2F48D53D4D2C}"/>
    <cellStyle name="Total 10 2 6 2" xfId="6293" xr:uid="{8D0984A9-74C2-437D-8FFB-7F8BBB94A64D}"/>
    <cellStyle name="Total 10 2 6 2 2" xfId="12604" xr:uid="{E5B87C97-B6CD-40CA-803F-D94ECA77CA9B}"/>
    <cellStyle name="Total 10 2 6 2 2 2" xfId="27712" xr:uid="{1FE9A7A3-2422-4850-ADA5-3F640D067AD2}"/>
    <cellStyle name="Total 10 2 6 2 3" xfId="15529" xr:uid="{2C8BF502-1241-42C2-90C9-D890145FA655}"/>
    <cellStyle name="Total 10 2 6 2 3 2" xfId="30637" xr:uid="{752EA10D-ACD3-404D-B8A7-6221DDF2F419}"/>
    <cellStyle name="Total 10 2 6 2 4" xfId="21401" xr:uid="{9CAF6F78-687A-4525-A26B-D5617F3956F9}"/>
    <cellStyle name="Total 10 2 6 3" xfId="10038" xr:uid="{F841EA4F-79D5-40DD-9204-2E9FA1DE0EFE}"/>
    <cellStyle name="Total 10 2 6 3 2" xfId="25146" xr:uid="{E688D91E-2669-40EF-9E69-085EE29C4E4B}"/>
    <cellStyle name="Total 10 2 6 4" xfId="13894" xr:uid="{87B17649-8C05-40D7-B155-B4131FA0859F}"/>
    <cellStyle name="Total 10 2 6 4 2" xfId="29002" xr:uid="{64DDDB95-9AD2-454E-9B4F-0F0FE0D9C0C6}"/>
    <cellStyle name="Total 10 2 6 5" xfId="18764" xr:uid="{A365896E-8593-47A1-AC8E-9A77EC636EE6}"/>
    <cellStyle name="Total 10 2 7" xfId="4017" xr:uid="{289D5425-B58F-4969-B70B-9C567532785A}"/>
    <cellStyle name="Total 10 2 7 2" xfId="6654" xr:uid="{916CA925-456F-43DD-A422-33B25236F95A}"/>
    <cellStyle name="Total 10 2 7 2 2" xfId="12965" xr:uid="{E07197B6-8037-4636-866B-9C074913CFBE}"/>
    <cellStyle name="Total 10 2 7 2 2 2" xfId="28073" xr:uid="{54832B3D-F03B-41F5-9DB5-5F1AABEC9A97}"/>
    <cellStyle name="Total 10 2 7 2 3" xfId="16655" xr:uid="{FB95CCCB-C1A2-452A-8AC6-D4C8AA208F53}"/>
    <cellStyle name="Total 10 2 7 2 3 2" xfId="31763" xr:uid="{382184B3-498A-4283-B62B-F8388A00EF79}"/>
    <cellStyle name="Total 10 2 7 2 4" xfId="21762" xr:uid="{DBB28F9E-4F85-48BE-A353-CBA9DF038361}"/>
    <cellStyle name="Total 10 2 7 3" xfId="10399" xr:uid="{8757B56E-A883-4085-B475-A81186AD82B4}"/>
    <cellStyle name="Total 10 2 7 3 2" xfId="25507" xr:uid="{CCBD5156-6CC5-4AD4-9578-AC7E478FA509}"/>
    <cellStyle name="Total 10 2 7 4" xfId="7139" xr:uid="{E6DF4931-2977-44E3-9745-22F742C42D40}"/>
    <cellStyle name="Total 10 2 7 4 2" xfId="22247" xr:uid="{47BD56D7-3A57-49A5-834B-148DC1DB091A}"/>
    <cellStyle name="Total 10 2 7 5" xfId="19125" xr:uid="{B4676C57-A572-424F-B661-F2841B263671}"/>
    <cellStyle name="Total 10 2 8" xfId="4330" xr:uid="{78FDBC69-76AC-4ADD-8BAC-0355252807B3}"/>
    <cellStyle name="Total 10 2 8 2" xfId="6967" xr:uid="{CCDCF428-B8C2-4607-B830-F3E6FE04F622}"/>
    <cellStyle name="Total 10 2 8 2 2" xfId="13278" xr:uid="{CBD7D42E-0FF2-4B72-8568-74308D05523F}"/>
    <cellStyle name="Total 10 2 8 2 2 2" xfId="28386" xr:uid="{A77FDB48-9390-4618-8856-BC320519FF27}"/>
    <cellStyle name="Total 10 2 8 2 3" xfId="16942" xr:uid="{B4B8AF35-0BDB-4531-AEA2-5A2AEB33F014}"/>
    <cellStyle name="Total 10 2 8 2 3 2" xfId="32050" xr:uid="{3BD66C69-5B09-4E58-B00A-23CF96B67613}"/>
    <cellStyle name="Total 10 2 8 2 4" xfId="22075" xr:uid="{52D0982B-F581-4185-83D5-B9ECE564A9A2}"/>
    <cellStyle name="Total 10 2 8 3" xfId="10712" xr:uid="{EE4AF214-B9DD-44A7-AB36-A5441B51718F}"/>
    <cellStyle name="Total 10 2 8 3 2" xfId="25820" xr:uid="{304CC28B-2A95-43C2-89E8-5AA64962B49F}"/>
    <cellStyle name="Total 10 2 8 4" xfId="14246" xr:uid="{8042FCBA-9C4A-41F9-A5F8-A6FB3DC864E2}"/>
    <cellStyle name="Total 10 2 8 4 2" xfId="29354" xr:uid="{5195BEC8-9D2F-4852-B8CB-D3C3B7C1CB89}"/>
    <cellStyle name="Total 10 2 8 5" xfId="19438" xr:uid="{41BEB705-2F44-474F-92A1-6E9F8516DFC5}"/>
    <cellStyle name="Total 10 2 9" xfId="4582" xr:uid="{44193E83-C956-4B44-B91A-552E7B7DDC45}"/>
    <cellStyle name="Total 10 2 9 2" xfId="10964" xr:uid="{C25F62CF-AA0F-4796-9972-DDEF9C66DA33}"/>
    <cellStyle name="Total 10 2 9 2 2" xfId="26072" xr:uid="{024F8542-C500-400B-9B1F-E185BE509A7F}"/>
    <cellStyle name="Total 10 2 9 3" xfId="8112" xr:uid="{25F310C8-39E9-4C53-80D3-78481C92237D}"/>
    <cellStyle name="Total 10 2 9 3 2" xfId="23220" xr:uid="{A51761D5-A00A-4345-9F0E-A2D8B61DB4E0}"/>
    <cellStyle name="Total 10 2 9 4" xfId="19690" xr:uid="{50F25EC2-6DA8-4551-9336-11A370A1CEEF}"/>
    <cellStyle name="Total 10 3" xfId="1974" xr:uid="{1C43BFB2-B336-4BEC-A32D-DCDF5EDC39C5}"/>
    <cellStyle name="Total 10 3 10" xfId="8472" xr:uid="{1FD57A84-186F-4D78-8F35-1CB351A441E9}"/>
    <cellStyle name="Total 10 3 10 2" xfId="23580" xr:uid="{F87231D0-68C6-4FA4-A757-6D53D1E18B04}"/>
    <cellStyle name="Total 10 3 11" xfId="14014" xr:uid="{F56A6B01-F4B1-43AB-96D6-1CB8D5C14FA2}"/>
    <cellStyle name="Total 10 3 11 2" xfId="29122" xr:uid="{48864DA9-2814-464F-B385-0ADA4135C782}"/>
    <cellStyle name="Total 10 3 12" xfId="15333" xr:uid="{73554A84-E195-421C-9B14-4EDC075521B6}"/>
    <cellStyle name="Total 10 3 12 2" xfId="30441" xr:uid="{684162CD-91B7-4B59-8AF3-CB17E6742036}"/>
    <cellStyle name="Total 10 3 13" xfId="17199" xr:uid="{6E433337-7577-4B7B-93CD-E47C1D7914AE}"/>
    <cellStyle name="Total 10 3 2" xfId="2534" xr:uid="{3B57AC6B-9E02-4537-B90F-A786F39FC1A6}"/>
    <cellStyle name="Total 10 3 2 2" xfId="5171" xr:uid="{EFA9F406-7DD0-4AF3-B33B-1ADEAFF16BDE}"/>
    <cellStyle name="Total 10 3 2 2 2" xfId="11535" xr:uid="{DA9EC4B6-AC99-4764-B1D9-667345AA39F3}"/>
    <cellStyle name="Total 10 3 2 2 2 2" xfId="26643" xr:uid="{C7E1A566-C83B-4EF8-A20C-635106EA47D1}"/>
    <cellStyle name="Total 10 3 2 2 3" xfId="16075" xr:uid="{F668520A-77B6-4E87-964F-86F2811BEA35}"/>
    <cellStyle name="Total 10 3 2 2 3 2" xfId="31183" xr:uid="{599C8A76-27D1-45E0-8BB8-9CB6F1F102B7}"/>
    <cellStyle name="Total 10 3 2 2 4" xfId="20279" xr:uid="{B5F1C540-3EB0-4D0A-8FB3-F5838DF73431}"/>
    <cellStyle name="Total 10 3 2 3" xfId="9001" xr:uid="{D07856E8-E7D5-44D3-9063-85F7A72DFEFD}"/>
    <cellStyle name="Total 10 3 2 3 2" xfId="24109" xr:uid="{BD92FDC2-0C17-4D39-87ED-AFD72C16714E}"/>
    <cellStyle name="Total 10 3 3" xfId="2736" xr:uid="{53671DAB-0BEE-4365-A3B6-FC38DC424993}"/>
    <cellStyle name="Total 10 3 3 2" xfId="5373" xr:uid="{A8C4943C-F547-46D0-AAAC-841124D7382B}"/>
    <cellStyle name="Total 10 3 3 2 2" xfId="11722" xr:uid="{07E86A21-3DCC-4300-AAA8-93C80E641A09}"/>
    <cellStyle name="Total 10 3 3 2 2 2" xfId="26830" xr:uid="{CC8CF9D0-93D5-4F4C-B226-CEC6073332C5}"/>
    <cellStyle name="Total 10 3 3 2 3" xfId="13639" xr:uid="{19B11E30-FE00-48AE-BD13-6B2D670C20E9}"/>
    <cellStyle name="Total 10 3 3 2 3 2" xfId="28747" xr:uid="{A885ECA5-FE55-4405-BDAE-CBE77C678F66}"/>
    <cellStyle name="Total 10 3 3 2 4" xfId="20481" xr:uid="{FEEEE38A-899F-4FDD-BC4F-0C1E2D28D5CB}"/>
    <cellStyle name="Total 10 3 3 3" xfId="7415" xr:uid="{A49A7CA2-5CA4-471F-9AB7-F21116DCB269}"/>
    <cellStyle name="Total 10 3 3 3 2" xfId="22523" xr:uid="{8D08E89A-A88F-4BC8-9100-824F1BA82D55}"/>
    <cellStyle name="Total 10 3 3 4" xfId="17844" xr:uid="{639AA279-4FDD-4D80-98B6-515105E52E31}"/>
    <cellStyle name="Total 10 3 4" xfId="3039" xr:uid="{1254C363-3219-4F1E-AB22-1CC3943C8883}"/>
    <cellStyle name="Total 10 3 4 2" xfId="5676" xr:uid="{9F1522FD-BD98-476E-8077-A1E82ECEAFC2}"/>
    <cellStyle name="Total 10 3 4 2 2" xfId="11987" xr:uid="{33171D78-6479-48C2-A56A-87F21357EED8}"/>
    <cellStyle name="Total 10 3 4 2 2 2" xfId="27095" xr:uid="{7A5AC047-1A57-4697-8378-B9FC52CC3840}"/>
    <cellStyle name="Total 10 3 4 2 3" xfId="15442" xr:uid="{BC539DE6-FD4F-4EB0-9AFA-5B194DC1F24F}"/>
    <cellStyle name="Total 10 3 4 2 3 2" xfId="30550" xr:uid="{BFD533F8-DB90-4BC5-A86D-7B1B9CDEB87D}"/>
    <cellStyle name="Total 10 3 4 2 4" xfId="20784" xr:uid="{63FE2B7F-D5B4-4184-B1A9-884CC8E97E03}"/>
    <cellStyle name="Total 10 3 4 3" xfId="9421" xr:uid="{DD943A6F-8012-416E-9119-0195FBAF0F31}"/>
    <cellStyle name="Total 10 3 4 3 2" xfId="24529" xr:uid="{62914626-886D-4F5D-94D7-1B9E9F5BC73B}"/>
    <cellStyle name="Total 10 3 4 4" xfId="9153" xr:uid="{F1CCBE1A-1E7B-4D1D-8155-F2FF28CC002B}"/>
    <cellStyle name="Total 10 3 4 4 2" xfId="24261" xr:uid="{ACF3DF5D-4F2B-4680-9988-03B38DA24ADE}"/>
    <cellStyle name="Total 10 3 4 5" xfId="18147" xr:uid="{092A3CA0-5E91-4993-A2B2-06D5F1CFF22C}"/>
    <cellStyle name="Total 10 3 5" xfId="3365" xr:uid="{299A461B-F9AB-436A-A65D-8C7506BF5246}"/>
    <cellStyle name="Total 10 3 5 2" xfId="6002" xr:uid="{D9113A91-BE12-42C2-AF57-5F0AA46AE246}"/>
    <cellStyle name="Total 10 3 5 2 2" xfId="12313" xr:uid="{E1ADEA07-CE4E-459D-85D1-8D09B1CEA9D0}"/>
    <cellStyle name="Total 10 3 5 2 2 2" xfId="27421" xr:uid="{62486A78-1757-494C-AC16-7FB8938B11A2}"/>
    <cellStyle name="Total 10 3 5 2 3" xfId="15269" xr:uid="{343CB525-D257-4829-88AF-FADA041B0158}"/>
    <cellStyle name="Total 10 3 5 2 3 2" xfId="30377" xr:uid="{4BB0C8EE-505E-4E2E-94D7-081C4A9B6BFC}"/>
    <cellStyle name="Total 10 3 5 2 4" xfId="21110" xr:uid="{C24C6626-27ED-466A-BD9E-94B271010220}"/>
    <cellStyle name="Total 10 3 5 3" xfId="9747" xr:uid="{71D173B0-3B91-40F8-8827-2EC16759BC5E}"/>
    <cellStyle name="Total 10 3 5 3 2" xfId="24855" xr:uid="{17B0A16F-498A-4433-B173-5335712CDF5B}"/>
    <cellStyle name="Total 10 3 5 4" xfId="14441" xr:uid="{0F8666BC-7C5D-4040-ABAA-4097AE84C738}"/>
    <cellStyle name="Total 10 3 5 4 2" xfId="29549" xr:uid="{98CDE932-B31B-40A5-8A3D-B6FE1EAF91A9}"/>
    <cellStyle name="Total 10 3 5 5" xfId="18473" xr:uid="{685F0BBA-9544-424E-899C-C1BD67B6E8A5}"/>
    <cellStyle name="Total 10 3 6" xfId="3671" xr:uid="{29589591-8E7F-4D06-8050-131A26A154EE}"/>
    <cellStyle name="Total 10 3 6 2" xfId="6308" xr:uid="{28C355FD-8680-4CA6-9EFA-164D33821EAB}"/>
    <cellStyle name="Total 10 3 6 2 2" xfId="12619" xr:uid="{9F28FCE0-CEE5-4B8B-9626-CC7C5D81DBAE}"/>
    <cellStyle name="Total 10 3 6 2 2 2" xfId="27727" xr:uid="{26363A95-7132-4047-9FD4-0C93C1D6EA57}"/>
    <cellStyle name="Total 10 3 6 2 3" xfId="16355" xr:uid="{779832BD-FB8D-495E-B0DE-5BF363E8C4B3}"/>
    <cellStyle name="Total 10 3 6 2 3 2" xfId="31463" xr:uid="{41B10900-F7BE-4B61-A676-0022B0CE8238}"/>
    <cellStyle name="Total 10 3 6 2 4" xfId="21416" xr:uid="{7C461CF1-E6E7-4002-A900-87B5FADE8566}"/>
    <cellStyle name="Total 10 3 6 3" xfId="10053" xr:uid="{70569921-92F8-4850-B07B-3A684CABE293}"/>
    <cellStyle name="Total 10 3 6 3 2" xfId="25161" xr:uid="{181904C8-27A2-4D6F-BF9B-C3EFD057C58F}"/>
    <cellStyle name="Total 10 3 6 4" xfId="14513" xr:uid="{3FEE3B16-5F71-4ACF-9485-F75A07089332}"/>
    <cellStyle name="Total 10 3 6 4 2" xfId="29621" xr:uid="{21B69EA4-E002-4ADE-940E-F6C96AF3AEEB}"/>
    <cellStyle name="Total 10 3 6 5" xfId="18779" xr:uid="{0B594C32-4BA6-4F20-B0ED-059AB68EB790}"/>
    <cellStyle name="Total 10 3 7" xfId="4046" xr:uid="{C84899D0-7019-4E70-853A-0D65166B4081}"/>
    <cellStyle name="Total 10 3 7 2" xfId="6683" xr:uid="{D6A05AA7-3C4F-414A-9DED-9C7E02E7A493}"/>
    <cellStyle name="Total 10 3 7 2 2" xfId="12994" xr:uid="{043B8F54-D133-42E0-A7C6-B2415BF67E15}"/>
    <cellStyle name="Total 10 3 7 2 2 2" xfId="28102" xr:uid="{A39F26D8-6D10-474A-93FF-C9908ACE4F85}"/>
    <cellStyle name="Total 10 3 7 2 3" xfId="16670" xr:uid="{7D19D6D5-AD5E-41B8-B5B8-68DA26E9ADB6}"/>
    <cellStyle name="Total 10 3 7 2 3 2" xfId="31778" xr:uid="{1ECB24C7-EE68-460A-ADDA-3559BC51E570}"/>
    <cellStyle name="Total 10 3 7 2 4" xfId="21791" xr:uid="{83A80EE2-C9EC-44A1-81E2-C8C9C9D0BC6A}"/>
    <cellStyle name="Total 10 3 7 3" xfId="10428" xr:uid="{0A548149-95D6-4449-9A7D-EC4EBAF72874}"/>
    <cellStyle name="Total 10 3 7 3 2" xfId="25536" xr:uid="{1980066D-BDD6-4475-A422-36FED2E568B1}"/>
    <cellStyle name="Total 10 3 7 4" xfId="15118" xr:uid="{B4367D56-4BAE-44ED-92BA-C9834120A44E}"/>
    <cellStyle name="Total 10 3 7 4 2" xfId="30226" xr:uid="{35B143F2-6B49-4371-ADBE-16171D070045}"/>
    <cellStyle name="Total 10 3 7 5" xfId="19154" xr:uid="{5AAF62CC-BC91-4908-86DC-811C78A9AA59}"/>
    <cellStyle name="Total 10 3 8" xfId="4345" xr:uid="{F42D3974-E6D8-4E10-B61E-F90E9048A457}"/>
    <cellStyle name="Total 10 3 8 2" xfId="6982" xr:uid="{2539F863-FB49-43FC-BB73-B62DE42FDA8A}"/>
    <cellStyle name="Total 10 3 8 2 2" xfId="13293" xr:uid="{8765993E-3B0E-4F1B-BA32-C0890763CA6C}"/>
    <cellStyle name="Total 10 3 8 2 2 2" xfId="28401" xr:uid="{D84F9B32-7A55-4629-8A63-1252E1262162}"/>
    <cellStyle name="Total 10 3 8 2 3" xfId="16957" xr:uid="{54378D51-EEF2-4B3B-9223-D14D6BAC2D69}"/>
    <cellStyle name="Total 10 3 8 2 3 2" xfId="32065" xr:uid="{368D7300-B013-40E7-A71A-9BA3877CE439}"/>
    <cellStyle name="Total 10 3 8 2 4" xfId="22090" xr:uid="{4F943A89-C2C4-475B-B763-62DF1D8AB93A}"/>
    <cellStyle name="Total 10 3 8 3" xfId="10727" xr:uid="{AA514EE1-37D4-4F3B-B22C-2B95188EB6F1}"/>
    <cellStyle name="Total 10 3 8 3 2" xfId="25835" xr:uid="{729839BE-8F30-4A9B-B3F6-A0BC64D6DE94}"/>
    <cellStyle name="Total 10 3 8 4" xfId="11232" xr:uid="{29D2969D-5D90-46A5-8808-9AAC3F135482}"/>
    <cellStyle name="Total 10 3 8 4 2" xfId="26340" xr:uid="{D45414EF-637C-4D7E-902B-473AF40F137C}"/>
    <cellStyle name="Total 10 3 8 5" xfId="19453" xr:uid="{7EC6C97A-7F47-4524-BBB6-727059DA880B}"/>
    <cellStyle name="Total 10 3 9" xfId="4611" xr:uid="{93D367B0-3260-483A-A72F-7DE354530F32}"/>
    <cellStyle name="Total 10 3 9 2" xfId="10993" xr:uid="{7C7E6B8A-E5F8-46D3-AAD2-0DF0164CCAFE}"/>
    <cellStyle name="Total 10 3 9 2 2" xfId="26101" xr:uid="{7204D816-F533-416A-8F38-2098C81229DA}"/>
    <cellStyle name="Total 10 3 9 3" xfId="7975" xr:uid="{6C844A33-F0DD-4C10-BEAC-3149DC2DC7CD}"/>
    <cellStyle name="Total 10 3 9 3 2" xfId="23083" xr:uid="{8D6831C8-6A25-4F2B-A23E-181C6AF7091A}"/>
    <cellStyle name="Total 10 3 9 4" xfId="19719" xr:uid="{B4231672-7ADC-4B90-9323-B73CCD3D1A15}"/>
    <cellStyle name="Total 10 4" xfId="2136" xr:uid="{91FA8264-909D-4388-B63B-5F27C5DB8093}"/>
    <cellStyle name="Total 10 4 10" xfId="14788" xr:uid="{B21D26F3-1665-473A-8EC4-1EBDEF1F805B}"/>
    <cellStyle name="Total 10 4 10 2" xfId="29896" xr:uid="{9E0213C4-8C4F-4F5D-83FC-EF848B606C42}"/>
    <cellStyle name="Total 10 4 11" xfId="14055" xr:uid="{890C8E1C-F46B-44D1-8CF4-6382D97F054C}"/>
    <cellStyle name="Total 10 4 11 2" xfId="29163" xr:uid="{4B5BF5E9-5553-431A-A283-20DC0F5C9192}"/>
    <cellStyle name="Total 10 4 12" xfId="17361" xr:uid="{90710B94-E105-41A7-8795-158EE05D337C}"/>
    <cellStyle name="Total 10 4 2" xfId="2626" xr:uid="{61CB3084-41E0-45FA-AC1D-43DCAFF3EDB3}"/>
    <cellStyle name="Total 10 4 2 2" xfId="5263" xr:uid="{7FC0CDB7-67B1-457C-8FF0-C0DB40069697}"/>
    <cellStyle name="Total 10 4 2 2 2" xfId="11627" xr:uid="{94EAE5AA-4684-4EA8-A33A-62D6A7F0D950}"/>
    <cellStyle name="Total 10 4 2 2 2 2" xfId="26735" xr:uid="{9104C7E2-D1D9-4A9C-991A-9DE2CF40F193}"/>
    <cellStyle name="Total 10 4 2 2 3" xfId="16324" xr:uid="{BCCEBC0D-9530-4B40-8FE2-ADF49DDBF9DA}"/>
    <cellStyle name="Total 10 4 2 2 3 2" xfId="31432" xr:uid="{C9DED9E6-02EC-44A0-9C38-BBA981EC62CD}"/>
    <cellStyle name="Total 10 4 2 2 4" xfId="20371" xr:uid="{400F8FD4-B498-4F1F-8EEA-31E6BF57044D}"/>
    <cellStyle name="Total 10 4 2 3" xfId="9093" xr:uid="{D682C840-5460-45C4-96AA-BF06CED3DD6A}"/>
    <cellStyle name="Total 10 4 2 3 2" xfId="24201" xr:uid="{9090ACFE-5746-4278-B2F9-38B81FD8D341}"/>
    <cellStyle name="Total 10 4 2 4" xfId="7747" xr:uid="{7DC103CE-1564-4F4F-B97D-8A48A4DEB2ED}"/>
    <cellStyle name="Total 10 4 2 4 2" xfId="22855" xr:uid="{2BF866B4-66FA-4230-80D0-8963C40CEDDF}"/>
    <cellStyle name="Total 10 4 2 5" xfId="9257" xr:uid="{084CCFE8-7A66-4F4E-A6ED-135EA7158257}"/>
    <cellStyle name="Total 10 4 2 5 2" xfId="24365" xr:uid="{1B0C1AD1-377C-4528-A8BB-95E97CFBB8F4}"/>
    <cellStyle name="Total 10 4 2 6" xfId="17734" xr:uid="{6B8CF7D8-00A7-45A8-9FA3-754FEAF19564}"/>
    <cellStyle name="Total 10 4 3" xfId="2891" xr:uid="{668555EF-6B57-44DB-81B6-47FEEC21EFE9}"/>
    <cellStyle name="Total 10 4 3 2" xfId="5528" xr:uid="{2DF76618-F40F-4931-A38B-5B7309B11A5B}"/>
    <cellStyle name="Total 10 4 3 2 2" xfId="11839" xr:uid="{0DCBC1F4-5675-488B-BCAD-7001437DBC05}"/>
    <cellStyle name="Total 10 4 3 2 2 2" xfId="26947" xr:uid="{FB08C2DD-931D-49E3-87B2-89638BAA6471}"/>
    <cellStyle name="Total 10 4 3 2 3" xfId="16123" xr:uid="{AC3E40FD-44A1-493E-98BE-839E90FBA442}"/>
    <cellStyle name="Total 10 4 3 2 3 2" xfId="31231" xr:uid="{C1391969-3398-4C9C-ACD4-BD32896C6707}"/>
    <cellStyle name="Total 10 4 3 2 4" xfId="20636" xr:uid="{45C37E9A-968D-4C16-A84A-9DEFC7DD0A25}"/>
    <cellStyle name="Total 10 4 3 3" xfId="15435" xr:uid="{7F1D77CA-1BED-4918-8F70-6265FFDF4F52}"/>
    <cellStyle name="Total 10 4 3 3 2" xfId="30543" xr:uid="{EBCB1CD3-64C3-4243-9F91-C08462521BA8}"/>
    <cellStyle name="Total 10 4 3 4" xfId="17999" xr:uid="{A78BE591-035A-4CF1-9DED-278406E00DC8}"/>
    <cellStyle name="Total 10 4 4" xfId="3194" xr:uid="{99B05FDA-6CB4-4663-B4E3-D43337408BA7}"/>
    <cellStyle name="Total 10 4 4 2" xfId="5831" xr:uid="{F73FA62B-7D25-4052-801A-33A3CC0F41AE}"/>
    <cellStyle name="Total 10 4 4 2 2" xfId="12142" xr:uid="{7B402E70-CA6B-42B9-9F5C-30C0525F6227}"/>
    <cellStyle name="Total 10 4 4 2 2 2" xfId="27250" xr:uid="{78FDA842-113E-4C7A-A2DD-7471B8334D5A}"/>
    <cellStyle name="Total 10 4 4 2 3" xfId="11211" xr:uid="{23CA5C9D-74D7-4DEF-9347-88084C793C57}"/>
    <cellStyle name="Total 10 4 4 2 3 2" xfId="26319" xr:uid="{BA8F4DF7-E27A-4A0F-AEF3-26F37B56E1A2}"/>
    <cellStyle name="Total 10 4 4 2 4" xfId="20939" xr:uid="{3840D848-9DA1-4868-B7EE-969D87DA6398}"/>
    <cellStyle name="Total 10 4 4 3" xfId="9576" xr:uid="{2877F96A-4222-4601-8F8C-E7D1AB36C14D}"/>
    <cellStyle name="Total 10 4 4 3 2" xfId="24684" xr:uid="{13710C8C-2583-4539-8392-AF9C2917490A}"/>
    <cellStyle name="Total 10 4 4 4" xfId="7053" xr:uid="{9AB17DF0-2EC6-4E06-A708-4A20EF4C852D}"/>
    <cellStyle name="Total 10 4 4 4 2" xfId="22161" xr:uid="{3CCDA60A-0766-424F-A641-01048116813E}"/>
    <cellStyle name="Total 10 4 4 5" xfId="18302" xr:uid="{E4C22AD8-B5EC-4DD3-A57F-25F962C25B8C}"/>
    <cellStyle name="Total 10 4 5" xfId="3520" xr:uid="{1E0E38F4-13BB-4DB9-BC51-A97900E0EB56}"/>
    <cellStyle name="Total 10 4 5 2" xfId="6157" xr:uid="{D306EE87-CA94-4788-9E4D-330F20BAE29B}"/>
    <cellStyle name="Total 10 4 5 2 2" xfId="12468" xr:uid="{F4A69B26-2567-4569-8D0E-AA2A20189ED8}"/>
    <cellStyle name="Total 10 4 5 2 2 2" xfId="27576" xr:uid="{508C8AEB-3B76-4AD5-98EB-3E456503BDE2}"/>
    <cellStyle name="Total 10 4 5 2 3" xfId="7118" xr:uid="{22E0BC81-6971-44CF-AEE3-C13460AC2A75}"/>
    <cellStyle name="Total 10 4 5 2 3 2" xfId="22226" xr:uid="{956DA43E-7783-4B73-A4C2-8271075E2B97}"/>
    <cellStyle name="Total 10 4 5 2 4" xfId="21265" xr:uid="{DDDC7FFA-E1EC-431E-A83D-B35455CCE93F}"/>
    <cellStyle name="Total 10 4 5 3" xfId="9902" xr:uid="{A71B8170-30E2-4C56-8FF5-57ED4E1AED0B}"/>
    <cellStyle name="Total 10 4 5 3 2" xfId="25010" xr:uid="{63DF7400-9FF6-4CFF-9DEA-1A3BB6B2773B}"/>
    <cellStyle name="Total 10 4 5 4" xfId="8104" xr:uid="{FBC655D9-61B3-4C6D-938A-3E8CAB4FDBC4}"/>
    <cellStyle name="Total 10 4 5 4 2" xfId="23212" xr:uid="{E9CF5F7E-B247-4619-B875-5226D3AE31FD}"/>
    <cellStyle name="Total 10 4 5 5" xfId="18628" xr:uid="{450A4D10-7AB4-4AC4-A34F-1232D71306FF}"/>
    <cellStyle name="Total 10 4 6" xfId="3826" xr:uid="{E8FB1B5E-8C2E-4DC2-B267-89A37FC8A891}"/>
    <cellStyle name="Total 10 4 6 2" xfId="6463" xr:uid="{A5FB4313-E8C6-4B2F-8C5B-F241BEFA9A81}"/>
    <cellStyle name="Total 10 4 6 2 2" xfId="12774" xr:uid="{9CFB0CE2-8CE3-4165-B57A-C971F0DE8F14}"/>
    <cellStyle name="Total 10 4 6 2 2 2" xfId="27882" xr:uid="{73E31749-9284-40BF-9533-F55F5007B9AC}"/>
    <cellStyle name="Total 10 4 6 2 3" xfId="7824" xr:uid="{5EFEF4F2-57C4-43F8-A7B8-05074EAC54F3}"/>
    <cellStyle name="Total 10 4 6 2 3 2" xfId="22932" xr:uid="{9366B7EA-586C-44E3-95F8-858F50E408AC}"/>
    <cellStyle name="Total 10 4 6 2 4" xfId="21571" xr:uid="{D8CAF1BF-C870-4FA7-AEF7-B61CFD4770DF}"/>
    <cellStyle name="Total 10 4 6 3" xfId="10208" xr:uid="{DAA72DE1-6F55-453C-8844-89100397D029}"/>
    <cellStyle name="Total 10 4 6 3 2" xfId="25316" xr:uid="{D9331F57-938D-4802-95DC-D8B91EF48774}"/>
    <cellStyle name="Total 10 4 6 4" xfId="15864" xr:uid="{9CD4530E-83C5-49C5-B121-55207517343A}"/>
    <cellStyle name="Total 10 4 6 4 2" xfId="30972" xr:uid="{DB11145A-6A76-4CB9-AC32-53C8F2A38507}"/>
    <cellStyle name="Total 10 4 6 5" xfId="18934" xr:uid="{8034163F-5EDB-4817-BB2A-0242FF33D2B2}"/>
    <cellStyle name="Total 10 4 7" xfId="4208" xr:uid="{61E902CD-4D06-4EC4-971E-288C990E4D7A}"/>
    <cellStyle name="Total 10 4 7 2" xfId="6845" xr:uid="{267A91FE-D026-4BB1-9051-26C2C8C6161C}"/>
    <cellStyle name="Total 10 4 7 2 2" xfId="13156" xr:uid="{90DD07F4-6DBC-4F2C-A113-13DF8104DB47}"/>
    <cellStyle name="Total 10 4 7 2 2 2" xfId="28264" xr:uid="{7042F5CA-D1F4-4B6D-8E66-94621D57EF29}"/>
    <cellStyle name="Total 10 4 7 2 3" xfId="16825" xr:uid="{C11B1AF4-87BD-4996-A8EB-C185B1062EAF}"/>
    <cellStyle name="Total 10 4 7 2 3 2" xfId="31933" xr:uid="{837EED4F-A8B2-4A69-8868-8FD4250AAF68}"/>
    <cellStyle name="Total 10 4 7 2 4" xfId="21953" xr:uid="{D8A9F0D5-26ED-46FA-8A26-CE4CA26D4B8E}"/>
    <cellStyle name="Total 10 4 7 3" xfId="10590" xr:uid="{23BB66AD-E40A-4EC3-93BE-EF396D078AF0}"/>
    <cellStyle name="Total 10 4 7 3 2" xfId="25698" xr:uid="{A543D67E-48DB-45CF-91A8-FBCF11AC7E19}"/>
    <cellStyle name="Total 10 4 7 4" xfId="9132" xr:uid="{356D01E7-E3F1-494D-BFB1-77AB20A07DA0}"/>
    <cellStyle name="Total 10 4 7 4 2" xfId="24240" xr:uid="{236D12B5-57C6-477C-9997-8F5905D35325}"/>
    <cellStyle name="Total 10 4 7 5" xfId="19316" xr:uid="{7DFE82AD-E1C6-45B7-83A2-D0EB4C4D8C71}"/>
    <cellStyle name="Total 10 4 8" xfId="4773" xr:uid="{05DB4302-0916-4CBF-A4C6-6AAD226A7BB9}"/>
    <cellStyle name="Total 10 4 8 2" xfId="11155" xr:uid="{5BDD6A02-FCC3-479C-B64D-52C2795D75B5}"/>
    <cellStyle name="Total 10 4 8 2 2" xfId="26263" xr:uid="{677C1ADF-40F3-4EC8-9340-7C3DA06F8984}"/>
    <cellStyle name="Total 10 4 8 3" xfId="7946" xr:uid="{33E726AA-7605-4278-97A0-A3AD751CF4F0}"/>
    <cellStyle name="Total 10 4 8 3 2" xfId="23054" xr:uid="{0CE355CC-1EAA-4834-AF6A-3161462941BB}"/>
    <cellStyle name="Total 10 4 8 4" xfId="19881" xr:uid="{8215C545-8BFC-4BBD-BE3A-ADA2CE182632}"/>
    <cellStyle name="Total 10 4 9" xfId="8634" xr:uid="{987565C3-A0A1-4FBC-946C-F2554BBC2CF2}"/>
    <cellStyle name="Total 10 4 9 2" xfId="23742" xr:uid="{074F4C10-0EA4-4F4B-8B41-4CB52C41082D}"/>
    <cellStyle name="Total 10 5" xfId="2151" xr:uid="{C9788C01-4B1E-4095-A192-E70219ABC929}"/>
    <cellStyle name="Total 10 5 10" xfId="7834" xr:uid="{C9E6D7CB-9F2F-4132-A9F9-7CF24EC4BA1F}"/>
    <cellStyle name="Total 10 5 10 2" xfId="22942" xr:uid="{85EA519F-72F8-4A8A-8887-2A32DC12BA03}"/>
    <cellStyle name="Total 10 5 11" xfId="17376" xr:uid="{C969EF48-69F0-41FF-916C-A1AB3F900026}"/>
    <cellStyle name="Total 10 5 2" xfId="2906" xr:uid="{1FBF1EAB-B75B-4CBF-A0E0-988C6591B607}"/>
    <cellStyle name="Total 10 5 2 2" xfId="5543" xr:uid="{C0FB2EC2-3F63-4E95-ACD2-AA636FB78BB0}"/>
    <cellStyle name="Total 10 5 2 2 2" xfId="11854" xr:uid="{D258E359-5DD5-4EF9-B3C2-3560E97C213C}"/>
    <cellStyle name="Total 10 5 2 2 2 2" xfId="26962" xr:uid="{DB5288F9-5503-44CF-9A75-2646B2DF5195}"/>
    <cellStyle name="Total 10 5 2 2 3" xfId="7303" xr:uid="{3392685D-F8E4-4C56-9FEE-FE407C9CFED1}"/>
    <cellStyle name="Total 10 5 2 2 3 2" xfId="22411" xr:uid="{4898AA11-3706-4C87-80A3-4E62FC66FB3B}"/>
    <cellStyle name="Total 10 5 2 2 4" xfId="20651" xr:uid="{C09AB11B-C2AD-4B5E-83C7-FED7847A3B4B}"/>
    <cellStyle name="Total 10 5 2 3" xfId="8737" xr:uid="{1142B360-FDE6-41A6-8811-0EF7DE2AA157}"/>
    <cellStyle name="Total 10 5 2 3 2" xfId="23845" xr:uid="{6A20FC9D-765A-4453-9E4D-AB0BB46355AF}"/>
    <cellStyle name="Total 10 5 2 4" xfId="18014" xr:uid="{04E36D4A-AA75-4ECC-B05D-D8D380883CA0}"/>
    <cellStyle name="Total 10 5 3" xfId="3209" xr:uid="{962025F1-1F3D-412E-849B-DFBB38D069D7}"/>
    <cellStyle name="Total 10 5 3 2" xfId="5846" xr:uid="{DCC6A9ED-A33C-44C3-AF43-790F143C2ADA}"/>
    <cellStyle name="Total 10 5 3 2 2" xfId="12157" xr:uid="{A900A57A-086D-4CA3-AE20-A534FABD35A4}"/>
    <cellStyle name="Total 10 5 3 2 2 2" xfId="27265" xr:uid="{F6A7509A-88D5-4050-8878-3C917FA26269}"/>
    <cellStyle name="Total 10 5 3 2 3" xfId="14547" xr:uid="{06C4076B-601A-444C-AECE-6C8F10385696}"/>
    <cellStyle name="Total 10 5 3 2 3 2" xfId="29655" xr:uid="{3A36C1D5-630C-41BF-9BFB-EDFAA499896B}"/>
    <cellStyle name="Total 10 5 3 2 4" xfId="20954" xr:uid="{DFF2A100-1A4E-4F25-9812-94655A26E95A}"/>
    <cellStyle name="Total 10 5 3 3" xfId="9591" xr:uid="{002996FD-FA03-49CA-879C-8B68A6A15F56}"/>
    <cellStyle name="Total 10 5 3 3 2" xfId="24699" xr:uid="{E530A004-3ED2-48E3-8A9B-9583549F310D}"/>
    <cellStyle name="Total 10 5 3 4" xfId="14505" xr:uid="{CCB646C5-82FA-42AA-B5E1-9EB09108AA32}"/>
    <cellStyle name="Total 10 5 3 4 2" xfId="29613" xr:uid="{A1552D95-5D5B-4549-9FB7-F182253B41F8}"/>
    <cellStyle name="Total 10 5 3 5" xfId="18317" xr:uid="{D2B7ED35-8855-43CF-B55C-90F8AC6927DC}"/>
    <cellStyle name="Total 10 5 4" xfId="3535" xr:uid="{202E078A-29F5-495C-80C5-3F950270A776}"/>
    <cellStyle name="Total 10 5 4 2" xfId="6172" xr:uid="{6DAF8A38-05FD-4134-A10B-ABAAA4BA0988}"/>
    <cellStyle name="Total 10 5 4 2 2" xfId="12483" xr:uid="{8208394B-3C09-4470-8922-FCF638652DC7}"/>
    <cellStyle name="Total 10 5 4 2 2 2" xfId="27591" xr:uid="{D5BFA4D6-F45A-42C3-94B5-CDD53F1B8A6B}"/>
    <cellStyle name="Total 10 5 4 2 3" xfId="14833" xr:uid="{8E7E86C9-CA35-46AB-BF31-A6A368DC5199}"/>
    <cellStyle name="Total 10 5 4 2 3 2" xfId="29941" xr:uid="{09D80432-1E91-47C1-A39C-8B50B66061AD}"/>
    <cellStyle name="Total 10 5 4 2 4" xfId="21280" xr:uid="{0E5582A7-09D2-45BE-B985-269DDDD348F5}"/>
    <cellStyle name="Total 10 5 4 3" xfId="9917" xr:uid="{D6E1B295-8F1E-420C-8588-538652E02C0A}"/>
    <cellStyle name="Total 10 5 4 3 2" xfId="25025" xr:uid="{D28FF208-83F5-4706-8A14-A16A8C0222D2}"/>
    <cellStyle name="Total 10 5 4 4" xfId="14116" xr:uid="{15075287-B925-4267-B9F3-1007F32ED6DD}"/>
    <cellStyle name="Total 10 5 4 4 2" xfId="29224" xr:uid="{6203F9B3-F4AF-4294-B24C-A97F33D9263B}"/>
    <cellStyle name="Total 10 5 4 5" xfId="18643" xr:uid="{FC8F0FE9-2F23-4215-B551-9AE608FBEB1A}"/>
    <cellStyle name="Total 10 5 5" xfId="3841" xr:uid="{A7782FC0-8908-4C43-B209-E16D0F2A8D00}"/>
    <cellStyle name="Total 10 5 5 2" xfId="6478" xr:uid="{9DC39043-5A92-4FA0-AFE4-B038F96DBCE1}"/>
    <cellStyle name="Total 10 5 5 2 2" xfId="12789" xr:uid="{054383A6-72CC-4F32-8BA9-0AC4F6A95D43}"/>
    <cellStyle name="Total 10 5 5 2 2 2" xfId="27897" xr:uid="{279D2928-802E-4230-8319-AB563F5AA050}"/>
    <cellStyle name="Total 10 5 5 2 3" xfId="15184" xr:uid="{9C34DC24-171F-46C8-9806-7EA9A4E9FE89}"/>
    <cellStyle name="Total 10 5 5 2 3 2" xfId="30292" xr:uid="{BAE68957-7554-43EC-9D11-3464292D1131}"/>
    <cellStyle name="Total 10 5 5 2 4" xfId="21586" xr:uid="{7E03D99B-FB0D-468E-8065-B5F655B5C8CF}"/>
    <cellStyle name="Total 10 5 5 3" xfId="10223" xr:uid="{4489E4B9-B574-4388-8365-0D6540B89FE3}"/>
    <cellStyle name="Total 10 5 5 3 2" xfId="25331" xr:uid="{1DDA43C8-FCB3-4E4D-A778-33D5CFAC422E}"/>
    <cellStyle name="Total 10 5 5 4" xfId="8126" xr:uid="{B0D49E90-447F-4D43-96F1-FE5EE787204F}"/>
    <cellStyle name="Total 10 5 5 4 2" xfId="23234" xr:uid="{1AD25E47-EDE2-40B9-8F5B-C215E31F6C06}"/>
    <cellStyle name="Total 10 5 5 5" xfId="18949" xr:uid="{49FBA564-4404-484D-81FF-E408942920C9}"/>
    <cellStyle name="Total 10 5 6" xfId="4223" xr:uid="{54FC8B58-E1BC-445B-A27A-DD8F796CA059}"/>
    <cellStyle name="Total 10 5 6 2" xfId="6860" xr:uid="{DEF864F3-998E-4271-8AB3-D9E63E0FD6B3}"/>
    <cellStyle name="Total 10 5 6 2 2" xfId="13171" xr:uid="{163B3C54-21FB-4F68-BCD6-5A280C015ADC}"/>
    <cellStyle name="Total 10 5 6 2 2 2" xfId="28279" xr:uid="{8658E057-8DD2-4B36-A32B-EF5F73CAA072}"/>
    <cellStyle name="Total 10 5 6 2 3" xfId="16840" xr:uid="{465B2474-13F9-49D8-A731-2F9793100995}"/>
    <cellStyle name="Total 10 5 6 2 3 2" xfId="31948" xr:uid="{56CA6FCF-96FA-48F3-9F34-C25A9E5B29FF}"/>
    <cellStyle name="Total 10 5 6 2 4" xfId="21968" xr:uid="{FD9C8901-8727-4C76-9E8E-95BD5F126773}"/>
    <cellStyle name="Total 10 5 6 3" xfId="10605" xr:uid="{C4DE3D3F-AD1F-431A-8581-628007E46A80}"/>
    <cellStyle name="Total 10 5 6 3 2" xfId="25713" xr:uid="{915944E7-784B-4659-8F40-89BA2455DDBC}"/>
    <cellStyle name="Total 10 5 6 4" xfId="9164" xr:uid="{C888F0F7-052D-49BF-908B-3084317520C6}"/>
    <cellStyle name="Total 10 5 6 4 2" xfId="24272" xr:uid="{BE58126D-7094-4277-B13E-B73815BB7BB8}"/>
    <cellStyle name="Total 10 5 6 5" xfId="19331" xr:uid="{4305FC1C-DF50-4BAA-88DD-EAE01255A6B6}"/>
    <cellStyle name="Total 10 5 7" xfId="4788" xr:uid="{B86AC163-C40F-4E94-8BCA-E9FC4073D28D}"/>
    <cellStyle name="Total 10 5 7 2" xfId="11170" xr:uid="{B3E117C0-D8DC-4209-AB46-7214A8BF4D91}"/>
    <cellStyle name="Total 10 5 7 2 2" xfId="26278" xr:uid="{DD6E08F7-49EE-4B99-9116-EA687D715CC6}"/>
    <cellStyle name="Total 10 5 7 3" xfId="7978" xr:uid="{4780C791-EB79-45C8-9F14-1DF20C6DFF44}"/>
    <cellStyle name="Total 10 5 7 3 2" xfId="23086" xr:uid="{21F4379A-FE58-4EC2-A1ED-F9B6E98FA561}"/>
    <cellStyle name="Total 10 5 7 4" xfId="19896" xr:uid="{57675288-7318-4179-A9EF-D6749144F264}"/>
    <cellStyle name="Total 10 5 8" xfId="8649" xr:uid="{CD214869-7307-4EAC-917F-B6F5BE8473FE}"/>
    <cellStyle name="Total 10 5 8 2" xfId="23757" xr:uid="{3C5F3195-572A-4CE9-9DD1-8932576C2036}"/>
    <cellStyle name="Total 10 5 9" xfId="16069" xr:uid="{75A3ECF9-EDC9-4F12-BBCA-4104D7D58579}"/>
    <cellStyle name="Total 10 5 9 2" xfId="31177" xr:uid="{7B28B5AD-C4A6-4544-812C-7C32A80CD823}"/>
    <cellStyle name="Total 11" xfId="1775" xr:uid="{00000000-0005-0000-0000-0000EF060000}"/>
    <cellStyle name="Total 11 2" xfId="1946" xr:uid="{DEADC66B-4214-4678-8261-D3F257797CAB}"/>
    <cellStyle name="Total 11 2 10" xfId="8447" xr:uid="{D8793E86-BE4B-4142-8702-B45CCEB4D496}"/>
    <cellStyle name="Total 11 2 10 2" xfId="23555" xr:uid="{74407F18-3DA5-40DC-B2A7-33E4761EDBF3}"/>
    <cellStyle name="Total 11 2 11" xfId="14994" xr:uid="{73A62AF6-6BBC-4189-887B-4CD1AE551E97}"/>
    <cellStyle name="Total 11 2 11 2" xfId="30102" xr:uid="{6DEA5C8B-CF18-4E12-9458-2A4FD23EFBAD}"/>
    <cellStyle name="Total 11 2 12" xfId="15982" xr:uid="{2BED41DC-D7BD-4FAC-9DFE-A946B49D08B7}"/>
    <cellStyle name="Total 11 2 12 2" xfId="31090" xr:uid="{42889FC3-0C4A-45F3-84D4-102D37385261}"/>
    <cellStyle name="Total 11 2 13" xfId="17171" xr:uid="{382D7CF0-361E-4C71-B177-0447D8D0617B}"/>
    <cellStyle name="Total 11 2 2" xfId="2506" xr:uid="{AF4727FC-467E-47C0-872B-59B40AE7A58D}"/>
    <cellStyle name="Total 11 2 2 2" xfId="5143" xr:uid="{AB2FEFCF-1426-47FE-8722-0F4B8B727D89}"/>
    <cellStyle name="Total 11 2 2 2 2" xfId="11507" xr:uid="{F4026BEB-23E7-4A35-BC43-60AF242A8444}"/>
    <cellStyle name="Total 11 2 2 2 2 2" xfId="26615" xr:uid="{59217E81-CA2F-418F-AA15-107037EE229B}"/>
    <cellStyle name="Total 11 2 2 2 3" xfId="16383" xr:uid="{DDE5AA4F-01E9-48B5-9178-3F71707B0174}"/>
    <cellStyle name="Total 11 2 2 2 3 2" xfId="31491" xr:uid="{DC079EA4-3F95-4221-B2F5-1C01C1978747}"/>
    <cellStyle name="Total 11 2 2 2 4" xfId="20251" xr:uid="{5FDEC552-9E2F-4F2C-AF6E-4EE8FC793ABB}"/>
    <cellStyle name="Total 11 2 2 3" xfId="8973" xr:uid="{307682E8-1A74-4DE2-9D26-06A66AC14019}"/>
    <cellStyle name="Total 11 2 2 3 2" xfId="24081" xr:uid="{CBF909ED-36A2-449B-9955-F756E75C3BF3}"/>
    <cellStyle name="Total 11 2 3" xfId="2722" xr:uid="{A184B710-BDC1-4A81-8341-24754EB99D91}"/>
    <cellStyle name="Total 11 2 3 2" xfId="5359" xr:uid="{9A482E2E-D74F-4F5C-932A-6B37DD2C12C4}"/>
    <cellStyle name="Total 11 2 3 2 2" xfId="11708" xr:uid="{2D4EF17B-02FB-463D-ABC4-AD1A225348A9}"/>
    <cellStyle name="Total 11 2 3 2 2 2" xfId="26816" xr:uid="{34CB480F-406E-49BD-9700-F5E0804EF2CC}"/>
    <cellStyle name="Total 11 2 3 2 3" xfId="15933" xr:uid="{1112D797-11D0-42FD-BC1B-ABF3BE33C34A}"/>
    <cellStyle name="Total 11 2 3 2 3 2" xfId="31041" xr:uid="{FA6AB175-5508-4101-AD41-DBA67D2781E9}"/>
    <cellStyle name="Total 11 2 3 2 4" xfId="20467" xr:uid="{85518335-728B-418A-8DF6-D44517B06C9A}"/>
    <cellStyle name="Total 11 2 3 3" xfId="16149" xr:uid="{6120222E-5504-437B-AE71-23309A3E251A}"/>
    <cellStyle name="Total 11 2 3 3 2" xfId="31257" xr:uid="{CB6AEB27-A801-471C-B136-C4C22BE263EA}"/>
    <cellStyle name="Total 11 2 3 4" xfId="17830" xr:uid="{DAD33DBD-12DE-4FF0-9B15-3DBCEE47FBCB}"/>
    <cellStyle name="Total 11 2 4" xfId="3025" xr:uid="{40D5F946-F239-4B7F-817C-5145FF96F22F}"/>
    <cellStyle name="Total 11 2 4 2" xfId="5662" xr:uid="{DC09C980-0635-410A-892A-D75CE5A4F486}"/>
    <cellStyle name="Total 11 2 4 2 2" xfId="11973" xr:uid="{95B501C4-3F3F-4522-AE6D-44A496166E9B}"/>
    <cellStyle name="Total 11 2 4 2 2 2" xfId="27081" xr:uid="{BCB6D0AE-6574-458E-B430-037281C2DE90}"/>
    <cellStyle name="Total 11 2 4 2 3" xfId="14575" xr:uid="{D0254CEA-2992-4257-B041-F0FB97CAFC89}"/>
    <cellStyle name="Total 11 2 4 2 3 2" xfId="29683" xr:uid="{BCE55969-CF6D-4633-8CE1-DDE416B523D2}"/>
    <cellStyle name="Total 11 2 4 2 4" xfId="20770" xr:uid="{C5F27654-FA97-46B0-AB9B-09AC58CBA869}"/>
    <cellStyle name="Total 11 2 4 3" xfId="9407" xr:uid="{D1B8768D-BF9D-4C64-945A-00BFA996FDAC}"/>
    <cellStyle name="Total 11 2 4 3 2" xfId="24515" xr:uid="{93C615B4-18E1-4788-849A-832414FEBD2A}"/>
    <cellStyle name="Total 11 2 4 4" xfId="11811" xr:uid="{25B21424-A215-4477-8BE0-097D63495717}"/>
    <cellStyle name="Total 11 2 4 4 2" xfId="26919" xr:uid="{49EC77E3-CE5A-4F10-85F5-05464C80397F}"/>
    <cellStyle name="Total 11 2 4 5" xfId="18133" xr:uid="{A5988284-A711-4591-B091-1CF8E525B1D4}"/>
    <cellStyle name="Total 11 2 5" xfId="3351" xr:uid="{E0818EA1-87D1-4D83-B9F5-5F9DE5C182AF}"/>
    <cellStyle name="Total 11 2 5 2" xfId="5988" xr:uid="{18BA8E3E-8BFD-42A1-B7AF-70C1ADF5A432}"/>
    <cellStyle name="Total 11 2 5 2 2" xfId="12299" xr:uid="{1DA7EB38-EB06-4B16-B101-ED06DAAF2924}"/>
    <cellStyle name="Total 11 2 5 2 2 2" xfId="27407" xr:uid="{864C286F-A2C0-4140-87EE-D85EF63BC9F0}"/>
    <cellStyle name="Total 11 2 5 2 3" xfId="16136" xr:uid="{A927821D-097D-4542-AFB6-A17420D84B6D}"/>
    <cellStyle name="Total 11 2 5 2 3 2" xfId="31244" xr:uid="{6F05F41D-77F7-41DD-998E-4B8C9EDD8CC7}"/>
    <cellStyle name="Total 11 2 5 2 4" xfId="21096" xr:uid="{E9B2955A-7F8E-4960-AEAC-C6666F3FBBD3}"/>
    <cellStyle name="Total 11 2 5 3" xfId="9733" xr:uid="{826408E2-299F-438D-807C-418A0D3F9912}"/>
    <cellStyle name="Total 11 2 5 3 2" xfId="24841" xr:uid="{92058B58-83A0-4648-9780-FE2C81122E94}"/>
    <cellStyle name="Total 11 2 5 4" xfId="7391" xr:uid="{D48DBDD4-195F-4126-BE75-9A5F051AEE80}"/>
    <cellStyle name="Total 11 2 5 4 2" xfId="22499" xr:uid="{EDD4DB37-4875-4047-8710-3882993478E2}"/>
    <cellStyle name="Total 11 2 5 5" xfId="18459" xr:uid="{D1AAF6DF-A204-4E41-BCD0-7D5F255BCB95}"/>
    <cellStyle name="Total 11 2 6" xfId="3657" xr:uid="{A5A6ADAA-4ECC-44BD-ADE6-24A0B8279886}"/>
    <cellStyle name="Total 11 2 6 2" xfId="6294" xr:uid="{B64BDBFB-530B-4094-A520-4E98749B1C53}"/>
    <cellStyle name="Total 11 2 6 2 2" xfId="12605" xr:uid="{7CE3C5B3-C1C9-476F-B734-5A734FFAEA7D}"/>
    <cellStyle name="Total 11 2 6 2 2 2" xfId="27713" xr:uid="{CA94CD27-CBC4-4165-8C57-C85E19C5A91B}"/>
    <cellStyle name="Total 11 2 6 2 3" xfId="14300" xr:uid="{61106E2D-15D0-446C-8B41-4B175E9ADF1E}"/>
    <cellStyle name="Total 11 2 6 2 3 2" xfId="29408" xr:uid="{9C345368-BA35-4AE8-9452-622C485219B1}"/>
    <cellStyle name="Total 11 2 6 2 4" xfId="21402" xr:uid="{3C50F6CD-6FB8-47CA-A15F-2D0C07FA4FD2}"/>
    <cellStyle name="Total 11 2 6 3" xfId="10039" xr:uid="{3EC49566-A47A-4CE5-8B38-8D01E05AF77C}"/>
    <cellStyle name="Total 11 2 6 3 2" xfId="25147" xr:uid="{768332CE-7289-4F43-AE34-1BEBB62F9DC4}"/>
    <cellStyle name="Total 11 2 6 4" xfId="14489" xr:uid="{5B19D143-603D-48DA-9906-F1CB30D294AF}"/>
    <cellStyle name="Total 11 2 6 4 2" xfId="29597" xr:uid="{99769A8F-DE0A-4D09-AF41-9C1DC9318827}"/>
    <cellStyle name="Total 11 2 6 5" xfId="18765" xr:uid="{A0CE8A8A-CBC3-4C88-8311-7AFFE92A267F}"/>
    <cellStyle name="Total 11 2 7" xfId="4018" xr:uid="{9C95B812-D3E6-4726-8A08-DEF53714CAAB}"/>
    <cellStyle name="Total 11 2 7 2" xfId="6655" xr:uid="{2D101C13-FC01-4D4C-8B99-F9711C751594}"/>
    <cellStyle name="Total 11 2 7 2 2" xfId="12966" xr:uid="{F7F83420-28AC-4BE2-9212-CC5D2F508414}"/>
    <cellStyle name="Total 11 2 7 2 2 2" xfId="28074" xr:uid="{1C57B934-41F0-4E8B-A740-A1B81CC0C41C}"/>
    <cellStyle name="Total 11 2 7 2 3" xfId="16656" xr:uid="{9B6261D5-DFB0-41B4-B964-D2474A07B3CA}"/>
    <cellStyle name="Total 11 2 7 2 3 2" xfId="31764" xr:uid="{FCC5847E-4755-47B8-B9A2-8708015BECEE}"/>
    <cellStyle name="Total 11 2 7 2 4" xfId="21763" xr:uid="{571390F0-89E4-4B33-BD07-85605A131CFC}"/>
    <cellStyle name="Total 11 2 7 3" xfId="10400" xr:uid="{BF1B6C68-2E23-4763-A021-8850FA8F0E22}"/>
    <cellStyle name="Total 11 2 7 3 2" xfId="25508" xr:uid="{C48CD5AF-F7D5-4D18-85A1-3D73F514552B}"/>
    <cellStyle name="Total 11 2 7 4" xfId="14875" xr:uid="{0902DB25-5EC5-4503-90A2-7C401A5DA087}"/>
    <cellStyle name="Total 11 2 7 4 2" xfId="29983" xr:uid="{69E076CD-AED4-4665-A941-80E5967EAA25}"/>
    <cellStyle name="Total 11 2 7 5" xfId="19126" xr:uid="{6FE44BAA-27CC-47E0-9B6B-9726AE3D11AC}"/>
    <cellStyle name="Total 11 2 8" xfId="4331" xr:uid="{9D4C9DB7-E1B9-4353-8762-12E5E979F3D1}"/>
    <cellStyle name="Total 11 2 8 2" xfId="6968" xr:uid="{1674F863-C86B-4EA0-B008-766D683F2E42}"/>
    <cellStyle name="Total 11 2 8 2 2" xfId="13279" xr:uid="{D0B7A835-5E5D-4D55-B1EB-4751439F5B49}"/>
    <cellStyle name="Total 11 2 8 2 2 2" xfId="28387" xr:uid="{05972110-5ADA-446E-B301-09D0A01FD2AC}"/>
    <cellStyle name="Total 11 2 8 2 3" xfId="16943" xr:uid="{26B3AD31-D97F-46DB-B528-B27158426B19}"/>
    <cellStyle name="Total 11 2 8 2 3 2" xfId="32051" xr:uid="{E5688338-FF79-4609-83C6-C212C674BC34}"/>
    <cellStyle name="Total 11 2 8 2 4" xfId="22076" xr:uid="{89B9EECE-59BA-4D15-A964-973E286CF68F}"/>
    <cellStyle name="Total 11 2 8 3" xfId="10713" xr:uid="{A8F3FB87-21BE-4B82-A94F-8B723113C709}"/>
    <cellStyle name="Total 11 2 8 3 2" xfId="25821" xr:uid="{5AE7ADF1-8E82-4813-88B5-8FA6AE1D71D7}"/>
    <cellStyle name="Total 11 2 8 4" xfId="14387" xr:uid="{F54E2787-02BD-4664-AE3E-7BDEE4594597}"/>
    <cellStyle name="Total 11 2 8 4 2" xfId="29495" xr:uid="{2392CDD8-C55A-4B5D-B879-957C4BE9DA86}"/>
    <cellStyle name="Total 11 2 8 5" xfId="19439" xr:uid="{06C38DB2-C4AC-4CCC-AC5B-68E218C86B96}"/>
    <cellStyle name="Total 11 2 9" xfId="4583" xr:uid="{2F20F4CF-4E9C-4BEA-AC7E-5BE40DC92D62}"/>
    <cellStyle name="Total 11 2 9 2" xfId="10965" xr:uid="{809D4C36-9E11-4953-B810-CD77BC96856E}"/>
    <cellStyle name="Total 11 2 9 2 2" xfId="26073" xr:uid="{0677A494-1E04-4DF3-A2E8-047C023DF0AA}"/>
    <cellStyle name="Total 11 2 9 3" xfId="16433" xr:uid="{DF83AB58-780E-4BB0-94FA-D13EC971BA66}"/>
    <cellStyle name="Total 11 2 9 3 2" xfId="31541" xr:uid="{321BAA7E-C687-4BA2-9F09-9D992E759D37}"/>
    <cellStyle name="Total 11 2 9 4" xfId="19691" xr:uid="{BAFF5F1C-2BB0-41B3-B7DF-03E5906DB595}"/>
    <cellStyle name="Total 11 3" xfId="1975" xr:uid="{6854CC36-E6BF-4D0F-A1AC-78E5D7D85E76}"/>
    <cellStyle name="Total 11 3 10" xfId="8473" xr:uid="{FFF64F35-69F5-4E77-ACCC-E2389D854FA4}"/>
    <cellStyle name="Total 11 3 10 2" xfId="23581" xr:uid="{D5BF9F6D-4657-49E1-ADFE-19D07F9ECD59}"/>
    <cellStyle name="Total 11 3 11" xfId="14608" xr:uid="{7E6B446B-0650-4055-A0D5-448FF9A9615A}"/>
    <cellStyle name="Total 11 3 11 2" xfId="29716" xr:uid="{B964054E-1534-4220-91D4-772886E3A240}"/>
    <cellStyle name="Total 11 3 12" xfId="14631" xr:uid="{123B34EF-D0CC-444B-81FD-594B20900BC0}"/>
    <cellStyle name="Total 11 3 12 2" xfId="29739" xr:uid="{33993276-00E9-4A30-9354-2001862983BF}"/>
    <cellStyle name="Total 11 3 13" xfId="17200" xr:uid="{CE919BE8-AFD8-4C29-A1C6-0C42DAEC6018}"/>
    <cellStyle name="Total 11 3 2" xfId="2535" xr:uid="{7FE8D55D-B99D-4444-A506-089BC49EBBFB}"/>
    <cellStyle name="Total 11 3 2 2" xfId="5172" xr:uid="{7A026E90-1AE6-4906-A68F-64591C10EEB1}"/>
    <cellStyle name="Total 11 3 2 2 2" xfId="11536" xr:uid="{C0D2841E-74E8-490A-BB4F-FA85D3A40CBC}"/>
    <cellStyle name="Total 11 3 2 2 2 2" xfId="26644" xr:uid="{07C40964-A3D4-4CCA-B6EA-EF9FCDAF2C0F}"/>
    <cellStyle name="Total 11 3 2 2 3" xfId="14350" xr:uid="{947FBA01-2875-4DCF-A96D-357D2D50D87D}"/>
    <cellStyle name="Total 11 3 2 2 3 2" xfId="29458" xr:uid="{3769BBA2-F1F5-4329-A523-6CA3443F160E}"/>
    <cellStyle name="Total 11 3 2 2 4" xfId="20280" xr:uid="{6F972356-D6B8-4D1E-8CC0-E7DA9A7428C8}"/>
    <cellStyle name="Total 11 3 2 3" xfId="9002" xr:uid="{A439559F-7B19-426E-B319-2EEBB96BADCD}"/>
    <cellStyle name="Total 11 3 2 3 2" xfId="24110" xr:uid="{3E993637-D86E-4A41-85B6-0F5C0D8D06A2}"/>
    <cellStyle name="Total 11 3 3" xfId="2737" xr:uid="{EA618050-2270-4B8F-B940-A71224C319CC}"/>
    <cellStyle name="Total 11 3 3 2" xfId="5374" xr:uid="{47041CC0-A412-4D9A-B8FE-83E1A4AC3AEB}"/>
    <cellStyle name="Total 11 3 3 2 2" xfId="11723" xr:uid="{B4B91E9C-702A-4907-9DC4-62E75A2ED7D2}"/>
    <cellStyle name="Total 11 3 3 2 2 2" xfId="26831" xr:uid="{BCB80803-3F1D-4034-9333-0BDBA8CDFCEB}"/>
    <cellStyle name="Total 11 3 3 2 3" xfId="7095" xr:uid="{09D3F0D5-765F-4C83-847C-1B58BE732121}"/>
    <cellStyle name="Total 11 3 3 2 3 2" xfId="22203" xr:uid="{505B9F4B-77E9-4006-AE10-DD395CD7809F}"/>
    <cellStyle name="Total 11 3 3 2 4" xfId="20482" xr:uid="{AF2CD3EB-0633-42D3-A8F0-9239B7E45BFC}"/>
    <cellStyle name="Total 11 3 3 3" xfId="15153" xr:uid="{C2C87959-899F-49E5-9665-784B0314E6F2}"/>
    <cellStyle name="Total 11 3 3 3 2" xfId="30261" xr:uid="{028D7330-9381-4D17-9E90-3F1C5457FEA9}"/>
    <cellStyle name="Total 11 3 3 4" xfId="17845" xr:uid="{5CF858E6-9307-4902-9059-5B4C96D73580}"/>
    <cellStyle name="Total 11 3 4" xfId="3040" xr:uid="{FE9EF13C-4601-4A5F-8F02-C32FCB581CED}"/>
    <cellStyle name="Total 11 3 4 2" xfId="5677" xr:uid="{DF8FB7DF-24DD-4428-8767-4AC9FDAE7E00}"/>
    <cellStyle name="Total 11 3 4 2 2" xfId="11988" xr:uid="{1223FBDC-8192-4275-B19D-5E480C77934F}"/>
    <cellStyle name="Total 11 3 4 2 2 2" xfId="27096" xr:uid="{F6BBDA80-8176-4939-B201-D501F9EA85B0}"/>
    <cellStyle name="Total 11 3 4 2 3" xfId="13440" xr:uid="{B3C2185F-9A62-40EF-BC2C-2B947544DEEF}"/>
    <cellStyle name="Total 11 3 4 2 3 2" xfId="28548" xr:uid="{FFC5C8B4-F12C-408D-AA66-D479814ED2E3}"/>
    <cellStyle name="Total 11 3 4 2 4" xfId="20785" xr:uid="{0C4840D2-E1F8-4260-96E1-DE5F0D8B367B}"/>
    <cellStyle name="Total 11 3 4 3" xfId="9422" xr:uid="{476B14C4-2F6A-47F9-9F62-69B87735935A}"/>
    <cellStyle name="Total 11 3 4 3 2" xfId="24530" xr:uid="{58FC1A47-51B5-4CBF-855C-BE057B32535B}"/>
    <cellStyle name="Total 11 3 4 4" xfId="14731" xr:uid="{8DC76599-DE16-412C-BAA9-0864EB35E657}"/>
    <cellStyle name="Total 11 3 4 4 2" xfId="29839" xr:uid="{2FE83F42-C7D0-4EDE-84C1-C706F85B160B}"/>
    <cellStyle name="Total 11 3 4 5" xfId="18148" xr:uid="{67D314A6-3AE2-4DC5-8A10-55D7C4418797}"/>
    <cellStyle name="Total 11 3 5" xfId="3366" xr:uid="{55ACC58A-BFB1-4216-9E59-07893B05303F}"/>
    <cellStyle name="Total 11 3 5 2" xfId="6003" xr:uid="{0E604257-08DA-4F1C-8C99-71BEAE2238ED}"/>
    <cellStyle name="Total 11 3 5 2 2" xfId="12314" xr:uid="{1EA7B3D3-5B8E-4C4A-B358-4B93E0ACC5C5}"/>
    <cellStyle name="Total 11 3 5 2 2 2" xfId="27422" xr:uid="{F37905DA-DC34-44F6-A3D3-227E4CE8F2B1}"/>
    <cellStyle name="Total 11 3 5 2 3" xfId="14643" xr:uid="{2AA09448-9E9F-49BE-9407-7FD8DBEC1AE3}"/>
    <cellStyle name="Total 11 3 5 2 3 2" xfId="29751" xr:uid="{638CB03F-F0D7-47FB-9221-56671A859D81}"/>
    <cellStyle name="Total 11 3 5 2 4" xfId="21111" xr:uid="{D8542349-666F-4ED3-B0EC-9654B09B0109}"/>
    <cellStyle name="Total 11 3 5 3" xfId="9748" xr:uid="{A236D780-3E48-46B2-810F-88F019664825}"/>
    <cellStyle name="Total 11 3 5 3 2" xfId="24856" xr:uid="{59653E93-1A39-4CFB-91B1-A6CDB9A53C3F}"/>
    <cellStyle name="Total 11 3 5 4" xfId="14334" xr:uid="{38E98BA6-3CA8-4FF4-A9CE-A05539FFA467}"/>
    <cellStyle name="Total 11 3 5 4 2" xfId="29442" xr:uid="{BAA39CC1-9DFE-4A9D-B302-048C15C9D8EF}"/>
    <cellStyle name="Total 11 3 5 5" xfId="18474" xr:uid="{02841CB0-B53A-4F1F-8619-9B8B4E228051}"/>
    <cellStyle name="Total 11 3 6" xfId="3672" xr:uid="{741DE035-475A-4F64-9345-56BA2F0C2362}"/>
    <cellStyle name="Total 11 3 6 2" xfId="6309" xr:uid="{842F94C1-68A5-428C-8779-6AD7B27BA916}"/>
    <cellStyle name="Total 11 3 6 2 2" xfId="12620" xr:uid="{7A0C7FCE-9C6C-4B46-9251-F3CD56D95042}"/>
    <cellStyle name="Total 11 3 6 2 2 2" xfId="27728" xr:uid="{01A57C06-4F80-4490-9862-E06DF4109585}"/>
    <cellStyle name="Total 11 3 6 2 3" xfId="8056" xr:uid="{C558E8DC-52B8-42DB-897A-747E942FB926}"/>
    <cellStyle name="Total 11 3 6 2 3 2" xfId="23164" xr:uid="{5D3C4055-ADB1-47C5-B615-141FB695EFF4}"/>
    <cellStyle name="Total 11 3 6 2 4" xfId="21417" xr:uid="{68D5DBB8-05D0-4D77-880F-CB4A1AB3E57E}"/>
    <cellStyle name="Total 11 3 6 3" xfId="10054" xr:uid="{5A49226F-19D7-4806-B31D-12A698FB23FB}"/>
    <cellStyle name="Total 11 3 6 3 2" xfId="25162" xr:uid="{58BA3F65-E219-4443-8EDA-096D54EC5BAD}"/>
    <cellStyle name="Total 11 3 6 4" xfId="13406" xr:uid="{D1E69DF0-8D03-436E-8097-BA19AB45EE38}"/>
    <cellStyle name="Total 11 3 6 4 2" xfId="28514" xr:uid="{66D6E4F0-7EF4-46BA-A8F4-ECA9FAF06927}"/>
    <cellStyle name="Total 11 3 6 5" xfId="18780" xr:uid="{59D92C5A-2CD4-41D4-9190-D29AC9342F91}"/>
    <cellStyle name="Total 11 3 7" xfId="4047" xr:uid="{4C2C1725-BD9D-4AF1-B215-B184F2F36FDA}"/>
    <cellStyle name="Total 11 3 7 2" xfId="6684" xr:uid="{C87D3C1F-F0A4-40B2-890A-ADA69E7A0171}"/>
    <cellStyle name="Total 11 3 7 2 2" xfId="12995" xr:uid="{676FD7E2-D240-4F9B-913F-29F05D0C08B6}"/>
    <cellStyle name="Total 11 3 7 2 2 2" xfId="28103" xr:uid="{4B3E52C2-22D2-4709-8466-9AE3650EAC9F}"/>
    <cellStyle name="Total 11 3 7 2 3" xfId="16671" xr:uid="{B406DBA8-776D-473F-8AAA-C49995FE355B}"/>
    <cellStyle name="Total 11 3 7 2 3 2" xfId="31779" xr:uid="{15A79B03-15F1-48A4-83C3-2EF08887BB6F}"/>
    <cellStyle name="Total 11 3 7 2 4" xfId="21792" xr:uid="{3F3CE328-CF0F-4884-BB8A-9097DD94E949}"/>
    <cellStyle name="Total 11 3 7 3" xfId="10429" xr:uid="{882B79C3-CF93-48CF-BD08-2EB101A49422}"/>
    <cellStyle name="Total 11 3 7 3 2" xfId="25537" xr:uid="{C3928F28-B79A-48A1-A6A8-9329E8273F6C}"/>
    <cellStyle name="Total 11 3 7 4" xfId="7832" xr:uid="{0D0D3A30-5C05-4BE5-8B82-71D40C95C2F8}"/>
    <cellStyle name="Total 11 3 7 4 2" xfId="22940" xr:uid="{5CB25C33-7347-4322-B499-E50C716FF64A}"/>
    <cellStyle name="Total 11 3 7 5" xfId="19155" xr:uid="{B6AA54F6-13CE-4685-A90D-2B781E8E76F1}"/>
    <cellStyle name="Total 11 3 8" xfId="4346" xr:uid="{BFE3727D-E5E2-4DA0-BB5E-58A09AE770CC}"/>
    <cellStyle name="Total 11 3 8 2" xfId="6983" xr:uid="{3ACBF27A-2CEE-4527-98FD-AEA0165D5FB7}"/>
    <cellStyle name="Total 11 3 8 2 2" xfId="13294" xr:uid="{9DDCE99B-7E1C-469E-ACEB-CC58F9FB6D7F}"/>
    <cellStyle name="Total 11 3 8 2 2 2" xfId="28402" xr:uid="{C0067A71-ADB9-4061-82E3-CEBF9F584BCD}"/>
    <cellStyle name="Total 11 3 8 2 3" xfId="16958" xr:uid="{E9C5AA59-F285-4905-BBF7-20B34223DF3E}"/>
    <cellStyle name="Total 11 3 8 2 3 2" xfId="32066" xr:uid="{E8F2DE2D-B140-4E66-9B26-2B03421B4F0E}"/>
    <cellStyle name="Total 11 3 8 2 4" xfId="22091" xr:uid="{8AC4197E-7CBE-4B00-8535-92567469D8B0}"/>
    <cellStyle name="Total 11 3 8 3" xfId="10728" xr:uid="{FE184743-5615-488D-BA2E-652587587D8C}"/>
    <cellStyle name="Total 11 3 8 3 2" xfId="25836" xr:uid="{B19A6EE1-4E78-444D-9806-16A155C78F58}"/>
    <cellStyle name="Total 11 3 8 4" xfId="14649" xr:uid="{95F68E2F-6841-4FA6-B1E9-38EF700AAC74}"/>
    <cellStyle name="Total 11 3 8 4 2" xfId="29757" xr:uid="{A6CFBF67-AB9C-4D19-9FB2-0FBF03EB3831}"/>
    <cellStyle name="Total 11 3 8 5" xfId="19454" xr:uid="{D99DDA86-3A51-493C-9214-3BBA7644AC54}"/>
    <cellStyle name="Total 11 3 9" xfId="4612" xr:uid="{FB394D18-5862-434B-AB66-E802849E0C6B}"/>
    <cellStyle name="Total 11 3 9 2" xfId="10994" xr:uid="{6469B382-D869-45FB-9666-7516BFEF2E86}"/>
    <cellStyle name="Total 11 3 9 2 2" xfId="26102" xr:uid="{DB443E7F-7F0F-4009-9E35-C76FE3F684A4}"/>
    <cellStyle name="Total 11 3 9 3" xfId="16258" xr:uid="{43EE31AC-14BE-4B53-A2AF-F700861011F8}"/>
    <cellStyle name="Total 11 3 9 3 2" xfId="31366" xr:uid="{0A9682C1-60EE-4257-B94F-2C948ADD98ED}"/>
    <cellStyle name="Total 11 3 9 4" xfId="19720" xr:uid="{C3A6885C-E205-439C-94AC-7B2BBB306384}"/>
    <cellStyle name="Total 11 4" xfId="2137" xr:uid="{4BCFEA35-A741-46F6-85AC-7B9D5F8AB543}"/>
    <cellStyle name="Total 11 4 10" xfId="14834" xr:uid="{487A34CA-35AE-4DEA-B411-CD8C64F852CC}"/>
    <cellStyle name="Total 11 4 10 2" xfId="29942" xr:uid="{A04DD3E9-B870-40FA-A246-0E79E746DFA0}"/>
    <cellStyle name="Total 11 4 11" xfId="14098" xr:uid="{1BD53442-98A5-4ED1-A9C7-15AC509ED1BB}"/>
    <cellStyle name="Total 11 4 11 2" xfId="29206" xr:uid="{DB71DAA7-93E0-4F0F-9398-D5FFDBDF93AF}"/>
    <cellStyle name="Total 11 4 12" xfId="17362" xr:uid="{3ED1618B-DD3C-4A34-9D2E-DBB3799EB34E}"/>
    <cellStyle name="Total 11 4 2" xfId="2627" xr:uid="{0F69EDFD-1B59-4263-86EA-64BFCE55932F}"/>
    <cellStyle name="Total 11 4 2 2" xfId="5264" xr:uid="{40B3FA07-AB3D-4F48-B474-6E87E478EE7D}"/>
    <cellStyle name="Total 11 4 2 2 2" xfId="11628" xr:uid="{D1E4E17B-992F-4665-A403-6F312ACABE27}"/>
    <cellStyle name="Total 11 4 2 2 2 2" xfId="26736" xr:uid="{DC00F2DA-F609-4C66-96FC-15B29661AA9B}"/>
    <cellStyle name="Total 11 4 2 2 3" xfId="13903" xr:uid="{1EE9B724-59E9-4EAB-AF1E-C7CBEEC7CD5C}"/>
    <cellStyle name="Total 11 4 2 2 3 2" xfId="29011" xr:uid="{14272952-37C4-431D-82D5-7AA5B5ABCFC8}"/>
    <cellStyle name="Total 11 4 2 2 4" xfId="20372" xr:uid="{10A8EE53-399F-4669-8C9E-10CFE7EE4746}"/>
    <cellStyle name="Total 11 4 2 3" xfId="9094" xr:uid="{6807B445-8216-4188-B386-AD6817B7D266}"/>
    <cellStyle name="Total 11 4 2 3 2" xfId="24202" xr:uid="{AC73627F-1C4A-409C-95C9-87AB059B27D8}"/>
    <cellStyle name="Total 11 4 2 4" xfId="15540" xr:uid="{99F6098B-CA74-479E-867B-4785D0A8F358}"/>
    <cellStyle name="Total 11 4 2 4 2" xfId="30648" xr:uid="{75E63AA9-A8DF-4AB3-BF71-28DF58AF0A19}"/>
    <cellStyle name="Total 11 4 2 5" xfId="7683" xr:uid="{40A6649F-F0D6-4282-81AD-674A8C7CEE9A}"/>
    <cellStyle name="Total 11 4 2 5 2" xfId="22791" xr:uid="{407E5956-12E2-45C1-ABB3-D814A6CE6315}"/>
    <cellStyle name="Total 11 4 2 6" xfId="17735" xr:uid="{3F769B0F-4447-4073-B31D-7BC2EAE74EE6}"/>
    <cellStyle name="Total 11 4 3" xfId="2892" xr:uid="{843F1353-A705-4071-A554-2B97C7E48CDB}"/>
    <cellStyle name="Total 11 4 3 2" xfId="5529" xr:uid="{4691ABB4-B551-4D3F-9563-BE9A43E2893D}"/>
    <cellStyle name="Total 11 4 3 2 2" xfId="11840" xr:uid="{E0D233A6-191E-4F2E-9E8A-9CA9AB36D0E1}"/>
    <cellStyle name="Total 11 4 3 2 2 2" xfId="26948" xr:uid="{89C70D74-3630-44D2-B057-C2C7665528D8}"/>
    <cellStyle name="Total 11 4 3 2 3" xfId="15402" xr:uid="{51132AB0-FBBF-43D0-AF0D-95873BDB4510}"/>
    <cellStyle name="Total 11 4 3 2 3 2" xfId="30510" xr:uid="{AF3C2D68-913D-4A90-802F-482FD6602F49}"/>
    <cellStyle name="Total 11 4 3 2 4" xfId="20637" xr:uid="{739E54F8-A79E-4AE1-B6F7-4D273CDBC140}"/>
    <cellStyle name="Total 11 4 3 3" xfId="13445" xr:uid="{C20BDCCB-088E-47FB-8B7A-BFD17E7F8FC8}"/>
    <cellStyle name="Total 11 4 3 3 2" xfId="28553" xr:uid="{9EB17E87-F3D3-4EE8-9923-65C5AD7C9052}"/>
    <cellStyle name="Total 11 4 3 4" xfId="18000" xr:uid="{A506A291-1759-40D0-96B3-82A83C56C148}"/>
    <cellStyle name="Total 11 4 4" xfId="3195" xr:uid="{3082C2AC-99F8-4EA7-B842-54983391C17E}"/>
    <cellStyle name="Total 11 4 4 2" xfId="5832" xr:uid="{509F50A1-C403-47B0-93EA-09651616AA95}"/>
    <cellStyle name="Total 11 4 4 2 2" xfId="12143" xr:uid="{0E700F73-CBA1-468F-AE56-F55126F1D378}"/>
    <cellStyle name="Total 11 4 4 2 2 2" xfId="27251" xr:uid="{A8CEB7DC-2CDF-4C91-B2C3-8A6D0D6158F2}"/>
    <cellStyle name="Total 11 4 4 2 3" xfId="16446" xr:uid="{07281D5B-BC9B-45C8-9F58-1EB096AAA135}"/>
    <cellStyle name="Total 11 4 4 2 3 2" xfId="31554" xr:uid="{FF919B28-0AFB-4CDC-B167-CBE6A2C3585A}"/>
    <cellStyle name="Total 11 4 4 2 4" xfId="20940" xr:uid="{53912466-2F55-4454-BBA0-04371C0161E7}"/>
    <cellStyle name="Total 11 4 4 3" xfId="9577" xr:uid="{A44260E1-5E83-44C7-B213-59FAB8F1D65D}"/>
    <cellStyle name="Total 11 4 4 3 2" xfId="24685" xr:uid="{A70847B5-D2B0-46B4-8B95-30C51B40B25C}"/>
    <cellStyle name="Total 11 4 4 4" xfId="14261" xr:uid="{5E6EF5C8-EBC6-4F7A-87A7-0D7771C462D7}"/>
    <cellStyle name="Total 11 4 4 4 2" xfId="29369" xr:uid="{3D07EC03-EDD4-4D80-BCCC-096F9959815C}"/>
    <cellStyle name="Total 11 4 4 5" xfId="18303" xr:uid="{A6AFEE45-AB43-4061-8EBE-212EA7B677D3}"/>
    <cellStyle name="Total 11 4 5" xfId="3521" xr:uid="{394BDB81-7BB2-4522-B87E-1D21D615F4C1}"/>
    <cellStyle name="Total 11 4 5 2" xfId="6158" xr:uid="{F0BD9F42-76DE-4605-8317-72A7F2E0D68E}"/>
    <cellStyle name="Total 11 4 5 2 2" xfId="12469" xr:uid="{8C30C62D-380E-43C7-B610-C9363DA1B164}"/>
    <cellStyle name="Total 11 4 5 2 2 2" xfId="27577" xr:uid="{0735ACF2-1865-422C-BAE1-99F681D7A490}"/>
    <cellStyle name="Total 11 4 5 2 3" xfId="8296" xr:uid="{DAE807DA-C6BD-44CD-B5C5-2A87F0947F57}"/>
    <cellStyle name="Total 11 4 5 2 3 2" xfId="23404" xr:uid="{88C450B5-E5CD-4A45-AB81-B2C1783A0613}"/>
    <cellStyle name="Total 11 4 5 2 4" xfId="21266" xr:uid="{23992E23-B9A1-43C7-BF01-89F9B1BF6CE7}"/>
    <cellStyle name="Total 11 4 5 3" xfId="9903" xr:uid="{F44AE239-F69A-4DDF-A21D-DC174E0B4A6C}"/>
    <cellStyle name="Total 11 4 5 3 2" xfId="25011" xr:uid="{B4933D8C-4E23-4B73-810B-0DFE86926121}"/>
    <cellStyle name="Total 11 4 5 4" xfId="13677" xr:uid="{49D763B4-8D0D-4794-A813-3A4041A356B0}"/>
    <cellStyle name="Total 11 4 5 4 2" xfId="28785" xr:uid="{57297EE6-DEE8-4A0E-8867-935BB4B60D5A}"/>
    <cellStyle name="Total 11 4 5 5" xfId="18629" xr:uid="{3CD4C940-5E38-4CF9-8637-DA27BA2A6EF2}"/>
    <cellStyle name="Total 11 4 6" xfId="3827" xr:uid="{31ADB542-28B2-493A-BFBF-017B303AFDCF}"/>
    <cellStyle name="Total 11 4 6 2" xfId="6464" xr:uid="{705064F7-A8DF-442C-AE9A-DF1D96BF431B}"/>
    <cellStyle name="Total 11 4 6 2 2" xfId="12775" xr:uid="{1A866400-88DB-414B-99F4-0CDFAB8E828D}"/>
    <cellStyle name="Total 11 4 6 2 2 2" xfId="27883" xr:uid="{21E05326-F0DE-420A-AC81-EE891B302C03}"/>
    <cellStyle name="Total 11 4 6 2 3" xfId="13582" xr:uid="{4F28D4B0-11D4-455C-B4FE-4DFE0FCEBD8A}"/>
    <cellStyle name="Total 11 4 6 2 3 2" xfId="28690" xr:uid="{98D28B94-EE05-4940-9FAD-0DDD5326FA66}"/>
    <cellStyle name="Total 11 4 6 2 4" xfId="21572" xr:uid="{E4E6D71F-74FE-4F5E-A3A9-C8C21D5C2CC4}"/>
    <cellStyle name="Total 11 4 6 3" xfId="10209" xr:uid="{BFBCC62B-5049-4381-AD0A-98FE2C5828C5}"/>
    <cellStyle name="Total 11 4 6 3 2" xfId="25317" xr:uid="{B0A8800B-EA2D-4BD3-9515-1B2D27274B7E}"/>
    <cellStyle name="Total 11 4 6 4" xfId="13362" xr:uid="{A467BAA8-709A-4AA0-B429-6D036EB42EE0}"/>
    <cellStyle name="Total 11 4 6 4 2" xfId="28470" xr:uid="{BA55262B-A281-4505-8D5B-A68D52619B67}"/>
    <cellStyle name="Total 11 4 6 5" xfId="18935" xr:uid="{CA237376-F09E-4351-A43A-161FFE17C97A}"/>
    <cellStyle name="Total 11 4 7" xfId="4209" xr:uid="{BDEF1BEF-BB4B-4A13-ACE7-95C3466EFC28}"/>
    <cellStyle name="Total 11 4 7 2" xfId="6846" xr:uid="{CE7C1361-15A8-4ADD-A50E-3BB0E3094D39}"/>
    <cellStyle name="Total 11 4 7 2 2" xfId="13157" xr:uid="{30550043-F359-47DD-A63F-5173D4558F0C}"/>
    <cellStyle name="Total 11 4 7 2 2 2" xfId="28265" xr:uid="{51EC5F4C-9219-41A9-883B-22C789569124}"/>
    <cellStyle name="Total 11 4 7 2 3" xfId="16826" xr:uid="{92F5F45F-738C-4786-AA9C-7117FBACABCA}"/>
    <cellStyle name="Total 11 4 7 2 3 2" xfId="31934" xr:uid="{698DC532-321F-42E7-AFE8-8BE6C8F0C2D1}"/>
    <cellStyle name="Total 11 4 7 2 4" xfId="21954" xr:uid="{0DE07E33-D18F-43C2-A0E5-1479E7F2A915}"/>
    <cellStyle name="Total 11 4 7 3" xfId="10591" xr:uid="{81FE82A2-B80D-481B-BA73-E23B333B388A}"/>
    <cellStyle name="Total 11 4 7 3 2" xfId="25699" xr:uid="{55717FF5-8C6E-4B7D-91F6-BBD4F8D0AFA6}"/>
    <cellStyle name="Total 11 4 7 4" xfId="9170" xr:uid="{EE3831F2-453A-4146-9573-8120E1D661B0}"/>
    <cellStyle name="Total 11 4 7 4 2" xfId="24278" xr:uid="{6BA22A9A-F015-4DEE-9B0A-50D6CAB18062}"/>
    <cellStyle name="Total 11 4 7 5" xfId="19317" xr:uid="{8C9459B5-F16B-472C-8F50-BCEA927CE80F}"/>
    <cellStyle name="Total 11 4 8" xfId="4774" xr:uid="{36C3F0C4-521C-4952-A83F-30C6499831F3}"/>
    <cellStyle name="Total 11 4 8 2" xfId="11156" xr:uid="{9C0F6342-8E14-43B5-98D4-B42D9052AC3D}"/>
    <cellStyle name="Total 11 4 8 2 2" xfId="26264" xr:uid="{04DF2ED0-057A-4BEF-AEB5-5E3F6CB32076}"/>
    <cellStyle name="Total 11 4 8 3" xfId="7693" xr:uid="{B55F7D97-E281-40C0-A172-CAFFBFFE2305}"/>
    <cellStyle name="Total 11 4 8 3 2" xfId="22801" xr:uid="{D9190ED0-A8FB-49B5-A746-E9B7F787900B}"/>
    <cellStyle name="Total 11 4 8 4" xfId="19882" xr:uid="{E06B343F-159F-4508-A8CF-AB907377E07B}"/>
    <cellStyle name="Total 11 4 9" xfId="8635" xr:uid="{C1609FDF-0660-4909-8D41-D05B5775817C}"/>
    <cellStyle name="Total 11 4 9 2" xfId="23743" xr:uid="{0160C052-67CA-45DF-ABB2-2FDE85AB8A38}"/>
    <cellStyle name="Total 11 5" xfId="2152" xr:uid="{EE4B9DCA-54DB-4AE5-85F1-5573F142AC20}"/>
    <cellStyle name="Total 11 5 10" xfId="8060" xr:uid="{F8A3D7E0-78B4-4751-90E8-9C0C8EFBFC37}"/>
    <cellStyle name="Total 11 5 10 2" xfId="23168" xr:uid="{7434253F-9116-4C2D-892C-CA45E28D607C}"/>
    <cellStyle name="Total 11 5 11" xfId="17377" xr:uid="{38D75A70-2D07-471B-8193-8B2DA62C2B06}"/>
    <cellStyle name="Total 11 5 2" xfId="2907" xr:uid="{6EC5B4DC-1B26-4F07-9A86-DB856B46B608}"/>
    <cellStyle name="Total 11 5 2 2" xfId="5544" xr:uid="{AE193376-FF2A-462D-AC13-7B23254641F3}"/>
    <cellStyle name="Total 11 5 2 2 2" xfId="11855" xr:uid="{49B217DC-02C8-42A5-B862-4D673976BA6D}"/>
    <cellStyle name="Total 11 5 2 2 2 2" xfId="26963" xr:uid="{6D199783-BF38-465E-8680-D8B38408730A}"/>
    <cellStyle name="Total 11 5 2 2 3" xfId="15804" xr:uid="{667A76B2-EC58-453B-A72C-3CFE88B6CD39}"/>
    <cellStyle name="Total 11 5 2 2 3 2" xfId="30912" xr:uid="{9BACB3EA-23B1-49F1-BE15-A62C194760FB}"/>
    <cellStyle name="Total 11 5 2 2 4" xfId="20652" xr:uid="{DE2D54B6-1596-43AB-9EF5-52E66EBABDE5}"/>
    <cellStyle name="Total 11 5 2 3" xfId="13605" xr:uid="{72FA3797-581E-436F-B42A-695F4644B09A}"/>
    <cellStyle name="Total 11 5 2 3 2" xfId="28713" xr:uid="{E9F83A45-6972-4563-A26C-7FD498A7F7DE}"/>
    <cellStyle name="Total 11 5 2 4" xfId="18015" xr:uid="{2A2B902F-608B-4550-BDF8-89389B1BC985}"/>
    <cellStyle name="Total 11 5 3" xfId="3210" xr:uid="{F239AE5F-EB74-49FC-994B-BB08007229E5}"/>
    <cellStyle name="Total 11 5 3 2" xfId="5847" xr:uid="{460A1B2C-374E-4837-9A9A-5CE4674DC0A9}"/>
    <cellStyle name="Total 11 5 3 2 2" xfId="12158" xr:uid="{7F695CAF-6BC8-41DB-A23E-C6A0223AAD4B}"/>
    <cellStyle name="Total 11 5 3 2 2 2" xfId="27266" xr:uid="{81AAF30E-6356-4BE1-92E8-EBBA20DA6AB4}"/>
    <cellStyle name="Total 11 5 3 2 3" xfId="14435" xr:uid="{E7B8C8E5-D7C6-4F34-B0E6-144D207B7BF1}"/>
    <cellStyle name="Total 11 5 3 2 3 2" xfId="29543" xr:uid="{F5809FEE-A8DB-43FD-8AD3-58505B9DEB2F}"/>
    <cellStyle name="Total 11 5 3 2 4" xfId="20955" xr:uid="{252A1B34-3A9D-42DC-8412-9BA5F5DC5CF6}"/>
    <cellStyle name="Total 11 5 3 3" xfId="9592" xr:uid="{ED72D51C-D37F-4740-8194-8856AFB66BA6}"/>
    <cellStyle name="Total 11 5 3 3 2" xfId="24700" xr:uid="{0972FF20-9FB9-4991-AC5E-BF7A1124D059}"/>
    <cellStyle name="Total 11 5 3 4" xfId="13927" xr:uid="{1FB92DE4-DFC4-4E5F-BC35-C77C41D015FE}"/>
    <cellStyle name="Total 11 5 3 4 2" xfId="29035" xr:uid="{292FCB41-BDF2-43A4-8FF9-5A472CB0911C}"/>
    <cellStyle name="Total 11 5 3 5" xfId="18318" xr:uid="{B54E933C-0232-4203-BB51-FB3971E44F8E}"/>
    <cellStyle name="Total 11 5 4" xfId="3536" xr:uid="{2AA33ADB-3738-45ED-8F7F-3A76FDE3F99A}"/>
    <cellStyle name="Total 11 5 4 2" xfId="6173" xr:uid="{3C555602-CDF3-4010-8ED6-C5815E5C8EB8}"/>
    <cellStyle name="Total 11 5 4 2 2" xfId="12484" xr:uid="{3B7B4F4C-6833-4957-B542-B0F815D860B4}"/>
    <cellStyle name="Total 11 5 4 2 2 2" xfId="27592" xr:uid="{E374DFF3-92DA-4342-A2A9-263ABF8895B0}"/>
    <cellStyle name="Total 11 5 4 2 3" xfId="11754" xr:uid="{F7A7F56A-839A-4D0F-BAE0-5FFA7CE4B20D}"/>
    <cellStyle name="Total 11 5 4 2 3 2" xfId="26862" xr:uid="{434040C6-ACDD-4604-8182-FB5833CF81F0}"/>
    <cellStyle name="Total 11 5 4 2 4" xfId="21281" xr:uid="{D968322B-765D-4248-94D5-CB7E2C3AAF43}"/>
    <cellStyle name="Total 11 5 4 3" xfId="9918" xr:uid="{5D136B0B-4B96-4707-9165-A7CF77C95234}"/>
    <cellStyle name="Total 11 5 4 3 2" xfId="25026" xr:uid="{29487438-31A3-40EC-9200-2838C8C81120}"/>
    <cellStyle name="Total 11 5 4 4" xfId="8004" xr:uid="{AB771F0D-CCD2-4EA5-B212-128A7DF3269F}"/>
    <cellStyle name="Total 11 5 4 4 2" xfId="23112" xr:uid="{BB34E878-FE52-4E22-8D1B-FAFA03A49E8F}"/>
    <cellStyle name="Total 11 5 4 5" xfId="18644" xr:uid="{E6EE5260-260F-4E1F-89EF-B566F97E088A}"/>
    <cellStyle name="Total 11 5 5" xfId="3842" xr:uid="{99EBEF7E-ADA9-4391-98C4-A59EF1EBA775}"/>
    <cellStyle name="Total 11 5 5 2" xfId="6479" xr:uid="{8306960B-9ED1-48FE-98D9-782EF545E3A2}"/>
    <cellStyle name="Total 11 5 5 2 2" xfId="12790" xr:uid="{11430E5D-CBD1-491D-AE45-A051452D7A9A}"/>
    <cellStyle name="Total 11 5 5 2 2 2" xfId="27898" xr:uid="{42FE077E-9F6C-4E04-A480-23ECDF8BBF85}"/>
    <cellStyle name="Total 11 5 5 2 3" xfId="7622" xr:uid="{C76054B6-E9F1-4751-9335-1AD064C157E1}"/>
    <cellStyle name="Total 11 5 5 2 3 2" xfId="22730" xr:uid="{80E4BB82-D1F3-403C-8104-7EAFFD3D8F11}"/>
    <cellStyle name="Total 11 5 5 2 4" xfId="21587" xr:uid="{A7EC88D9-7692-4FD5-AA0A-9E33506E2F84}"/>
    <cellStyle name="Total 11 5 5 3" xfId="10224" xr:uid="{BBECF92F-DE97-47B2-B840-6995D51EA3C7}"/>
    <cellStyle name="Total 11 5 5 3 2" xfId="25332" xr:uid="{34414754-BA1C-4DA7-B1D9-48884C86FE74}"/>
    <cellStyle name="Total 11 5 5 4" xfId="14824" xr:uid="{76909031-A7DE-4DA2-A0F8-F41694759FFD}"/>
    <cellStyle name="Total 11 5 5 4 2" xfId="29932" xr:uid="{C1CA908D-D5A4-425A-B046-8496E045E863}"/>
    <cellStyle name="Total 11 5 5 5" xfId="18950" xr:uid="{74CFB07B-1453-4C9B-91CE-295AF6DD0051}"/>
    <cellStyle name="Total 11 5 6" xfId="4224" xr:uid="{4F340519-7ED6-47BC-9B69-B5CC82C3205B}"/>
    <cellStyle name="Total 11 5 6 2" xfId="6861" xr:uid="{7CF8E752-B856-4614-BBBF-209D679D5B01}"/>
    <cellStyle name="Total 11 5 6 2 2" xfId="13172" xr:uid="{00868620-0743-457B-BBE3-71BCBE131B65}"/>
    <cellStyle name="Total 11 5 6 2 2 2" xfId="28280" xr:uid="{232AD5B5-D9EF-417D-99F5-2839D60C4079}"/>
    <cellStyle name="Total 11 5 6 2 3" xfId="16841" xr:uid="{AF9C9AC4-89A9-481A-909F-C0EF62841790}"/>
    <cellStyle name="Total 11 5 6 2 3 2" xfId="31949" xr:uid="{A951B57A-4713-472A-8F63-B4E24AC1E6BE}"/>
    <cellStyle name="Total 11 5 6 2 4" xfId="21969" xr:uid="{636E3010-4E3A-4BB6-9CD0-3AA5FC195D0E}"/>
    <cellStyle name="Total 11 5 6 3" xfId="10606" xr:uid="{7B65D1E4-B124-4A18-9103-BAA29BE77DE3}"/>
    <cellStyle name="Total 11 5 6 3 2" xfId="25714" xr:uid="{68EB619C-5CB7-4CF2-B7A6-9C03167EF407}"/>
    <cellStyle name="Total 11 5 6 4" xfId="13898" xr:uid="{62DCF411-6861-41BA-8D6B-9814FC65591A}"/>
    <cellStyle name="Total 11 5 6 4 2" xfId="29006" xr:uid="{4B3C3F9D-7B45-4AC0-87FF-824D751F39D7}"/>
    <cellStyle name="Total 11 5 6 5" xfId="19332" xr:uid="{6DB5A107-C980-4D99-A026-7450615E3FDA}"/>
    <cellStyle name="Total 11 5 7" xfId="4789" xr:uid="{2F178E3E-8E8F-415E-830C-2262280EFE3B}"/>
    <cellStyle name="Total 11 5 7 2" xfId="11171" xr:uid="{402793C1-B90F-4CF4-B992-8465FE23D8A5}"/>
    <cellStyle name="Total 11 5 7 2 2" xfId="26279" xr:uid="{3F706F8F-5F50-4955-91A9-B32B932AF3DF}"/>
    <cellStyle name="Total 11 5 7 3" xfId="13426" xr:uid="{91C87952-E2AF-4D9E-8CC2-F5F0737CDFED}"/>
    <cellStyle name="Total 11 5 7 3 2" xfId="28534" xr:uid="{5A4681F0-6B84-4940-B673-FE6B0B10F40B}"/>
    <cellStyle name="Total 11 5 7 4" xfId="19897" xr:uid="{8BED836F-FADE-4B19-9340-433BB87ACE24}"/>
    <cellStyle name="Total 11 5 8" xfId="8650" xr:uid="{26100D90-9546-4503-9EAA-40E64D58C024}"/>
    <cellStyle name="Total 11 5 8 2" xfId="23758" xr:uid="{CA53CEF7-A8CF-4D5E-942A-52D4E88CD02A}"/>
    <cellStyle name="Total 11 5 9" xfId="15576" xr:uid="{0E560A20-DC4C-42DC-84FA-A8351DFA7F47}"/>
    <cellStyle name="Total 11 5 9 2" xfId="30684" xr:uid="{CBCA270E-FB8B-4A93-986F-70587BE3507A}"/>
    <cellStyle name="Total 12" xfId="1776" xr:uid="{00000000-0005-0000-0000-0000F0060000}"/>
    <cellStyle name="Total 12 2" xfId="1947" xr:uid="{E78CE0DB-38A8-4617-A588-F6F97BD153A7}"/>
    <cellStyle name="Total 12 2 10" xfId="8448" xr:uid="{CFE88163-0585-4D40-9618-5C7F325EECC8}"/>
    <cellStyle name="Total 12 2 10 2" xfId="23556" xr:uid="{37349701-C023-44BE-9A56-1ACED915C315}"/>
    <cellStyle name="Total 12 2 11" xfId="13522" xr:uid="{6EE79DEE-7D97-445F-BAFE-0F9224AAF8AD}"/>
    <cellStyle name="Total 12 2 11 2" xfId="28630" xr:uid="{99D64E8F-E6FD-4AB5-ADD0-8AC4F900DFD9}"/>
    <cellStyle name="Total 12 2 12" xfId="15911" xr:uid="{38F4CBEC-2E19-4962-9D41-097B0A8C3BFF}"/>
    <cellStyle name="Total 12 2 12 2" xfId="31019" xr:uid="{F42A3CCB-5EF8-4F06-80D6-6227267E48CF}"/>
    <cellStyle name="Total 12 2 13" xfId="17172" xr:uid="{2C3D0804-55E2-43ED-BEF4-C527F121750D}"/>
    <cellStyle name="Total 12 2 2" xfId="2507" xr:uid="{388B65FB-B498-4307-BF0E-78CBBD1FC66C}"/>
    <cellStyle name="Total 12 2 2 2" xfId="5144" xr:uid="{C133E7EA-F77C-45DB-B2E8-16F13B28274F}"/>
    <cellStyle name="Total 12 2 2 2 2" xfId="11508" xr:uid="{E061FA09-FED4-4671-8D15-C231958CD391}"/>
    <cellStyle name="Total 12 2 2 2 2 2" xfId="26616" xr:uid="{D5B038D8-2C74-4FAD-9CBA-6AA636E94504}"/>
    <cellStyle name="Total 12 2 2 2 3" xfId="7207" xr:uid="{8E8B99F8-2258-4125-9F4E-3281E63F11C4}"/>
    <cellStyle name="Total 12 2 2 2 3 2" xfId="22315" xr:uid="{C7C25114-7C9A-4C12-8445-9764817FEC10}"/>
    <cellStyle name="Total 12 2 2 2 4" xfId="20252" xr:uid="{1E5112E7-F68F-4B00-93BB-A9C310819BC6}"/>
    <cellStyle name="Total 12 2 2 3" xfId="8974" xr:uid="{F7930B65-E133-4F66-8F88-3998A0C510C6}"/>
    <cellStyle name="Total 12 2 2 3 2" xfId="24082" xr:uid="{A85070CE-A3B0-42AB-95D6-8D805349AE50}"/>
    <cellStyle name="Total 12 2 3" xfId="2723" xr:uid="{B2186176-E38F-4C1C-9B5C-886CBB2F04D7}"/>
    <cellStyle name="Total 12 2 3 2" xfId="5360" xr:uid="{421CC22B-D40A-48C8-ABF6-97A44AE304DC}"/>
    <cellStyle name="Total 12 2 3 2 2" xfId="11709" xr:uid="{C40E491A-BC80-48F5-8C86-E373061047CE}"/>
    <cellStyle name="Total 12 2 3 2 2 2" xfId="26817" xr:uid="{183B0AFB-0E25-4B50-8BE9-80599D207019}"/>
    <cellStyle name="Total 12 2 3 2 3" xfId="14591" xr:uid="{71542092-4E21-44AC-917E-647A109E96ED}"/>
    <cellStyle name="Total 12 2 3 2 3 2" xfId="29699" xr:uid="{1BA5ACCC-F969-40BA-AB3D-89989F84F521}"/>
    <cellStyle name="Total 12 2 3 2 4" xfId="20468" xr:uid="{D4A1AA45-BE45-4515-B86E-5AD05FE0F667}"/>
    <cellStyle name="Total 12 2 3 3" xfId="16263" xr:uid="{FAC587C5-4ADF-49D6-B97A-94C9E46EA0D9}"/>
    <cellStyle name="Total 12 2 3 3 2" xfId="31371" xr:uid="{1978C3DC-809B-4618-9542-9095EFF5C464}"/>
    <cellStyle name="Total 12 2 3 4" xfId="17831" xr:uid="{9CDDBD89-D75C-49E4-86F8-581662250426}"/>
    <cellStyle name="Total 12 2 4" xfId="3026" xr:uid="{20AF59E2-745F-4228-AE37-EF539F8D8E56}"/>
    <cellStyle name="Total 12 2 4 2" xfId="5663" xr:uid="{083E0DC7-06A4-4836-A79E-5575135C3753}"/>
    <cellStyle name="Total 12 2 4 2 2" xfId="11974" xr:uid="{E4774F35-42F5-40AA-9D7B-A62347B5566E}"/>
    <cellStyle name="Total 12 2 4 2 2 2" xfId="27082" xr:uid="{3B394751-4DC4-43D8-A08E-969AA33D5B2B}"/>
    <cellStyle name="Total 12 2 4 2 3" xfId="14110" xr:uid="{DB234CAF-CC96-4B28-82F5-EF0E10870844}"/>
    <cellStyle name="Total 12 2 4 2 3 2" xfId="29218" xr:uid="{47847FAF-AEFF-41D4-86AF-9CF968EF0D3A}"/>
    <cellStyle name="Total 12 2 4 2 4" xfId="20771" xr:uid="{FACD0893-6624-42C2-BA12-C6A924DF5FDE}"/>
    <cellStyle name="Total 12 2 4 3" xfId="9408" xr:uid="{5EF8F1CF-6C64-46C6-91C0-BC7718F07FF0}"/>
    <cellStyle name="Total 12 2 4 3 2" xfId="24516" xr:uid="{DC93800F-165F-4D6D-AD9B-377D0900BC51}"/>
    <cellStyle name="Total 12 2 4 4" xfId="14795" xr:uid="{655166D6-B79A-4DA0-9CAF-DD2885824269}"/>
    <cellStyle name="Total 12 2 4 4 2" xfId="29903" xr:uid="{001DFCD6-24E7-462C-9C63-A9A5173A58C8}"/>
    <cellStyle name="Total 12 2 4 5" xfId="18134" xr:uid="{3FD3833A-5329-413E-9824-C5B1DEB1210F}"/>
    <cellStyle name="Total 12 2 5" xfId="3352" xr:uid="{99CC0494-7047-42CC-A5F3-C6407894B838}"/>
    <cellStyle name="Total 12 2 5 2" xfId="5989" xr:uid="{0D9D6CFD-DDC3-48CA-9FC1-AF929EFB9FB1}"/>
    <cellStyle name="Total 12 2 5 2 2" xfId="12300" xr:uid="{513834A1-68DF-43FF-BD2A-4CCF65C34E1C}"/>
    <cellStyle name="Total 12 2 5 2 2 2" xfId="27408" xr:uid="{E3159853-1112-4119-B123-28EE1E8FE7E0}"/>
    <cellStyle name="Total 12 2 5 2 3" xfId="16444" xr:uid="{7AD8DBC9-46EC-4366-A40D-BF862838BB4E}"/>
    <cellStyle name="Total 12 2 5 2 3 2" xfId="31552" xr:uid="{5C024041-4DE9-429C-B749-F2EAB1B4A6A0}"/>
    <cellStyle name="Total 12 2 5 2 4" xfId="21097" xr:uid="{5A482952-0D16-4611-92E8-FC82CF8D1D35}"/>
    <cellStyle name="Total 12 2 5 3" xfId="9734" xr:uid="{69288F1E-6907-4F77-A1B3-41DB3D56DA91}"/>
    <cellStyle name="Total 12 2 5 3 2" xfId="24842" xr:uid="{CBF04BA6-92CB-4499-8107-257DC1F876E8}"/>
    <cellStyle name="Total 12 2 5 4" xfId="15444" xr:uid="{B1C66181-5113-476A-B756-466444C33149}"/>
    <cellStyle name="Total 12 2 5 4 2" xfId="30552" xr:uid="{F90FB306-1B16-4928-91BC-07CCBC5E2638}"/>
    <cellStyle name="Total 12 2 5 5" xfId="18460" xr:uid="{FA35BDBC-0F8F-4D15-8A89-ADA799FD2F93}"/>
    <cellStyle name="Total 12 2 6" xfId="3658" xr:uid="{4C0D75D1-8D5E-46C5-83CA-377C39E26DD0}"/>
    <cellStyle name="Total 12 2 6 2" xfId="6295" xr:uid="{8D948861-190B-4CC4-BC6D-E09287AFA581}"/>
    <cellStyle name="Total 12 2 6 2 2" xfId="12606" xr:uid="{F6E0B99B-956E-4422-9795-9BD03EB431C6}"/>
    <cellStyle name="Total 12 2 6 2 2 2" xfId="27714" xr:uid="{BF00CA40-5E82-408E-900E-99BEDE54298A}"/>
    <cellStyle name="Total 12 2 6 2 3" xfId="7848" xr:uid="{C3AEEE2F-A98E-4687-9FA1-3D27BF05836C}"/>
    <cellStyle name="Total 12 2 6 2 3 2" xfId="22956" xr:uid="{EA1FE820-CA5A-4D0A-A880-74F7348DA92F}"/>
    <cellStyle name="Total 12 2 6 2 4" xfId="21403" xr:uid="{C28E8A62-3B17-4865-B0AA-0324268102E0}"/>
    <cellStyle name="Total 12 2 6 3" xfId="10040" xr:uid="{07CC132F-2700-4E85-842B-79702CC83C30}"/>
    <cellStyle name="Total 12 2 6 3 2" xfId="25148" xr:uid="{45C6D65B-2C84-4A2C-B40C-621A20516FAC}"/>
    <cellStyle name="Total 12 2 6 4" xfId="16170" xr:uid="{A17FA130-2C3C-4F8B-A50F-2ECB8B167022}"/>
    <cellStyle name="Total 12 2 6 4 2" xfId="31278" xr:uid="{8090522C-F755-4CA9-B5CC-87AAAAB81B8F}"/>
    <cellStyle name="Total 12 2 6 5" xfId="18766" xr:uid="{FB04DF15-8F37-42FC-A90D-C328DAFF5E7A}"/>
    <cellStyle name="Total 12 2 7" xfId="4019" xr:uid="{D97666E6-8896-49BC-8C57-52089FDD0539}"/>
    <cellStyle name="Total 12 2 7 2" xfId="6656" xr:uid="{3A95F10B-9E44-4943-9816-10759F9BCFF5}"/>
    <cellStyle name="Total 12 2 7 2 2" xfId="12967" xr:uid="{B9286189-6BF5-4B4E-A253-6C7C8E68EC0A}"/>
    <cellStyle name="Total 12 2 7 2 2 2" xfId="28075" xr:uid="{703A2767-BDFD-4F08-8D71-1AEC917AE973}"/>
    <cellStyle name="Total 12 2 7 2 3" xfId="16657" xr:uid="{276FCA42-4091-475C-BBB5-27691A359121}"/>
    <cellStyle name="Total 12 2 7 2 3 2" xfId="31765" xr:uid="{2F26CFB2-6FDE-4E69-98AF-9F0CB8AC1157}"/>
    <cellStyle name="Total 12 2 7 2 4" xfId="21764" xr:uid="{59A2FB11-2453-48B2-9CD3-FC4FACD66438}"/>
    <cellStyle name="Total 12 2 7 3" xfId="10401" xr:uid="{2BE58ACF-606D-43C9-9BCA-CC5DC51D12C2}"/>
    <cellStyle name="Total 12 2 7 3 2" xfId="25509" xr:uid="{555145FC-7611-472C-8FC7-C81C2D5F74F3}"/>
    <cellStyle name="Total 12 2 7 4" xfId="14780" xr:uid="{92057302-F713-4AC0-9496-03896437B6F2}"/>
    <cellStyle name="Total 12 2 7 4 2" xfId="29888" xr:uid="{DD1EC993-0C53-45D0-9802-B8FB3B66BAF8}"/>
    <cellStyle name="Total 12 2 7 5" xfId="19127" xr:uid="{B3A4EC84-7FB7-41A0-8FF9-D69683F09B7A}"/>
    <cellStyle name="Total 12 2 8" xfId="4332" xr:uid="{56034A43-902F-4E02-AF28-5BC8C7DF5358}"/>
    <cellStyle name="Total 12 2 8 2" xfId="6969" xr:uid="{F424AA73-09D6-4D54-BC93-BDD3392CEBF6}"/>
    <cellStyle name="Total 12 2 8 2 2" xfId="13280" xr:uid="{AAFE6086-D71D-4468-9B38-023911E54265}"/>
    <cellStyle name="Total 12 2 8 2 2 2" xfId="28388" xr:uid="{430CDCBC-CCA9-4280-96B8-EEFB144F1FB8}"/>
    <cellStyle name="Total 12 2 8 2 3" xfId="16944" xr:uid="{C579B990-9C27-43F5-928D-4F58E401BECF}"/>
    <cellStyle name="Total 12 2 8 2 3 2" xfId="32052" xr:uid="{1BDA0FC7-EE8E-4732-AB3A-8F5AB6FC6BF4}"/>
    <cellStyle name="Total 12 2 8 2 4" xfId="22077" xr:uid="{86F3C495-E2E3-4519-AF1C-5017FF064CE9}"/>
    <cellStyle name="Total 12 2 8 3" xfId="10714" xr:uid="{607BFA67-6D3D-4947-AB92-3FC6B8E3EFC3}"/>
    <cellStyle name="Total 12 2 8 3 2" xfId="25822" xr:uid="{E81D33A8-E540-4977-AC7C-00E3A59B7AC9}"/>
    <cellStyle name="Total 12 2 8 4" xfId="13762" xr:uid="{72928AFA-C513-4392-BDED-9702A7EA6AA0}"/>
    <cellStyle name="Total 12 2 8 4 2" xfId="28870" xr:uid="{F28DFA11-5DFD-4943-B30E-F8FA7E015D30}"/>
    <cellStyle name="Total 12 2 8 5" xfId="19440" xr:uid="{CF22F193-8FB4-4B6D-AFC8-34FED2F40A67}"/>
    <cellStyle name="Total 12 2 9" xfId="4584" xr:uid="{6013C594-2EE3-43E5-8CED-192966DF13E9}"/>
    <cellStyle name="Total 12 2 9 2" xfId="10966" xr:uid="{63A54C26-365F-45BC-B763-D88119A04AD1}"/>
    <cellStyle name="Total 12 2 9 2 2" xfId="26074" xr:uid="{963CE3A3-306A-4109-B76B-E4BB960A553F}"/>
    <cellStyle name="Total 12 2 9 3" xfId="16436" xr:uid="{707552A1-452E-446E-B92D-E14C97828F76}"/>
    <cellStyle name="Total 12 2 9 3 2" xfId="31544" xr:uid="{6F29D5D9-B01A-42AF-A493-34F0D53D81C5}"/>
    <cellStyle name="Total 12 2 9 4" xfId="19692" xr:uid="{EE05924A-C8E6-4F99-809D-418D98504B8D}"/>
    <cellStyle name="Total 12 3" xfId="1976" xr:uid="{696E65B3-BCCA-471E-A0C8-81A615B13DB8}"/>
    <cellStyle name="Total 12 3 10" xfId="8474" xr:uid="{FEC7FA8D-2680-4149-89F2-03AB213FA494}"/>
    <cellStyle name="Total 12 3 10 2" xfId="23582" xr:uid="{DBDFACB9-BB5F-4B0C-82FB-D6BB9512E4AF}"/>
    <cellStyle name="Total 12 3 11" xfId="14452" xr:uid="{D3253E09-7227-4728-B0ED-D7055B180328}"/>
    <cellStyle name="Total 12 3 11 2" xfId="29560" xr:uid="{F85F964C-B9B3-49B8-8E56-496F51D30327}"/>
    <cellStyle name="Total 12 3 12" xfId="14293" xr:uid="{61670C83-280E-40A2-AE4B-C5C55D611B23}"/>
    <cellStyle name="Total 12 3 12 2" xfId="29401" xr:uid="{47A991B4-E61C-4FC5-836E-E3B49FECD75E}"/>
    <cellStyle name="Total 12 3 13" xfId="17201" xr:uid="{75E74EB5-5AB4-49C3-914B-91FB7508D6A8}"/>
    <cellStyle name="Total 12 3 2" xfId="2536" xr:uid="{07DFCC91-E9B9-4303-8B04-2126A209AB53}"/>
    <cellStyle name="Total 12 3 2 2" xfId="5173" xr:uid="{861C7EAD-1E0E-4BFD-B7DB-53AC393F1904}"/>
    <cellStyle name="Total 12 3 2 2 2" xfId="11537" xr:uid="{269BCC14-E0DD-4FAA-BAB8-FAD9B5A7C600}"/>
    <cellStyle name="Total 12 3 2 2 2 2" xfId="26645" xr:uid="{0380DC6C-0D83-465C-BB1C-29863AE82B3A}"/>
    <cellStyle name="Total 12 3 2 2 3" xfId="7512" xr:uid="{FBBCD412-70A7-4ED6-A991-2784379D184D}"/>
    <cellStyle name="Total 12 3 2 2 3 2" xfId="22620" xr:uid="{4A173E07-BB18-4CE9-A455-1B5FD2E27BAA}"/>
    <cellStyle name="Total 12 3 2 2 4" xfId="20281" xr:uid="{8D97702A-84F4-4F96-97F7-2ABE47C2D129}"/>
    <cellStyle name="Total 12 3 2 3" xfId="9003" xr:uid="{94D44A0B-14FE-4809-874C-E3A8BA2AFFAF}"/>
    <cellStyle name="Total 12 3 2 3 2" xfId="24111" xr:uid="{3A2F6E08-8DFD-428D-95F5-C3B3616801D8}"/>
    <cellStyle name="Total 12 3 3" xfId="2738" xr:uid="{DF0D3CD2-35EA-4FF6-9F8A-7EB867417347}"/>
    <cellStyle name="Total 12 3 3 2" xfId="5375" xr:uid="{BF180FCC-D6D1-46E5-A878-43CB2C5ADC84}"/>
    <cellStyle name="Total 12 3 3 2 2" xfId="11724" xr:uid="{256738CF-EE43-427A-B898-7DEDECDAA6F9}"/>
    <cellStyle name="Total 12 3 3 2 2 2" xfId="26832" xr:uid="{67069AE5-9C74-4205-BFE2-89DC9539EB7C}"/>
    <cellStyle name="Total 12 3 3 2 3" xfId="7923" xr:uid="{2B9495A1-9658-4DD2-8CC7-0E60ACA7BC9A}"/>
    <cellStyle name="Total 12 3 3 2 3 2" xfId="23031" xr:uid="{BE862F51-D284-4FD3-9105-DDD917C04C45}"/>
    <cellStyle name="Total 12 3 3 2 4" xfId="20483" xr:uid="{5D41A32C-97A4-4252-AA61-DD6F8B43AD6A}"/>
    <cellStyle name="Total 12 3 3 3" xfId="13858" xr:uid="{7EA4DFF4-26D9-484D-9F2F-6A90929C892C}"/>
    <cellStyle name="Total 12 3 3 3 2" xfId="28966" xr:uid="{84D9546F-7AF8-43D1-ACC5-DD1500C40305}"/>
    <cellStyle name="Total 12 3 3 4" xfId="17846" xr:uid="{D7C8A806-056A-4DBB-86F9-4DA0B6F7EB24}"/>
    <cellStyle name="Total 12 3 4" xfId="3041" xr:uid="{38A31842-F34A-4B9A-9011-322FB04FFC3A}"/>
    <cellStyle name="Total 12 3 4 2" xfId="5678" xr:uid="{1DDD3671-B3EA-4408-AC9F-85830B2763E9}"/>
    <cellStyle name="Total 12 3 4 2 2" xfId="11989" xr:uid="{E6D0912F-B0AB-4F4D-8CC5-9880CC5ACB1C}"/>
    <cellStyle name="Total 12 3 4 2 2 2" xfId="27097" xr:uid="{015CC18A-7022-4AAD-ADF6-5C445B5C3793}"/>
    <cellStyle name="Total 12 3 4 2 3" xfId="14223" xr:uid="{96B9511E-2418-44FE-B5CC-8601DA5BE26D}"/>
    <cellStyle name="Total 12 3 4 2 3 2" xfId="29331" xr:uid="{7A72D277-1154-4D7D-831E-1719C643DA49}"/>
    <cellStyle name="Total 12 3 4 2 4" xfId="20786" xr:uid="{A04FD18C-30AA-48D2-A22C-8D96363CD2A4}"/>
    <cellStyle name="Total 12 3 4 3" xfId="9423" xr:uid="{E79A9ACC-B2D7-4CBA-B810-22E0DFBD6DA6}"/>
    <cellStyle name="Total 12 3 4 3 2" xfId="24531" xr:uid="{F4EA63D0-4819-4059-909C-5AE93C9AA85F}"/>
    <cellStyle name="Total 12 3 4 4" xfId="13539" xr:uid="{5972910F-E524-4E82-BCD8-F2708009C650}"/>
    <cellStyle name="Total 12 3 4 4 2" xfId="28647" xr:uid="{EC5F0AEF-3963-421A-92E5-F8F69920D836}"/>
    <cellStyle name="Total 12 3 4 5" xfId="18149" xr:uid="{E1EE1673-AB13-4C0E-BF83-D0CC7AD58898}"/>
    <cellStyle name="Total 12 3 5" xfId="3367" xr:uid="{178CCAEC-55F7-48A9-B142-6920EABC0A25}"/>
    <cellStyle name="Total 12 3 5 2" xfId="6004" xr:uid="{C5200ED9-CB40-42F9-AEE7-BA6EEF99CDBE}"/>
    <cellStyle name="Total 12 3 5 2 2" xfId="12315" xr:uid="{550A4D44-472A-4766-937C-04C70D31AE24}"/>
    <cellStyle name="Total 12 3 5 2 2 2" xfId="27423" xr:uid="{D9D9FF37-0865-4B8D-8C8C-25446962E399}"/>
    <cellStyle name="Total 12 3 5 2 3" xfId="16153" xr:uid="{75EB6F54-97B1-4D45-B338-CB81BB53B5BB}"/>
    <cellStyle name="Total 12 3 5 2 3 2" xfId="31261" xr:uid="{B6B0F759-4525-40E7-B155-F3901790EAE1}"/>
    <cellStyle name="Total 12 3 5 2 4" xfId="21112" xr:uid="{0BE2E29B-27DD-4C01-B82D-9377075A8A3C}"/>
    <cellStyle name="Total 12 3 5 3" xfId="9749" xr:uid="{27690450-1C6A-457F-AFD9-AA3836BE5F2E}"/>
    <cellStyle name="Total 12 3 5 3 2" xfId="24857" xr:uid="{8237B32E-527D-411C-8857-8A8E689FD52D}"/>
    <cellStyle name="Total 12 3 5 4" xfId="13659" xr:uid="{4293A7AA-B7F8-49F6-A8D9-05D59B0ACADE}"/>
    <cellStyle name="Total 12 3 5 4 2" xfId="28767" xr:uid="{A9C749EE-8B02-4499-8197-766EFE71C45B}"/>
    <cellStyle name="Total 12 3 5 5" xfId="18475" xr:uid="{C1ECDF03-5291-4C31-BE70-A93DD804F2EF}"/>
    <cellStyle name="Total 12 3 6" xfId="3673" xr:uid="{99FA6F50-04A6-47E0-A209-AA4ED638DF12}"/>
    <cellStyle name="Total 12 3 6 2" xfId="6310" xr:uid="{FEEA47B2-B41B-4147-8852-4BFB99E59722}"/>
    <cellStyle name="Total 12 3 6 2 2" xfId="12621" xr:uid="{00C7CF60-BAD3-45D5-9A2C-BE6EFD891C7C}"/>
    <cellStyle name="Total 12 3 6 2 2 2" xfId="27729" xr:uid="{9465B67E-FEFD-4B71-9D66-06B513729A72}"/>
    <cellStyle name="Total 12 3 6 2 3" xfId="7812" xr:uid="{1C6C8622-C3B2-4222-A518-78E4360B8FA0}"/>
    <cellStyle name="Total 12 3 6 2 3 2" xfId="22920" xr:uid="{9F79D68C-32B6-43A6-BD4C-93975657CE80}"/>
    <cellStyle name="Total 12 3 6 2 4" xfId="21418" xr:uid="{E8CE5CA6-92C7-46A1-8B69-3AA5F355005D}"/>
    <cellStyle name="Total 12 3 6 3" xfId="10055" xr:uid="{455D53AB-C6D1-4ACE-A2A0-553574CD6DF9}"/>
    <cellStyle name="Total 12 3 6 3 2" xfId="25163" xr:uid="{EAD0D222-D41F-444F-A9F8-0BA79826DB0B}"/>
    <cellStyle name="Total 12 3 6 4" xfId="15327" xr:uid="{AA052B8E-AB7F-4B47-8FB8-C2679D93FFEE}"/>
    <cellStyle name="Total 12 3 6 4 2" xfId="30435" xr:uid="{4961AD1E-1D07-4B95-AD4A-148A5D5314B6}"/>
    <cellStyle name="Total 12 3 6 5" xfId="18781" xr:uid="{65C909B7-06EF-4623-AF7B-189D7DCADCDC}"/>
    <cellStyle name="Total 12 3 7" xfId="4048" xr:uid="{B068E6AB-A993-47A7-AA3A-E7C670890B52}"/>
    <cellStyle name="Total 12 3 7 2" xfId="6685" xr:uid="{414194A8-3591-4526-9F39-3FC39BA599EF}"/>
    <cellStyle name="Total 12 3 7 2 2" xfId="12996" xr:uid="{718AA57D-DB05-48F0-989D-103B75237673}"/>
    <cellStyle name="Total 12 3 7 2 2 2" xfId="28104" xr:uid="{FB2E3CEE-B763-4AA6-8846-CD6093103265}"/>
    <cellStyle name="Total 12 3 7 2 3" xfId="16672" xr:uid="{1B0FA70D-2B94-4217-A6FF-ADF0D1E42B23}"/>
    <cellStyle name="Total 12 3 7 2 3 2" xfId="31780" xr:uid="{64B0FF84-62C5-4C45-AA1A-8823E4AEA081}"/>
    <cellStyle name="Total 12 3 7 2 4" xfId="21793" xr:uid="{ED070B94-B96F-4EA8-A853-9DB55DDE97D4}"/>
    <cellStyle name="Total 12 3 7 3" xfId="10430" xr:uid="{B51E9CA9-5179-4B1D-A0E3-2F82143F21D4}"/>
    <cellStyle name="Total 12 3 7 3 2" xfId="25538" xr:uid="{5751004E-BCC2-4AFD-B1A0-A3D5940DB4DF}"/>
    <cellStyle name="Total 12 3 7 4" xfId="13784" xr:uid="{E8B965DB-4062-4846-87C9-7071F4E0423B}"/>
    <cellStyle name="Total 12 3 7 4 2" xfId="28892" xr:uid="{6E599FA9-FA5F-4468-A10C-03D7FB017B4E}"/>
    <cellStyle name="Total 12 3 7 5" xfId="19156" xr:uid="{30EACE20-1AF0-4589-AFD2-4EBBF8CE73D1}"/>
    <cellStyle name="Total 12 3 8" xfId="4347" xr:uid="{3BA18272-78E9-4CE1-875A-18839DD66A7D}"/>
    <cellStyle name="Total 12 3 8 2" xfId="6984" xr:uid="{49A7EEEA-0C97-41C0-908B-D6B1F5DC4933}"/>
    <cellStyle name="Total 12 3 8 2 2" xfId="13295" xr:uid="{95B4D157-25EB-4266-96DE-D28DADDD5FEB}"/>
    <cellStyle name="Total 12 3 8 2 2 2" xfId="28403" xr:uid="{3E251DED-47D8-49F9-A74B-592148F22177}"/>
    <cellStyle name="Total 12 3 8 2 3" xfId="16959" xr:uid="{8DD7DDFB-6C89-461E-BAFE-1C3C9210E6F2}"/>
    <cellStyle name="Total 12 3 8 2 3 2" xfId="32067" xr:uid="{41333EA0-AF31-4D93-BBCD-9439AF2638FB}"/>
    <cellStyle name="Total 12 3 8 2 4" xfId="22092" xr:uid="{14AD2840-FF80-4EC1-9589-4C91BB3D9730}"/>
    <cellStyle name="Total 12 3 8 3" xfId="10729" xr:uid="{6CD6EF19-0D09-4042-B122-53ADEB23B9EC}"/>
    <cellStyle name="Total 12 3 8 3 2" xfId="25837" xr:uid="{51355586-8116-4007-ADF3-5D597F579DD7}"/>
    <cellStyle name="Total 12 3 8 4" xfId="15836" xr:uid="{DE71076D-ACAC-483D-B54C-47DF087296D7}"/>
    <cellStyle name="Total 12 3 8 4 2" xfId="30944" xr:uid="{8B4710F1-ECD0-460D-8FF5-F3FDEAA765D6}"/>
    <cellStyle name="Total 12 3 8 5" xfId="19455" xr:uid="{CDAA503D-1645-45EC-B224-8DDFF7F4C304}"/>
    <cellStyle name="Total 12 3 9" xfId="4613" xr:uid="{1F2FF17D-B828-4512-9609-6D311AE767B7}"/>
    <cellStyle name="Total 12 3 9 2" xfId="10995" xr:uid="{4E02CE23-8DFD-4D71-9DAB-BE2BFCA2625F}"/>
    <cellStyle name="Total 12 3 9 2 2" xfId="26103" xr:uid="{BD9EA848-568C-4DD3-A9C8-D4750E3FA989}"/>
    <cellStyle name="Total 12 3 9 3" xfId="16208" xr:uid="{B404CEB5-EB0B-4DA1-A4B1-BF10A5CA48E6}"/>
    <cellStyle name="Total 12 3 9 3 2" xfId="31316" xr:uid="{73975839-DA05-471D-A24D-8C27F36E8095}"/>
    <cellStyle name="Total 12 3 9 4" xfId="19721" xr:uid="{114F38D8-FE44-47EB-8CC2-2981161CFD3F}"/>
    <cellStyle name="Total 12 4" xfId="2138" xr:uid="{28D9365C-9DA3-4F71-BF2F-4ABC3BE2B994}"/>
    <cellStyle name="Total 12 4 10" xfId="7974" xr:uid="{4C224B55-AD92-4F67-AC83-BE545075587B}"/>
    <cellStyle name="Total 12 4 10 2" xfId="23082" xr:uid="{6F298CFC-E10F-4BB9-A885-36D96A85BC98}"/>
    <cellStyle name="Total 12 4 11" xfId="15030" xr:uid="{8BEB1204-FA70-40AB-AF5D-9CF489BA0807}"/>
    <cellStyle name="Total 12 4 11 2" xfId="30138" xr:uid="{77DADFE9-A70C-4D80-9F42-19A1EB93A8FB}"/>
    <cellStyle name="Total 12 4 12" xfId="17363" xr:uid="{FF33CF79-47D0-4728-B836-827A49B66C16}"/>
    <cellStyle name="Total 12 4 2" xfId="2628" xr:uid="{C40347F5-26E0-4F92-B44A-2888033B6F58}"/>
    <cellStyle name="Total 12 4 2 2" xfId="5265" xr:uid="{AAB2556B-B990-4CE3-8AD9-B8C4F10C50B2}"/>
    <cellStyle name="Total 12 4 2 2 2" xfId="11629" xr:uid="{760F895A-4BD5-42DB-AC2D-390E98F659DD}"/>
    <cellStyle name="Total 12 4 2 2 2 2" xfId="26737" xr:uid="{6CFA321F-91EA-446E-A145-3CADEBAE865A}"/>
    <cellStyle name="Total 12 4 2 2 3" xfId="15579" xr:uid="{61CAC1B0-F98E-4A7E-98BC-8AED6A4EED37}"/>
    <cellStyle name="Total 12 4 2 2 3 2" xfId="30687" xr:uid="{171CEFF5-036E-4116-8393-8543E651AFA4}"/>
    <cellStyle name="Total 12 4 2 2 4" xfId="20373" xr:uid="{A5CBBB35-F46C-4288-95C5-E9C613BCEEDB}"/>
    <cellStyle name="Total 12 4 2 3" xfId="9095" xr:uid="{72EC9B51-5399-4B2F-ABFE-A38E8B2B58AD}"/>
    <cellStyle name="Total 12 4 2 3 2" xfId="24203" xr:uid="{B9BDF00B-DDF5-4376-A15A-A03A63745AEF}"/>
    <cellStyle name="Total 12 4 2 4" xfId="14783" xr:uid="{BBC7F247-C95A-4997-9CBF-02BBDEA4816B}"/>
    <cellStyle name="Total 12 4 2 4 2" xfId="29891" xr:uid="{4749AAE7-7EB4-4057-A082-1A668B4CA6D8}"/>
    <cellStyle name="Total 12 4 2 5" xfId="9274" xr:uid="{113E8D09-5CDC-4952-BD53-53F0C345D5D8}"/>
    <cellStyle name="Total 12 4 2 5 2" xfId="24382" xr:uid="{9918E3B4-CB3E-489D-969E-C29553E8C477}"/>
    <cellStyle name="Total 12 4 2 6" xfId="17736" xr:uid="{C17DB393-2E87-491B-9A10-A16FEA12D16D}"/>
    <cellStyle name="Total 12 4 3" xfId="2893" xr:uid="{3124CD66-0360-4429-9C62-05024C67D1CE}"/>
    <cellStyle name="Total 12 4 3 2" xfId="5530" xr:uid="{5EC9D2F4-4AAF-47EE-A09C-994DC5F11A1C}"/>
    <cellStyle name="Total 12 4 3 2 2" xfId="11841" xr:uid="{582EE88C-5DF5-4AC2-AE21-2595F3BDAB12}"/>
    <cellStyle name="Total 12 4 3 2 2 2" xfId="26949" xr:uid="{12224BC1-D4F0-4ACA-8D95-8E2A98A51B2D}"/>
    <cellStyle name="Total 12 4 3 2 3" xfId="13386" xr:uid="{68E2EBE2-3824-466C-A9C7-5D6A6F296C9A}"/>
    <cellStyle name="Total 12 4 3 2 3 2" xfId="28494" xr:uid="{936B58E7-E25A-4822-94AD-4289B87AD5C1}"/>
    <cellStyle name="Total 12 4 3 2 4" xfId="20638" xr:uid="{E60893BD-AC2E-474A-AD8F-4627E9A001CC}"/>
    <cellStyle name="Total 12 4 3 3" xfId="7609" xr:uid="{59001B2A-A612-47F6-90D3-26EA3C2FA4DB}"/>
    <cellStyle name="Total 12 4 3 3 2" xfId="22717" xr:uid="{CEB9CC43-F774-491A-9220-2514B5F6921F}"/>
    <cellStyle name="Total 12 4 3 4" xfId="18001" xr:uid="{43CA0FC8-6C5E-46DF-9782-DBC5008B929B}"/>
    <cellStyle name="Total 12 4 4" xfId="3196" xr:uid="{4B80DBD7-8042-4BB3-8D15-9A7AED2E7F17}"/>
    <cellStyle name="Total 12 4 4 2" xfId="5833" xr:uid="{2377A89E-D79C-4A55-8C41-75BC1914B440}"/>
    <cellStyle name="Total 12 4 4 2 2" xfId="12144" xr:uid="{AA197882-51DF-46F2-84FD-1DA06A2C1099}"/>
    <cellStyle name="Total 12 4 4 2 2 2" xfId="27252" xr:uid="{D41D7890-8D06-4DA1-B275-B952EF677A35}"/>
    <cellStyle name="Total 12 4 4 2 3" xfId="9300" xr:uid="{A644D17B-14F8-4F3E-8FBC-DABB4FEB0020}"/>
    <cellStyle name="Total 12 4 4 2 3 2" xfId="24408" xr:uid="{E256FCC2-C2D8-49B5-8AC5-7B074AFBEFA3}"/>
    <cellStyle name="Total 12 4 4 2 4" xfId="20941" xr:uid="{7C023EF6-1039-4CF1-A291-723816EAE79E}"/>
    <cellStyle name="Total 12 4 4 3" xfId="9578" xr:uid="{8B94FECD-34E6-4966-BAB2-2AEAD74B5268}"/>
    <cellStyle name="Total 12 4 4 3 2" xfId="24686" xr:uid="{AD087339-1E30-4D68-80D2-7280988FAF81}"/>
    <cellStyle name="Total 12 4 4 4" xfId="16366" xr:uid="{43ACDE22-8DF1-435F-B55A-DEE829D954BE}"/>
    <cellStyle name="Total 12 4 4 4 2" xfId="31474" xr:uid="{E1982037-B2BB-42A6-BC75-D0BB1BE0B2E6}"/>
    <cellStyle name="Total 12 4 4 5" xfId="18304" xr:uid="{C5CA9686-9B17-4CC6-AD9F-BB420105FFF8}"/>
    <cellStyle name="Total 12 4 5" xfId="3522" xr:uid="{9A787785-8E79-4498-B1E1-09E85BE1D6F3}"/>
    <cellStyle name="Total 12 4 5 2" xfId="6159" xr:uid="{11C85827-DE02-4A56-9447-DB9A77706F0E}"/>
    <cellStyle name="Total 12 4 5 2 2" xfId="12470" xr:uid="{109D111E-43AC-4988-8C3D-0F75908FE2D3}"/>
    <cellStyle name="Total 12 4 5 2 2 2" xfId="27578" xr:uid="{C35E96D8-3F65-4657-B4F2-C962C5C5394A}"/>
    <cellStyle name="Total 12 4 5 2 3" xfId="7077" xr:uid="{E814CD7B-A996-4045-9116-42F3950F56D3}"/>
    <cellStyle name="Total 12 4 5 2 3 2" xfId="22185" xr:uid="{E7707BF2-688D-4B55-AD5B-CB3FDFE6F777}"/>
    <cellStyle name="Total 12 4 5 2 4" xfId="21267" xr:uid="{5A8B0B8D-EC61-4C54-A8CC-4A99C8765603}"/>
    <cellStyle name="Total 12 4 5 3" xfId="9904" xr:uid="{87133489-9583-4AF6-8EED-7DC3E82D8496}"/>
    <cellStyle name="Total 12 4 5 3 2" xfId="25012" xr:uid="{4F046ACE-328E-4F3D-912C-88AA523CB497}"/>
    <cellStyle name="Total 12 4 5 4" xfId="15290" xr:uid="{A3D1CAC2-0B06-4F30-BE49-724C900C9590}"/>
    <cellStyle name="Total 12 4 5 4 2" xfId="30398" xr:uid="{7595F5F7-53AB-4AAD-BD53-D1242A492618}"/>
    <cellStyle name="Total 12 4 5 5" xfId="18630" xr:uid="{37D7F496-63CA-4062-A9CD-597F28704847}"/>
    <cellStyle name="Total 12 4 6" xfId="3828" xr:uid="{95DDB2ED-D4EA-4AA3-8597-F46DBB9089FD}"/>
    <cellStyle name="Total 12 4 6 2" xfId="6465" xr:uid="{55897757-FCF2-4E06-B626-279326F83E6E}"/>
    <cellStyle name="Total 12 4 6 2 2" xfId="12776" xr:uid="{F2E1D796-85A2-43C2-BB9F-2C89B3737F31}"/>
    <cellStyle name="Total 12 4 6 2 2 2" xfId="27884" xr:uid="{87CF3B26-7B69-40EB-AEBB-E4EFC09E84EF}"/>
    <cellStyle name="Total 12 4 6 2 3" xfId="7453" xr:uid="{7667AE27-F5E9-4F3F-828E-2CCC9BA46AA8}"/>
    <cellStyle name="Total 12 4 6 2 3 2" xfId="22561" xr:uid="{D8C69DA3-5235-4C6C-B759-9B9B36741BE9}"/>
    <cellStyle name="Total 12 4 6 2 4" xfId="21573" xr:uid="{CAE1D597-FE8F-4727-B59D-6A55A06816AE}"/>
    <cellStyle name="Total 12 4 6 3" xfId="10210" xr:uid="{243AA29C-C1AE-4175-8674-82F9E22657E7}"/>
    <cellStyle name="Total 12 4 6 3 2" xfId="25318" xr:uid="{40712439-2EB5-4D1D-93CE-57FF77B799B7}"/>
    <cellStyle name="Total 12 4 6 4" xfId="13848" xr:uid="{B88DAA2C-ECFE-47A4-B43A-C646046610C2}"/>
    <cellStyle name="Total 12 4 6 4 2" xfId="28956" xr:uid="{1DB83C44-B16F-4404-9424-333302536063}"/>
    <cellStyle name="Total 12 4 6 5" xfId="18936" xr:uid="{C7A7F93E-DA7E-4A31-98A1-ECDAD9AD5D66}"/>
    <cellStyle name="Total 12 4 7" xfId="4210" xr:uid="{AB86C8B6-C95F-40D0-9789-0204C67AE941}"/>
    <cellStyle name="Total 12 4 7 2" xfId="6847" xr:uid="{6564EC13-4833-4EA0-8756-16C2021D3317}"/>
    <cellStyle name="Total 12 4 7 2 2" xfId="13158" xr:uid="{5B1BDC9B-553C-4045-8784-24B6EFB00287}"/>
    <cellStyle name="Total 12 4 7 2 2 2" xfId="28266" xr:uid="{A2744A76-B03A-45FD-BD35-B6CC12F96996}"/>
    <cellStyle name="Total 12 4 7 2 3" xfId="16827" xr:uid="{13BE4992-7903-40B5-A6ED-55C559EF27C9}"/>
    <cellStyle name="Total 12 4 7 2 3 2" xfId="31935" xr:uid="{F6AA34B1-1E3D-4EE8-8C9E-FF934F0F7672}"/>
    <cellStyle name="Total 12 4 7 2 4" xfId="21955" xr:uid="{684D1E5B-6B4F-4EFA-B9F9-782B7F100243}"/>
    <cellStyle name="Total 12 4 7 3" xfId="10592" xr:uid="{2B5BFD9B-8D7A-421F-933B-7D604F6FD88B}"/>
    <cellStyle name="Total 12 4 7 3 2" xfId="25700" xr:uid="{60612F4F-3BBB-4011-A1C9-BF460515FE09}"/>
    <cellStyle name="Total 12 4 7 4" xfId="8692" xr:uid="{21D02929-7341-4D15-91F8-9EF844622ECF}"/>
    <cellStyle name="Total 12 4 7 4 2" xfId="23800" xr:uid="{284E7A50-2BA7-4A59-88F2-D1665024FF69}"/>
    <cellStyle name="Total 12 4 7 5" xfId="19318" xr:uid="{629544C9-1655-4EA5-89E3-A29FD91C1E16}"/>
    <cellStyle name="Total 12 4 8" xfId="4775" xr:uid="{118A810B-4797-48C9-A32E-4092D2C1E81B}"/>
    <cellStyle name="Total 12 4 8 2" xfId="11157" xr:uid="{3D3B64CC-2201-44FC-B2D8-980B433B3C4E}"/>
    <cellStyle name="Total 12 4 8 2 2" xfId="26265" xr:uid="{F5E26398-848E-4947-A761-D8D38701B456}"/>
    <cellStyle name="Total 12 4 8 3" xfId="15162" xr:uid="{D262CADE-6A1A-41C2-8EA8-B5F5B4203492}"/>
    <cellStyle name="Total 12 4 8 3 2" xfId="30270" xr:uid="{E15282FC-BF24-452C-8B9A-22F8A56E1AA1}"/>
    <cellStyle name="Total 12 4 8 4" xfId="19883" xr:uid="{4A56E4D0-F395-4412-B7DA-54C76145C3D7}"/>
    <cellStyle name="Total 12 4 9" xfId="8636" xr:uid="{4C2682F7-8A7C-4CFA-882B-EB127689BB78}"/>
    <cellStyle name="Total 12 4 9 2" xfId="23744" xr:uid="{9E704E99-766E-400C-8F21-95B707362E18}"/>
    <cellStyle name="Total 12 5" xfId="2153" xr:uid="{7BCB7721-7C35-4A7B-80BC-0E0C2ADC78E2}"/>
    <cellStyle name="Total 12 5 10" xfId="8698" xr:uid="{AA39C39F-ADDB-42FD-8440-FC073AF0D085}"/>
    <cellStyle name="Total 12 5 10 2" xfId="23806" xr:uid="{8E7FE24D-F2C9-43B6-9498-5CED9EF1C0DC}"/>
    <cellStyle name="Total 12 5 11" xfId="17378" xr:uid="{75F2D1F8-1C23-4CB8-B2E2-A87EF9C3081F}"/>
    <cellStyle name="Total 12 5 2" xfId="2908" xr:uid="{38127E68-86D1-431C-A9FA-4BB01FE79E82}"/>
    <cellStyle name="Total 12 5 2 2" xfId="5545" xr:uid="{BAAA7703-DAAB-448F-96FF-98652B9A426E}"/>
    <cellStyle name="Total 12 5 2 2 2" xfId="11856" xr:uid="{074D5215-D569-4ED2-AB49-D24D99BD262A}"/>
    <cellStyle name="Total 12 5 2 2 2 2" xfId="26964" xr:uid="{B7AD618A-1E88-46AD-9FD2-DB042E301F99}"/>
    <cellStyle name="Total 12 5 2 2 3" xfId="16461" xr:uid="{870D00E8-48DE-412D-958C-F77973ECBF78}"/>
    <cellStyle name="Total 12 5 2 2 3 2" xfId="31569" xr:uid="{2A7E5A11-7BD4-4077-84DB-4EA8DCD743EF}"/>
    <cellStyle name="Total 12 5 2 2 4" xfId="20653" xr:uid="{2E58264F-30F8-4F83-B764-CA5F42D9F556}"/>
    <cellStyle name="Total 12 5 2 3" xfId="15790" xr:uid="{2A119FB3-FD60-419C-8004-B7086393E531}"/>
    <cellStyle name="Total 12 5 2 3 2" xfId="30898" xr:uid="{5EFE8803-83C3-49B5-85CF-F286117E42C7}"/>
    <cellStyle name="Total 12 5 2 4" xfId="18016" xr:uid="{94063916-72AD-407E-A3D0-07F3914276F4}"/>
    <cellStyle name="Total 12 5 3" xfId="3211" xr:uid="{8EBC8768-0C2B-4266-941E-4C4EC5FA0EFE}"/>
    <cellStyle name="Total 12 5 3 2" xfId="5848" xr:uid="{70938C20-5FE9-46FD-98C7-08197B27F6E6}"/>
    <cellStyle name="Total 12 5 3 2 2" xfId="12159" xr:uid="{8ECE0354-D129-4115-9FD7-12BDB8EAB5C0}"/>
    <cellStyle name="Total 12 5 3 2 2 2" xfId="27267" xr:uid="{0A59BAEB-0F40-4551-9B07-3C0CF69C7A28}"/>
    <cellStyle name="Total 12 5 3 2 3" xfId="8012" xr:uid="{35203C93-F098-4100-AF7A-1DED8E759F01}"/>
    <cellStyle name="Total 12 5 3 2 3 2" xfId="23120" xr:uid="{F238197B-442F-4DC7-BFBE-10343E278C6B}"/>
    <cellStyle name="Total 12 5 3 2 4" xfId="20956" xr:uid="{D123E413-415B-4DDC-A217-CC150E396A4D}"/>
    <cellStyle name="Total 12 5 3 3" xfId="9593" xr:uid="{764A2606-C14D-4CC8-9775-626B49C7DA74}"/>
    <cellStyle name="Total 12 5 3 3 2" xfId="24701" xr:uid="{7BF00840-CBDD-457A-A3DC-1F2BB090DD7C}"/>
    <cellStyle name="Total 12 5 3 4" xfId="15286" xr:uid="{4935E081-5349-4DBE-AE8E-4E1B2709CD1C}"/>
    <cellStyle name="Total 12 5 3 4 2" xfId="30394" xr:uid="{68C398B6-2188-4091-B0CF-878B3EA52BC7}"/>
    <cellStyle name="Total 12 5 3 5" xfId="18319" xr:uid="{C1CC4353-C647-4916-B2C4-E40263512A11}"/>
    <cellStyle name="Total 12 5 4" xfId="3537" xr:uid="{6E199F7F-D90A-4E01-87F7-11150E4CD6F6}"/>
    <cellStyle name="Total 12 5 4 2" xfId="6174" xr:uid="{A377C8B4-C7E5-430D-88A5-011C31C5284F}"/>
    <cellStyle name="Total 12 5 4 2 2" xfId="12485" xr:uid="{77F13E21-368C-477C-A685-8D62D341587F}"/>
    <cellStyle name="Total 12 5 4 2 2 2" xfId="27593" xr:uid="{444CCC3A-3F02-4565-B52A-BD8E92BA8A85}"/>
    <cellStyle name="Total 12 5 4 2 3" xfId="14231" xr:uid="{66DD0ABE-BC37-4BBF-9CB9-73C6B2356368}"/>
    <cellStyle name="Total 12 5 4 2 3 2" xfId="29339" xr:uid="{86777981-6D93-4438-AC72-6003185D440E}"/>
    <cellStyle name="Total 12 5 4 2 4" xfId="21282" xr:uid="{D758779C-3F13-4375-967E-5902447EFA54}"/>
    <cellStyle name="Total 12 5 4 3" xfId="9919" xr:uid="{FF789006-D95D-46E2-BBAD-FC1FE0339B36}"/>
    <cellStyle name="Total 12 5 4 3 2" xfId="25027" xr:uid="{5E1237C8-4CA0-43CA-B490-C29708672CFA}"/>
    <cellStyle name="Total 12 5 4 4" xfId="7390" xr:uid="{A6A78E90-361D-4EF7-97C6-B4F9677845C2}"/>
    <cellStyle name="Total 12 5 4 4 2" xfId="22498" xr:uid="{7BAB1DB0-A20F-4D1A-A0F0-AED640125093}"/>
    <cellStyle name="Total 12 5 4 5" xfId="18645" xr:uid="{FC0768BA-5BDB-4285-9DFF-5E2918D2917D}"/>
    <cellStyle name="Total 12 5 5" xfId="3843" xr:uid="{7379D2A3-9529-4E37-8990-ADC5BE1D654E}"/>
    <cellStyle name="Total 12 5 5 2" xfId="6480" xr:uid="{C374A9C2-5C42-4D5C-A58D-26630CFF8F59}"/>
    <cellStyle name="Total 12 5 5 2 2" xfId="12791" xr:uid="{42C3677E-A9C4-4392-86C9-F193D516B613}"/>
    <cellStyle name="Total 12 5 5 2 2 2" xfId="27899" xr:uid="{6F80393E-8DE4-4D17-AB0A-BDCE01D00707}"/>
    <cellStyle name="Total 12 5 5 2 3" xfId="14477" xr:uid="{6707B24F-5F83-4772-984A-7B240FC3A7A1}"/>
    <cellStyle name="Total 12 5 5 2 3 2" xfId="29585" xr:uid="{17CB225E-9A71-42BB-83D2-F2E9A7E2FB48}"/>
    <cellStyle name="Total 12 5 5 2 4" xfId="21588" xr:uid="{9B43C930-0EF2-45A9-9846-A27D3030BFB8}"/>
    <cellStyle name="Total 12 5 5 3" xfId="10225" xr:uid="{ABC81964-1149-4686-9856-EE6FB34CA89F}"/>
    <cellStyle name="Total 12 5 5 3 2" xfId="25333" xr:uid="{2F6CB0B3-3CF6-492A-A100-9AE60DF50DF4}"/>
    <cellStyle name="Total 12 5 5 4" xfId="8101" xr:uid="{5F6492D2-DF25-43BE-B6EB-BE97BFAB5D21}"/>
    <cellStyle name="Total 12 5 5 4 2" xfId="23209" xr:uid="{0FF49BDA-569F-47ED-AA39-6D75FB83F58A}"/>
    <cellStyle name="Total 12 5 5 5" xfId="18951" xr:uid="{82F39375-5289-4224-8463-C5982797B1D2}"/>
    <cellStyle name="Total 12 5 6" xfId="4225" xr:uid="{781D6DCA-7240-4AB0-B5C1-6D835B79A4A5}"/>
    <cellStyle name="Total 12 5 6 2" xfId="6862" xr:uid="{E757D382-E3A3-4637-909F-45207049F44E}"/>
    <cellStyle name="Total 12 5 6 2 2" xfId="13173" xr:uid="{B728325A-86D1-418E-A69A-DED040027859}"/>
    <cellStyle name="Total 12 5 6 2 2 2" xfId="28281" xr:uid="{BAE8F377-B3B8-48B2-9FD2-ED5C3939168F}"/>
    <cellStyle name="Total 12 5 6 2 3" xfId="16842" xr:uid="{CC186779-025A-434B-B439-4A1A4AA5729B}"/>
    <cellStyle name="Total 12 5 6 2 3 2" xfId="31950" xr:uid="{9A2CF7F4-1F7F-4891-ADE6-51E33F41387F}"/>
    <cellStyle name="Total 12 5 6 2 4" xfId="21970" xr:uid="{20963985-6E45-4074-9FED-48FEA23B53E4}"/>
    <cellStyle name="Total 12 5 6 3" xfId="10607" xr:uid="{2B51D9AE-66B1-44A3-B835-994D8493F8DA}"/>
    <cellStyle name="Total 12 5 6 3 2" xfId="25715" xr:uid="{F3F86C8B-E08C-4138-B824-65CAA37D588D}"/>
    <cellStyle name="Total 12 5 6 4" xfId="8103" xr:uid="{D36FF36A-5BD0-4C69-AD12-EA03F5684CA7}"/>
    <cellStyle name="Total 12 5 6 4 2" xfId="23211" xr:uid="{6F5C2299-F602-41C5-ADD2-9FDA378CFB21}"/>
    <cellStyle name="Total 12 5 6 5" xfId="19333" xr:uid="{2A4C7896-FF07-470A-9554-D615E0864FDC}"/>
    <cellStyle name="Total 12 5 7" xfId="4790" xr:uid="{37D22928-3815-4401-B690-2E2CCF2CAB4F}"/>
    <cellStyle name="Total 12 5 7 2" xfId="11172" xr:uid="{942EA156-1F0B-46C9-B84D-C1F6117AEB8F}"/>
    <cellStyle name="Total 12 5 7 2 2" xfId="26280" xr:uid="{45F8AEFB-ACA8-40A6-BC6B-5F2FEF820667}"/>
    <cellStyle name="Total 12 5 7 3" xfId="7055" xr:uid="{E8B34F05-A08B-4C86-A39E-A23702B25D92}"/>
    <cellStyle name="Total 12 5 7 3 2" xfId="22163" xr:uid="{22EA5776-0B5B-4B10-A62B-D66380982A2B}"/>
    <cellStyle name="Total 12 5 7 4" xfId="19898" xr:uid="{A2EFADDC-6F84-4A0C-A378-AA2A6C169B58}"/>
    <cellStyle name="Total 12 5 8" xfId="8651" xr:uid="{63C9CF81-37B1-4C89-A234-3090EA25EA53}"/>
    <cellStyle name="Total 12 5 8 2" xfId="23759" xr:uid="{CB57CFCD-53BE-4A52-ADAE-9833E81F3F31}"/>
    <cellStyle name="Total 12 5 9" xfId="14064" xr:uid="{48770D32-98C1-42F2-8AED-A7206FD0BCE5}"/>
    <cellStyle name="Total 12 5 9 2" xfId="29172" xr:uid="{1A22260C-1674-42BB-A379-0301CAD45CE7}"/>
    <cellStyle name="Total 13" xfId="1777" xr:uid="{00000000-0005-0000-0000-0000F1060000}"/>
    <cellStyle name="Total 13 2" xfId="1948" xr:uid="{B700D807-9756-41CB-AFDE-5E7E2C0357EF}"/>
    <cellStyle name="Total 13 2 10" xfId="8449" xr:uid="{212E4F89-338D-442C-AAC9-9FC235DBB2DB}"/>
    <cellStyle name="Total 13 2 10 2" xfId="23557" xr:uid="{5657906C-8CED-48A8-8669-85D9ECA441BF}"/>
    <cellStyle name="Total 13 2 11" xfId="16333" xr:uid="{87A366A3-2662-4450-AE8B-6129F23DE621}"/>
    <cellStyle name="Total 13 2 11 2" xfId="31441" xr:uid="{A97A54A0-0752-4CC7-852F-91FA59E08428}"/>
    <cellStyle name="Total 13 2 12" xfId="14303" xr:uid="{B2950D46-5502-4101-AEFE-370C7BC0B2C7}"/>
    <cellStyle name="Total 13 2 12 2" xfId="29411" xr:uid="{69AE4EB7-94C3-495A-B95A-5EA999FA0EDA}"/>
    <cellStyle name="Total 13 2 13" xfId="17173" xr:uid="{1CCF376D-420F-4F63-9F66-7503517504DF}"/>
    <cellStyle name="Total 13 2 2" xfId="2508" xr:uid="{0E6D3E86-041E-4CE2-A577-07C990C59DDF}"/>
    <cellStyle name="Total 13 2 2 2" xfId="5145" xr:uid="{25D4F73D-0192-41F6-8D2C-A6FFAE0C40C8}"/>
    <cellStyle name="Total 13 2 2 2 2" xfId="11509" xr:uid="{8195D31E-ADE2-42BB-8D1A-3FA9504E7C14}"/>
    <cellStyle name="Total 13 2 2 2 2 2" xfId="26617" xr:uid="{A0914CF0-9F2C-4F0B-8E6E-4CD400F3C1B3}"/>
    <cellStyle name="Total 13 2 2 2 3" xfId="8189" xr:uid="{1514A9B2-B582-4C02-8C22-820F10B4EFD7}"/>
    <cellStyle name="Total 13 2 2 2 3 2" xfId="23297" xr:uid="{2B13BC4A-55B4-454C-95BC-002FF83FE3F7}"/>
    <cellStyle name="Total 13 2 2 2 4" xfId="20253" xr:uid="{2F9B4711-4F72-43DD-B701-4A3C68E7F0AF}"/>
    <cellStyle name="Total 13 2 2 3" xfId="8975" xr:uid="{07403510-F83B-4D5E-9A8E-843177BD97DD}"/>
    <cellStyle name="Total 13 2 2 3 2" xfId="24083" xr:uid="{86F41358-150A-422D-8F53-00924636C3FE}"/>
    <cellStyle name="Total 13 2 3" xfId="2724" xr:uid="{40FA15E8-7911-49EE-B1A8-AA87EDC33A5A}"/>
    <cellStyle name="Total 13 2 3 2" xfId="5361" xr:uid="{6D986799-25F4-467C-9263-B567EF1E3AEB}"/>
    <cellStyle name="Total 13 2 3 2 2" xfId="11710" xr:uid="{EF85A29D-315B-4845-A314-BC9DDC6452E0}"/>
    <cellStyle name="Total 13 2 3 2 2 2" xfId="26818" xr:uid="{6B9CA700-C5CA-4F07-BE29-1E37F800D115}"/>
    <cellStyle name="Total 13 2 3 2 3" xfId="9209" xr:uid="{0900D887-A6E5-4169-830C-6525BB155151}"/>
    <cellStyle name="Total 13 2 3 2 3 2" xfId="24317" xr:uid="{F8CD1F4C-147C-4D31-9E43-BF38852E5840}"/>
    <cellStyle name="Total 13 2 3 2 4" xfId="20469" xr:uid="{4AAE53B4-9EE1-4C45-9E87-0356F324796E}"/>
    <cellStyle name="Total 13 2 3 3" xfId="14281" xr:uid="{B99C2DC9-D6AA-4875-A5EA-88A18DAA1E52}"/>
    <cellStyle name="Total 13 2 3 3 2" xfId="29389" xr:uid="{A719E396-A87C-40DD-8B2E-0A6DB7EE3441}"/>
    <cellStyle name="Total 13 2 3 4" xfId="17832" xr:uid="{BA7AC751-3A60-41DD-9582-A500278ACC1B}"/>
    <cellStyle name="Total 13 2 4" xfId="3027" xr:uid="{243183A8-7A9E-4BFB-AA06-7ED08C9D1CE5}"/>
    <cellStyle name="Total 13 2 4 2" xfId="5664" xr:uid="{FB4DC829-1E65-4BD3-B99F-EF456F66D547}"/>
    <cellStyle name="Total 13 2 4 2 2" xfId="11975" xr:uid="{B78ECE39-B1A1-4C2B-9475-16AAC9FF4D5D}"/>
    <cellStyle name="Total 13 2 4 2 2 2" xfId="27083" xr:uid="{D048F3C3-9C50-4995-8976-0789D49EDBBA}"/>
    <cellStyle name="Total 13 2 4 2 3" xfId="14925" xr:uid="{3BEBECD5-541A-4522-B55E-41E6CEE8A88D}"/>
    <cellStyle name="Total 13 2 4 2 3 2" xfId="30033" xr:uid="{AA4B5FD7-13FB-4456-A1E9-20B8CC20DA66}"/>
    <cellStyle name="Total 13 2 4 2 4" xfId="20772" xr:uid="{7E0BBB46-1FAA-49A7-B216-4F5E7A926B87}"/>
    <cellStyle name="Total 13 2 4 3" xfId="9409" xr:uid="{D76320B9-340B-4170-85D4-4AC9686B7AAB}"/>
    <cellStyle name="Total 13 2 4 3 2" xfId="24517" xr:uid="{A7FCA83B-C3E0-46FC-AC6E-242098371189}"/>
    <cellStyle name="Total 13 2 4 4" xfId="15545" xr:uid="{846E44B2-5D58-485E-B3EB-BBB2F646999F}"/>
    <cellStyle name="Total 13 2 4 4 2" xfId="30653" xr:uid="{B739F41E-9622-4190-8A8F-E3D294828A8E}"/>
    <cellStyle name="Total 13 2 4 5" xfId="18135" xr:uid="{54028E77-1E95-4611-98E5-516121089AF6}"/>
    <cellStyle name="Total 13 2 5" xfId="3353" xr:uid="{409A482E-3CE5-46B3-AAC0-14F7EA6CA168}"/>
    <cellStyle name="Total 13 2 5 2" xfId="5990" xr:uid="{C2BDEAC6-7A6F-4702-B98A-2189E21AAC4D}"/>
    <cellStyle name="Total 13 2 5 2 2" xfId="12301" xr:uid="{90DD599D-883C-4448-9C37-6F8B7345CE9B}"/>
    <cellStyle name="Total 13 2 5 2 2 2" xfId="27409" xr:uid="{57A7E3A8-835D-4E63-B0F8-7312260F730E}"/>
    <cellStyle name="Total 13 2 5 2 3" xfId="8229" xr:uid="{BFA2FA18-D1C5-41A9-903F-F23C27CA29F8}"/>
    <cellStyle name="Total 13 2 5 2 3 2" xfId="23337" xr:uid="{F28F04A4-B8ED-44CB-A7E7-588FA59E0C44}"/>
    <cellStyle name="Total 13 2 5 2 4" xfId="21098" xr:uid="{695EC79A-6FA2-4A3C-B4F3-AF872AC873E7}"/>
    <cellStyle name="Total 13 2 5 3" xfId="9735" xr:uid="{690957DD-4BAE-46EC-B685-BC35D764138C}"/>
    <cellStyle name="Total 13 2 5 3 2" xfId="24843" xr:uid="{B67B4E0E-30C7-4282-9096-8344661AA021}"/>
    <cellStyle name="Total 13 2 5 4" xfId="15145" xr:uid="{506C8981-146B-47B7-A864-2225ABAD3538}"/>
    <cellStyle name="Total 13 2 5 4 2" xfId="30253" xr:uid="{00D4EEC7-6A5D-46E2-A913-085C9EB31397}"/>
    <cellStyle name="Total 13 2 5 5" xfId="18461" xr:uid="{560175B6-A69B-48AB-B315-3BD7492F0BF0}"/>
    <cellStyle name="Total 13 2 6" xfId="3659" xr:uid="{17ED9654-002D-4E43-A6C8-504DEDCA3468}"/>
    <cellStyle name="Total 13 2 6 2" xfId="6296" xr:uid="{AF2B656D-F7AD-4AEB-86B9-0A65C9DD7FE5}"/>
    <cellStyle name="Total 13 2 6 2 2" xfId="12607" xr:uid="{58928D33-CFAC-427F-B28C-64D7E1E8F65D}"/>
    <cellStyle name="Total 13 2 6 2 2 2" xfId="27715" xr:uid="{613DA34A-7E24-4072-AB51-A2CF21B65CCF}"/>
    <cellStyle name="Total 13 2 6 2 3" xfId="14169" xr:uid="{E4D79FD8-E7FC-4048-B742-F1FE666D4868}"/>
    <cellStyle name="Total 13 2 6 2 3 2" xfId="29277" xr:uid="{90EEC4B1-FDF7-49C3-9E68-B02E0986771F}"/>
    <cellStyle name="Total 13 2 6 2 4" xfId="21404" xr:uid="{E3524BA8-CA35-4B30-A912-ADE12D1727CD}"/>
    <cellStyle name="Total 13 2 6 3" xfId="10041" xr:uid="{C44477C2-9B65-4E32-9407-516847D92CC0}"/>
    <cellStyle name="Total 13 2 6 3 2" xfId="25149" xr:uid="{38FEE610-CA52-49DA-9B4B-B6B4D4C604B1}"/>
    <cellStyle name="Total 13 2 6 4" xfId="15196" xr:uid="{3F7011EA-EDFD-4320-846B-F676AC458C83}"/>
    <cellStyle name="Total 13 2 6 4 2" xfId="30304" xr:uid="{66A3AE09-A31A-4912-B942-86321EAD2E5C}"/>
    <cellStyle name="Total 13 2 6 5" xfId="18767" xr:uid="{19B4FF04-56A1-4A3E-B118-BD029641B270}"/>
    <cellStyle name="Total 13 2 7" xfId="4020" xr:uid="{3F3CD43C-015B-40AE-AB17-A076B4522CD1}"/>
    <cellStyle name="Total 13 2 7 2" xfId="6657" xr:uid="{548D7A76-0DE7-46B7-BBBF-2B7CDF6205BC}"/>
    <cellStyle name="Total 13 2 7 2 2" xfId="12968" xr:uid="{6815B1BF-9216-4F2A-8E03-B435D6DB4D33}"/>
    <cellStyle name="Total 13 2 7 2 2 2" xfId="28076" xr:uid="{ECDF6B18-AF26-4468-B122-8CF677FD668F}"/>
    <cellStyle name="Total 13 2 7 2 3" xfId="16658" xr:uid="{F2F17F4B-7BC9-4F1A-B3E1-B9EEFBEACE89}"/>
    <cellStyle name="Total 13 2 7 2 3 2" xfId="31766" xr:uid="{FC537A80-5BF3-448B-AD60-4E2913FC3AB3}"/>
    <cellStyle name="Total 13 2 7 2 4" xfId="21765" xr:uid="{09371260-DD25-4476-B612-9F9565800F83}"/>
    <cellStyle name="Total 13 2 7 3" xfId="10402" xr:uid="{BCF7DC11-8B21-4A82-B22F-26468C1B3DA1}"/>
    <cellStyle name="Total 13 2 7 3 2" xfId="25510" xr:uid="{D51FC4F2-F9AB-4A00-90F0-A429AAC35B96}"/>
    <cellStyle name="Total 13 2 7 4" xfId="15410" xr:uid="{5003D43A-2030-417A-AAED-A2C770C9B8E0}"/>
    <cellStyle name="Total 13 2 7 4 2" xfId="30518" xr:uid="{06D7DEB1-BF1B-4948-9230-C917F47F1C2D}"/>
    <cellStyle name="Total 13 2 7 5" xfId="19128" xr:uid="{2EC25230-BE33-48D0-AFDF-81D2A61AF837}"/>
    <cellStyle name="Total 13 2 8" xfId="4333" xr:uid="{511B8A0C-99A1-4AD6-A8AD-36CB9656FBAA}"/>
    <cellStyle name="Total 13 2 8 2" xfId="6970" xr:uid="{7EC97BC7-B054-4139-A260-37049962CB18}"/>
    <cellStyle name="Total 13 2 8 2 2" xfId="13281" xr:uid="{2BF92D9E-4A64-4837-8B54-F4A111C05C4A}"/>
    <cellStyle name="Total 13 2 8 2 2 2" xfId="28389" xr:uid="{E3B6EF30-995C-4D83-9DD9-2B56C710C91B}"/>
    <cellStyle name="Total 13 2 8 2 3" xfId="16945" xr:uid="{FA207F97-7885-4644-9F4B-FE1052A802CB}"/>
    <cellStyle name="Total 13 2 8 2 3 2" xfId="32053" xr:uid="{70EC3AE5-739E-4118-AB31-0FEA3AE5150C}"/>
    <cellStyle name="Total 13 2 8 2 4" xfId="22078" xr:uid="{B3DFAF2C-7878-4973-9718-960DC87C25CD}"/>
    <cellStyle name="Total 13 2 8 3" xfId="10715" xr:uid="{4E8C22CA-40BF-40AF-AA84-5A8294908D5B}"/>
    <cellStyle name="Total 13 2 8 3 2" xfId="25823" xr:uid="{DE532529-A9AE-4EAD-90E8-BE0E8C3B1C93}"/>
    <cellStyle name="Total 13 2 8 4" xfId="8201" xr:uid="{1028E255-B2DE-48BF-BA56-0FC938C03545}"/>
    <cellStyle name="Total 13 2 8 4 2" xfId="23309" xr:uid="{D2915A67-BC50-40C6-BFDB-274EAF0BAD9F}"/>
    <cellStyle name="Total 13 2 8 5" xfId="19441" xr:uid="{5A22FAB2-3C75-41B9-A59D-52C6806D5A63}"/>
    <cellStyle name="Total 13 2 9" xfId="4585" xr:uid="{8E5B1B8A-9FB0-4B34-8CE1-F18E49D4EBE3}"/>
    <cellStyle name="Total 13 2 9 2" xfId="10967" xr:uid="{C24BBFDC-33BB-4BDE-8415-567B8C7833BC}"/>
    <cellStyle name="Total 13 2 9 2 2" xfId="26075" xr:uid="{36C7BB65-5170-4C10-97E9-379D81AAAE29}"/>
    <cellStyle name="Total 13 2 9 3" xfId="7736" xr:uid="{16920547-BFBE-4AE4-A5A2-224FC57E8312}"/>
    <cellStyle name="Total 13 2 9 3 2" xfId="22844" xr:uid="{272E756B-4693-47B9-A180-0F0D76F9531A}"/>
    <cellStyle name="Total 13 2 9 4" xfId="19693" xr:uid="{2EDD011B-03B6-47A2-828D-97B78A77C08D}"/>
    <cellStyle name="Total 13 3" xfId="1977" xr:uid="{26B106E9-26C4-4DC8-AA74-E7E028DD0C8F}"/>
    <cellStyle name="Total 13 3 10" xfId="8475" xr:uid="{3B206156-90E3-4C28-B884-D6ACAD398C73}"/>
    <cellStyle name="Total 13 3 10 2" xfId="23583" xr:uid="{1AB79FB0-1894-45C8-89A5-416ACF1C1D91}"/>
    <cellStyle name="Total 13 3 11" xfId="11212" xr:uid="{F373C6A4-322C-411E-9289-B5D35BDE64B5}"/>
    <cellStyle name="Total 13 3 11 2" xfId="26320" xr:uid="{DF265D8C-F3E1-40A8-A71B-73A3EE86D8C8}"/>
    <cellStyle name="Total 13 3 12" xfId="8147" xr:uid="{0C5EBE9C-56C3-4730-996C-DAA256F1636B}"/>
    <cellStyle name="Total 13 3 12 2" xfId="23255" xr:uid="{AF0B49EB-12F4-437E-A25F-465231B013A9}"/>
    <cellStyle name="Total 13 3 13" xfId="17202" xr:uid="{8A5DFA22-89C0-41BA-A489-B8F6E3B0118E}"/>
    <cellStyle name="Total 13 3 2" xfId="2537" xr:uid="{F37CBEF1-EF33-41FC-95AD-5CB908D631F7}"/>
    <cellStyle name="Total 13 3 2 2" xfId="5174" xr:uid="{9C6D0E40-163F-4AA1-A081-E0382A3B6966}"/>
    <cellStyle name="Total 13 3 2 2 2" xfId="11538" xr:uid="{FFD8DC86-48A8-45C7-BE9D-0AB5A7AA45D6}"/>
    <cellStyle name="Total 13 3 2 2 2 2" xfId="26646" xr:uid="{830D8481-2BBB-475B-9075-767BB0320C09}"/>
    <cellStyle name="Total 13 3 2 2 3" xfId="8089" xr:uid="{B5D607D4-5664-4029-B8EA-F272822B78AB}"/>
    <cellStyle name="Total 13 3 2 2 3 2" xfId="23197" xr:uid="{48677343-632B-4B7C-9686-D456F8442EE3}"/>
    <cellStyle name="Total 13 3 2 2 4" xfId="20282" xr:uid="{A35CB0BC-2504-453E-A9CD-0C1F791628D8}"/>
    <cellStyle name="Total 13 3 2 3" xfId="9004" xr:uid="{B19E51EB-0082-4E43-B283-C7DA7C7A4386}"/>
    <cellStyle name="Total 13 3 2 3 2" xfId="24112" xr:uid="{616F4478-8E1C-49FC-9012-A68A333D1CFE}"/>
    <cellStyle name="Total 13 3 3" xfId="2739" xr:uid="{3A107B94-92DE-479E-BFA7-5E0CB9004ECC}"/>
    <cellStyle name="Total 13 3 3 2" xfId="5376" xr:uid="{BB1FE804-EB23-4BBB-A171-A4BBA601C112}"/>
    <cellStyle name="Total 13 3 3 2 2" xfId="11725" xr:uid="{3AD6FDC6-A848-4B66-9C88-1DB272AD0915}"/>
    <cellStyle name="Total 13 3 3 2 2 2" xfId="26833" xr:uid="{755916C8-503D-4412-B831-44E87994ADBF}"/>
    <cellStyle name="Total 13 3 3 2 3" xfId="14451" xr:uid="{0057E2AC-E4A0-44D3-ABA6-1483B0C5EA7A}"/>
    <cellStyle name="Total 13 3 3 2 3 2" xfId="29559" xr:uid="{CF30D66A-B67D-4242-B617-E14B3E152DF6}"/>
    <cellStyle name="Total 13 3 3 2 4" xfId="20484" xr:uid="{71984713-8F84-4AA9-A05A-2C7986536E35}"/>
    <cellStyle name="Total 13 3 3 3" xfId="15247" xr:uid="{873B538E-B784-40CD-AF85-ECAE1E4570D2}"/>
    <cellStyle name="Total 13 3 3 3 2" xfId="30355" xr:uid="{16A2716F-69DF-4F04-9048-699298ED972A}"/>
    <cellStyle name="Total 13 3 3 4" xfId="17847" xr:uid="{A1929B04-B425-44CC-8B2C-9FD1E5D2C646}"/>
    <cellStyle name="Total 13 3 4" xfId="3042" xr:uid="{D0341C75-3075-4321-B5C3-66FE541F84CC}"/>
    <cellStyle name="Total 13 3 4 2" xfId="5679" xr:uid="{5D180B7E-CA8B-4A5F-B582-6B7C795B7413}"/>
    <cellStyle name="Total 13 3 4 2 2" xfId="11990" xr:uid="{95919623-5477-4BB8-A6EA-280A89CCFF87}"/>
    <cellStyle name="Total 13 3 4 2 2 2" xfId="27098" xr:uid="{C0B592C3-0FE6-405B-BD99-620E6141FBBB}"/>
    <cellStyle name="Total 13 3 4 2 3" xfId="15122" xr:uid="{5CC00884-9582-415B-A962-3A9DFCA06E7B}"/>
    <cellStyle name="Total 13 3 4 2 3 2" xfId="30230" xr:uid="{18146A2E-8319-41AC-A3EE-4573876C0B59}"/>
    <cellStyle name="Total 13 3 4 2 4" xfId="20787" xr:uid="{C57C8E7F-201B-4E9C-BD4A-0E35B102A4AB}"/>
    <cellStyle name="Total 13 3 4 3" xfId="9424" xr:uid="{15E7D1E5-3441-42DA-A7FC-67138C049DFA}"/>
    <cellStyle name="Total 13 3 4 3 2" xfId="24532" xr:uid="{D311E00B-24E3-40E0-B9CB-9948D05D6E62}"/>
    <cellStyle name="Total 13 3 4 4" xfId="14702" xr:uid="{0BF7D367-3E2A-4588-877B-5B66645243D7}"/>
    <cellStyle name="Total 13 3 4 4 2" xfId="29810" xr:uid="{4908FD94-7F24-4F17-AF15-7B47A80B9D71}"/>
    <cellStyle name="Total 13 3 4 5" xfId="18150" xr:uid="{E8B643EA-D6FF-4C85-A549-0FA474DC4962}"/>
    <cellStyle name="Total 13 3 5" xfId="3368" xr:uid="{CA2B583B-6E5C-47A3-B596-107272FBC7F1}"/>
    <cellStyle name="Total 13 3 5 2" xfId="6005" xr:uid="{3476D1A3-B29F-4712-8C0C-5F9A453604B2}"/>
    <cellStyle name="Total 13 3 5 2 2" xfId="12316" xr:uid="{8CD744DD-CFBA-4E69-BC60-0A6C54EE27AF}"/>
    <cellStyle name="Total 13 3 5 2 2 2" xfId="27424" xr:uid="{AC25399D-F1E3-460E-BF4C-B1C4E77A7AEE}"/>
    <cellStyle name="Total 13 3 5 2 3" xfId="7296" xr:uid="{2076DC1B-7C06-4EE1-BB30-3E1325CBB9E3}"/>
    <cellStyle name="Total 13 3 5 2 3 2" xfId="22404" xr:uid="{ADCE0840-3E69-4CF6-A4E0-6FCA5B94E9B0}"/>
    <cellStyle name="Total 13 3 5 2 4" xfId="21113" xr:uid="{B7121559-954F-4D42-92E1-2ABAFF80317F}"/>
    <cellStyle name="Total 13 3 5 3" xfId="9750" xr:uid="{7DFA9861-1679-4519-A30D-3BB97F11FD0A}"/>
    <cellStyle name="Total 13 3 5 3 2" xfId="24858" xr:uid="{E19A6E15-8DAA-4C2C-8F08-547DF04C6C69}"/>
    <cellStyle name="Total 13 3 5 4" xfId="7784" xr:uid="{32F991C3-B820-4059-8E9D-2F03FEF792AC}"/>
    <cellStyle name="Total 13 3 5 4 2" xfId="22892" xr:uid="{0AF1B872-EB5E-42F2-BFB6-DD5F03AE3E57}"/>
    <cellStyle name="Total 13 3 5 5" xfId="18476" xr:uid="{4527C4EC-791B-4FC4-8469-339CCD302A18}"/>
    <cellStyle name="Total 13 3 6" xfId="3674" xr:uid="{AB143624-4C59-499C-AE83-2182FF7A1AA9}"/>
    <cellStyle name="Total 13 3 6 2" xfId="6311" xr:uid="{DD01170E-756A-4B7C-A42C-F3448DD159F2}"/>
    <cellStyle name="Total 13 3 6 2 2" xfId="12622" xr:uid="{D4E74A16-E15D-438E-A166-8FE1C3A9B114}"/>
    <cellStyle name="Total 13 3 6 2 2 2" xfId="27730" xr:uid="{5762957C-7E57-41B7-9785-C842CD7A3D3A}"/>
    <cellStyle name="Total 13 3 6 2 3" xfId="14484" xr:uid="{B1BA55D1-346D-4785-824E-6DEF44AB1944}"/>
    <cellStyle name="Total 13 3 6 2 3 2" xfId="29592" xr:uid="{70DAB1FA-6517-4BC1-89AA-C0B08835FD2C}"/>
    <cellStyle name="Total 13 3 6 2 4" xfId="21419" xr:uid="{F1C08797-5F61-4B5F-9D30-7FF75AC98FE4}"/>
    <cellStyle name="Total 13 3 6 3" xfId="10056" xr:uid="{3EC47533-749C-46DD-B449-79ACF672F152}"/>
    <cellStyle name="Total 13 3 6 3 2" xfId="25164" xr:uid="{E8B18F9F-F3FC-4AAF-BA05-EC0759AF31C7}"/>
    <cellStyle name="Total 13 3 6 4" xfId="13766" xr:uid="{073B075A-7037-487B-B24A-DCF078608E9F}"/>
    <cellStyle name="Total 13 3 6 4 2" xfId="28874" xr:uid="{0275724B-3479-4983-96C2-0E370466A30C}"/>
    <cellStyle name="Total 13 3 6 5" xfId="18782" xr:uid="{FFC57C44-D05F-48FE-9E44-C12024C22B85}"/>
    <cellStyle name="Total 13 3 7" xfId="4049" xr:uid="{F4DB76BB-FF89-41FC-9AA4-09AF6B661A95}"/>
    <cellStyle name="Total 13 3 7 2" xfId="6686" xr:uid="{A6A82D4D-6AD0-4E96-ADE7-836DBC8803A5}"/>
    <cellStyle name="Total 13 3 7 2 2" xfId="12997" xr:uid="{ECADC101-28F9-4492-8B5D-037DA4A97B97}"/>
    <cellStyle name="Total 13 3 7 2 2 2" xfId="28105" xr:uid="{3C5A0F13-159C-4152-B206-5CC1B3119987}"/>
    <cellStyle name="Total 13 3 7 2 3" xfId="16673" xr:uid="{FBD93EE7-BA86-4C3A-99B4-33C8C53AF736}"/>
    <cellStyle name="Total 13 3 7 2 3 2" xfId="31781" xr:uid="{DC53B6D5-63EC-4F5C-B0B4-4655EE04AE12}"/>
    <cellStyle name="Total 13 3 7 2 4" xfId="21794" xr:uid="{FA8F5068-CFDE-4F2B-81A2-7E4F7E652B34}"/>
    <cellStyle name="Total 13 3 7 3" xfId="10431" xr:uid="{F3EA7E8F-B92F-4BF4-AB1B-B82CE0746184}"/>
    <cellStyle name="Total 13 3 7 3 2" xfId="25539" xr:uid="{B480630A-6FF1-4C92-B65A-FF99C6C7D0FB}"/>
    <cellStyle name="Total 13 3 7 4" xfId="9214" xr:uid="{B15C2CCB-06B9-461F-BE97-ECA763B2245F}"/>
    <cellStyle name="Total 13 3 7 4 2" xfId="24322" xr:uid="{401DF058-1341-44A7-8A30-C3FB4D4F96C8}"/>
    <cellStyle name="Total 13 3 7 5" xfId="19157" xr:uid="{E924BAB1-2E3C-47F6-B977-A15B17E9C522}"/>
    <cellStyle name="Total 13 3 8" xfId="4348" xr:uid="{C9DC6C6E-D0F6-4240-9AA4-BEEDD5ABCA5C}"/>
    <cellStyle name="Total 13 3 8 2" xfId="6985" xr:uid="{DF118355-925A-4543-9AC8-2620B393F858}"/>
    <cellStyle name="Total 13 3 8 2 2" xfId="13296" xr:uid="{E4BCA0F9-935A-4C30-A5B3-CC253AEC19B9}"/>
    <cellStyle name="Total 13 3 8 2 2 2" xfId="28404" xr:uid="{3EB03F91-0926-46E0-9F03-EBA419179F51}"/>
    <cellStyle name="Total 13 3 8 2 3" xfId="16960" xr:uid="{9FBACD68-6363-40C2-848C-6E9118C37726}"/>
    <cellStyle name="Total 13 3 8 2 3 2" xfId="32068" xr:uid="{8828EFBA-39AE-4047-A3D2-23E2D512B3E6}"/>
    <cellStyle name="Total 13 3 8 2 4" xfId="22093" xr:uid="{2BD96960-B65F-4479-9E4D-9FEDBF251298}"/>
    <cellStyle name="Total 13 3 8 3" xfId="10730" xr:uid="{BC2270C2-DDE3-4087-B3F3-9EE47B7B42D6}"/>
    <cellStyle name="Total 13 3 8 3 2" xfId="25838" xr:uid="{AD08E3A0-2984-43EB-B287-019C3F520D04}"/>
    <cellStyle name="Total 13 3 8 4" xfId="14729" xr:uid="{09AFFB6F-A30F-4062-89B6-2F91F919B198}"/>
    <cellStyle name="Total 13 3 8 4 2" xfId="29837" xr:uid="{59F07EE3-B369-4D88-8831-ABD88CBD9143}"/>
    <cellStyle name="Total 13 3 8 5" xfId="19456" xr:uid="{BEAE301A-FBAD-4887-B36D-0E2CDC3D9763}"/>
    <cellStyle name="Total 13 3 9" xfId="4614" xr:uid="{2F40BCF8-7806-486A-83BB-E8C6E5720643}"/>
    <cellStyle name="Total 13 3 9 2" xfId="10996" xr:uid="{9E4162E7-7AE0-4894-A9B0-D97034F83A35}"/>
    <cellStyle name="Total 13 3 9 2 2" xfId="26104" xr:uid="{3589938B-C6F8-4755-A126-9964C88DC8D4}"/>
    <cellStyle name="Total 13 3 9 3" xfId="7614" xr:uid="{FBA965B2-5D04-4D19-BD1A-E1ABD673D957}"/>
    <cellStyle name="Total 13 3 9 3 2" xfId="22722" xr:uid="{E97D1CF0-80E3-4636-A7A6-DA615170A134}"/>
    <cellStyle name="Total 13 3 9 4" xfId="19722" xr:uid="{63DCF944-7021-4DE9-955B-0AAF7571B617}"/>
    <cellStyle name="Total 13 4" xfId="2139" xr:uid="{43C62FE5-ADF5-4932-9F77-A589BE13A8B6}"/>
    <cellStyle name="Total 13 4 10" xfId="16496" xr:uid="{AA257C64-0493-4C59-ACAF-13BBDC4058D3}"/>
    <cellStyle name="Total 13 4 10 2" xfId="31604" xr:uid="{B5FE75B0-BFE7-46DD-B28F-6607BB767756}"/>
    <cellStyle name="Total 13 4 11" xfId="16154" xr:uid="{9BC15FA5-1408-476B-B6D4-2147397B043A}"/>
    <cellStyle name="Total 13 4 11 2" xfId="31262" xr:uid="{B61CA116-6ADD-4925-A4CD-2C527AF5D4DC}"/>
    <cellStyle name="Total 13 4 12" xfId="17364" xr:uid="{0396C3EA-143A-48A9-98AC-DCB8F63211C3}"/>
    <cellStyle name="Total 13 4 2" xfId="2629" xr:uid="{0499DFDE-A556-41F7-8FB6-9A87FD7AA0CD}"/>
    <cellStyle name="Total 13 4 2 2" xfId="5266" xr:uid="{0C3FEA40-45C3-40B2-86F1-C7577F03F39B}"/>
    <cellStyle name="Total 13 4 2 2 2" xfId="11630" xr:uid="{B88428D7-E65A-4979-88A6-EA34033D5036}"/>
    <cellStyle name="Total 13 4 2 2 2 2" xfId="26738" xr:uid="{A94FBF7F-37E5-4F7C-B552-E942D41FC812}"/>
    <cellStyle name="Total 13 4 2 2 3" xfId="15081" xr:uid="{C1653C63-41AD-4E5D-8936-0E56B91ABD46}"/>
    <cellStyle name="Total 13 4 2 2 3 2" xfId="30189" xr:uid="{AB756B1F-1C99-4155-8C0A-F8BCE5FBF24A}"/>
    <cellStyle name="Total 13 4 2 2 4" xfId="20374" xr:uid="{86708347-0630-437A-BF1E-4D73E17D6215}"/>
    <cellStyle name="Total 13 4 2 3" xfId="9096" xr:uid="{24523FEF-ABFE-47AE-B6AD-FF9C5E9BDE89}"/>
    <cellStyle name="Total 13 4 2 3 2" xfId="24204" xr:uid="{68EABCE2-4434-4FBA-94AF-8C772CA4BD6D}"/>
    <cellStyle name="Total 13 4 2 4" xfId="14317" xr:uid="{39543D0D-F283-4C87-969E-0C6523468BFB}"/>
    <cellStyle name="Total 13 4 2 4 2" xfId="29425" xr:uid="{71C9BD6D-F76E-49C6-BBD5-B63B73A7D013}"/>
    <cellStyle name="Total 13 4 2 5" xfId="13871" xr:uid="{E25FDC54-0943-48D9-9CE1-E53A513CB618}"/>
    <cellStyle name="Total 13 4 2 5 2" xfId="28979" xr:uid="{65B9B0F7-D4A2-47F3-8897-1D17751D01CD}"/>
    <cellStyle name="Total 13 4 2 6" xfId="17737" xr:uid="{40901A0A-45EB-42B1-99C0-E3EE0EEC102B}"/>
    <cellStyle name="Total 13 4 3" xfId="2894" xr:uid="{0A75C4D7-AB44-4076-8FC8-A6C5B4C77965}"/>
    <cellStyle name="Total 13 4 3 2" xfId="5531" xr:uid="{3AFCFDDA-C22B-44F6-AFAD-80045AED1269}"/>
    <cellStyle name="Total 13 4 3 2 2" xfId="11842" xr:uid="{1F3AB76A-6C1E-4ACA-8831-6B187BF6F696}"/>
    <cellStyle name="Total 13 4 3 2 2 2" xfId="26950" xr:uid="{74011E61-9C95-4AC9-9E0A-1D65D8D343F8}"/>
    <cellStyle name="Total 13 4 3 2 3" xfId="7942" xr:uid="{39D42D62-351E-48B6-961A-20AB81101102}"/>
    <cellStyle name="Total 13 4 3 2 3 2" xfId="23050" xr:uid="{DE808FEF-3CF6-4D11-8DF1-D70A3242F84E}"/>
    <cellStyle name="Total 13 4 3 2 4" xfId="20639" xr:uid="{7963B22C-5F38-4011-90D6-C46FD30B0D18}"/>
    <cellStyle name="Total 13 4 3 3" xfId="15188" xr:uid="{AB10D7A9-6B4C-4729-8F14-A76AFBC2A746}"/>
    <cellStyle name="Total 13 4 3 3 2" xfId="30296" xr:uid="{4B53FCE5-2DBC-433A-9C44-F1A3D82B1DC8}"/>
    <cellStyle name="Total 13 4 3 4" xfId="18002" xr:uid="{052A5479-BBF1-4D95-80A3-46C3479C39EC}"/>
    <cellStyle name="Total 13 4 4" xfId="3197" xr:uid="{436AA919-2A3A-4F6C-8374-61A4563C4FB1}"/>
    <cellStyle name="Total 13 4 4 2" xfId="5834" xr:uid="{A8D2F37F-B35C-49CD-B877-156828B778D0}"/>
    <cellStyle name="Total 13 4 4 2 2" xfId="12145" xr:uid="{F3ECD67D-A554-4C6D-A7BE-5AB83E3917BD}"/>
    <cellStyle name="Total 13 4 4 2 2 2" xfId="27253" xr:uid="{05028EAB-7558-4774-9E97-E0F871A5F29D}"/>
    <cellStyle name="Total 13 4 4 2 3" xfId="15252" xr:uid="{142A9053-061F-4F66-A455-87A861625AB2}"/>
    <cellStyle name="Total 13 4 4 2 3 2" xfId="30360" xr:uid="{70763641-6488-4BE3-A3EA-A6CCED9C0AB0}"/>
    <cellStyle name="Total 13 4 4 2 4" xfId="20942" xr:uid="{38CBED2F-9982-48C8-A058-76BADB43340B}"/>
    <cellStyle name="Total 13 4 4 3" xfId="9579" xr:uid="{09431EBA-D047-41ED-B1B7-40102D2DA1F2}"/>
    <cellStyle name="Total 13 4 4 3 2" xfId="24687" xr:uid="{0DBB4A2E-8E38-4CF8-993A-B96C3E042927}"/>
    <cellStyle name="Total 13 4 4 4" xfId="14930" xr:uid="{F0AA713B-96DF-4326-B455-C3D799973796}"/>
    <cellStyle name="Total 13 4 4 4 2" xfId="30038" xr:uid="{0422E549-7B78-4E97-B45D-E09A4A27F820}"/>
    <cellStyle name="Total 13 4 4 5" xfId="18305" xr:uid="{56B3D984-762D-4017-AD44-C84BD40D0AC3}"/>
    <cellStyle name="Total 13 4 5" xfId="3523" xr:uid="{709A7CF0-DA36-40D2-B0C8-4E65690350D7}"/>
    <cellStyle name="Total 13 4 5 2" xfId="6160" xr:uid="{898D03AA-FBA5-47AE-9FD9-54E11C9AF38D}"/>
    <cellStyle name="Total 13 4 5 2 2" xfId="12471" xr:uid="{ED3A0642-0ECE-416F-AAEA-D225998791D9}"/>
    <cellStyle name="Total 13 4 5 2 2 2" xfId="27579" xr:uid="{110CE987-C4BC-46F5-A385-18E7883B77B9}"/>
    <cellStyle name="Total 13 4 5 2 3" xfId="13437" xr:uid="{246AE597-B98F-434E-B5B9-892F9CE0EA5E}"/>
    <cellStyle name="Total 13 4 5 2 3 2" xfId="28545" xr:uid="{E3EF646E-D4D0-4717-A404-022AA1A51D7F}"/>
    <cellStyle name="Total 13 4 5 2 4" xfId="21268" xr:uid="{3E02C8D4-0159-4763-A2D4-8E84946FFB7C}"/>
    <cellStyle name="Total 13 4 5 3" xfId="9905" xr:uid="{BC9FB47F-EBD8-425E-8611-799E499EF154}"/>
    <cellStyle name="Total 13 4 5 3 2" xfId="25013" xr:uid="{0A362B22-2919-49F8-BD7B-16C325E7E1FF}"/>
    <cellStyle name="Total 13 4 5 4" xfId="13498" xr:uid="{A99C100F-7D96-49BB-AD6D-BD3B8878A293}"/>
    <cellStyle name="Total 13 4 5 4 2" xfId="28606" xr:uid="{1E9209EB-2DDF-42B2-8E08-54BF0F5C1318}"/>
    <cellStyle name="Total 13 4 5 5" xfId="18631" xr:uid="{172D4DE6-C76D-432E-81D3-10067D2B9196}"/>
    <cellStyle name="Total 13 4 6" xfId="3829" xr:uid="{8CBA9B76-8DB1-4960-9A0E-E0AFD547EF3C}"/>
    <cellStyle name="Total 13 4 6 2" xfId="6466" xr:uid="{E8635818-64E1-4238-B763-1F517F163881}"/>
    <cellStyle name="Total 13 4 6 2 2" xfId="12777" xr:uid="{BA0EEEE5-4F8D-4114-96FE-54381A7FBFE6}"/>
    <cellStyle name="Total 13 4 6 2 2 2" xfId="27885" xr:uid="{E18DB438-0493-4F76-9324-762AFBCBDF8F}"/>
    <cellStyle name="Total 13 4 6 2 3" xfId="16033" xr:uid="{5820B9CB-334B-4FD5-8D1A-DA4BB9F34A8C}"/>
    <cellStyle name="Total 13 4 6 2 3 2" xfId="31141" xr:uid="{77BB530D-31B5-4477-9552-896F09725CCF}"/>
    <cellStyle name="Total 13 4 6 2 4" xfId="21574" xr:uid="{F0A14A6A-B3C3-4FE1-8239-74EBA3B0197D}"/>
    <cellStyle name="Total 13 4 6 3" xfId="10211" xr:uid="{D7E72BB3-DB9D-4A98-B0C8-4EB079CC8B62}"/>
    <cellStyle name="Total 13 4 6 3 2" xfId="25319" xr:uid="{7084CE7B-FA07-4E77-AF9B-65F97B5AA52A}"/>
    <cellStyle name="Total 13 4 6 4" xfId="7234" xr:uid="{08CFD66C-F49F-42E6-87ED-614B03B752F4}"/>
    <cellStyle name="Total 13 4 6 4 2" xfId="22342" xr:uid="{5DBED6CA-77A6-4C97-9768-B5D23C8DC88A}"/>
    <cellStyle name="Total 13 4 6 5" xfId="18937" xr:uid="{A31DB74E-8BAA-4E6D-A48F-3E2F4D250FF6}"/>
    <cellStyle name="Total 13 4 7" xfId="4211" xr:uid="{0201E5FA-E36C-4DFB-9AB7-FFA73A847B8F}"/>
    <cellStyle name="Total 13 4 7 2" xfId="6848" xr:uid="{EC9D335E-F36F-4BAF-9A28-9C96A565502E}"/>
    <cellStyle name="Total 13 4 7 2 2" xfId="13159" xr:uid="{9DDDECEF-1A6B-47F3-BE82-6635574BAA87}"/>
    <cellStyle name="Total 13 4 7 2 2 2" xfId="28267" xr:uid="{B2B53329-30CB-4995-AA62-4EEF8A93ACE0}"/>
    <cellStyle name="Total 13 4 7 2 3" xfId="16828" xr:uid="{82ED6077-E0BC-4EA4-A62C-897FD109BF66}"/>
    <cellStyle name="Total 13 4 7 2 3 2" xfId="31936" xr:uid="{065E13B4-C792-41CF-BCC0-B0F8D2C1AE86}"/>
    <cellStyle name="Total 13 4 7 2 4" xfId="21956" xr:uid="{8278F64C-E10B-48FE-8B66-566A71407DC8}"/>
    <cellStyle name="Total 13 4 7 3" xfId="10593" xr:uid="{B983F4B0-910D-495C-9E5A-C4C664F5E15C}"/>
    <cellStyle name="Total 13 4 7 3 2" xfId="25701" xr:uid="{FFF5FD61-6403-43D4-A46B-C5F20C6D47B3}"/>
    <cellStyle name="Total 13 4 7 4" xfId="15040" xr:uid="{D8793FD3-7870-4815-87B1-DBB6A14A3527}"/>
    <cellStyle name="Total 13 4 7 4 2" xfId="30148" xr:uid="{22A85270-C44B-4807-89B5-2BD17588CFF5}"/>
    <cellStyle name="Total 13 4 7 5" xfId="19319" xr:uid="{0F5C2107-D96F-464C-8B09-55CACDF9EE2E}"/>
    <cellStyle name="Total 13 4 8" xfId="4776" xr:uid="{394A499B-3714-4A8D-8531-7FFA962BAB43}"/>
    <cellStyle name="Total 13 4 8 2" xfId="11158" xr:uid="{B3698C84-2C0F-488A-B4E9-EAD83218576B}"/>
    <cellStyle name="Total 13 4 8 2 2" xfId="26266" xr:uid="{38F1625C-83FB-4272-8703-F49CB2C05774}"/>
    <cellStyle name="Total 13 4 8 3" xfId="7586" xr:uid="{350DE6B0-ED42-47AE-AA0D-9847B5A71372}"/>
    <cellStyle name="Total 13 4 8 3 2" xfId="22694" xr:uid="{C518B96E-EE6C-49CA-AA06-F84B818517E0}"/>
    <cellStyle name="Total 13 4 8 4" xfId="19884" xr:uid="{6B882D8B-2B66-4BD2-98E8-BB66A157562E}"/>
    <cellStyle name="Total 13 4 9" xfId="8637" xr:uid="{DF613070-7CE6-417F-8B4C-4C205BA66BAE}"/>
    <cellStyle name="Total 13 4 9 2" xfId="23745" xr:uid="{A74AF4CD-04F2-4E98-BC58-B1F9A135B09C}"/>
    <cellStyle name="Total 13 5" xfId="2154" xr:uid="{41FC7F00-1C4A-4116-ABBC-9626FAC02624}"/>
    <cellStyle name="Total 13 5 10" xfId="15952" xr:uid="{F3D8B025-659F-4ABA-98EB-698C1954F8D3}"/>
    <cellStyle name="Total 13 5 10 2" xfId="31060" xr:uid="{CBB899AC-84AF-41B5-8EC9-18CFAFC5A114}"/>
    <cellStyle name="Total 13 5 11" xfId="17379" xr:uid="{F0D6FDCE-A8AD-403A-ACDC-7B07AB7F073A}"/>
    <cellStyle name="Total 13 5 2" xfId="2909" xr:uid="{7E01B687-D8D5-44D4-AF7D-5909952ECC9F}"/>
    <cellStyle name="Total 13 5 2 2" xfId="5546" xr:uid="{FD259D2B-6134-4F44-9252-CDE64497D195}"/>
    <cellStyle name="Total 13 5 2 2 2" xfId="11857" xr:uid="{DA87C541-EB0B-47C0-8B74-6B620BF60953}"/>
    <cellStyle name="Total 13 5 2 2 2 2" xfId="26965" xr:uid="{57071EAF-E55B-4062-8B7D-49581298DE1B}"/>
    <cellStyle name="Total 13 5 2 2 3" xfId="9229" xr:uid="{046B8F5C-0279-46D4-99B3-06CA5C403410}"/>
    <cellStyle name="Total 13 5 2 2 3 2" xfId="24337" xr:uid="{33FB810B-2B8E-4F08-A81A-2468F8F33474}"/>
    <cellStyle name="Total 13 5 2 2 4" xfId="20654" xr:uid="{B2A25E76-0472-4F3B-86A0-0CEE4EB97E4B}"/>
    <cellStyle name="Total 13 5 2 3" xfId="15133" xr:uid="{50B63ED5-3F8F-4B1C-B94A-C6F0FC7105C6}"/>
    <cellStyle name="Total 13 5 2 3 2" xfId="30241" xr:uid="{C918101B-B366-48E7-9131-46FB8065ED43}"/>
    <cellStyle name="Total 13 5 2 4" xfId="18017" xr:uid="{13338EEF-A57F-40DC-8A26-7DE6D6FE2E39}"/>
    <cellStyle name="Total 13 5 3" xfId="3212" xr:uid="{54F2D03F-6B12-4638-8B01-A53B8ACC3BA4}"/>
    <cellStyle name="Total 13 5 3 2" xfId="5849" xr:uid="{D6DBBB95-BB1E-429B-8AC3-D030D820FAF2}"/>
    <cellStyle name="Total 13 5 3 2 2" xfId="12160" xr:uid="{332EDF02-7A79-4F6E-9296-F4C2AC873BF5}"/>
    <cellStyle name="Total 13 5 3 2 2 2" xfId="27268" xr:uid="{D377C24F-A4CD-4F84-AD48-82815E52F2FF}"/>
    <cellStyle name="Total 13 5 3 2 3" xfId="13999" xr:uid="{243D0E4A-A562-43F3-AE18-3A3FBDF7EE8A}"/>
    <cellStyle name="Total 13 5 3 2 3 2" xfId="29107" xr:uid="{B789F56B-88D1-4E37-81BC-06F41831F725}"/>
    <cellStyle name="Total 13 5 3 2 4" xfId="20957" xr:uid="{C2CFB2E9-55B4-4D89-9D8A-43B69C0EE4DF}"/>
    <cellStyle name="Total 13 5 3 3" xfId="9594" xr:uid="{9ADA119B-E2CC-45C0-A817-B874FC83557F}"/>
    <cellStyle name="Total 13 5 3 3 2" xfId="24702" xr:uid="{DE0FACF3-BBFA-464B-B729-7B56AD90CD48}"/>
    <cellStyle name="Total 13 5 3 4" xfId="16128" xr:uid="{13155DD7-A445-4B6F-98AC-922B5BE044EB}"/>
    <cellStyle name="Total 13 5 3 4 2" xfId="31236" xr:uid="{FFC61C74-D22E-451B-BDEE-A80DCF6E5234}"/>
    <cellStyle name="Total 13 5 3 5" xfId="18320" xr:uid="{8A197EEB-D0A3-46B6-B2AB-703258E6D9E9}"/>
    <cellStyle name="Total 13 5 4" xfId="3538" xr:uid="{8335CFDB-6BA1-4CD1-B6FB-68AD26A4A518}"/>
    <cellStyle name="Total 13 5 4 2" xfId="6175" xr:uid="{E5C03418-C058-47F8-BBCC-D73E75FA705C}"/>
    <cellStyle name="Total 13 5 4 2 2" xfId="12486" xr:uid="{4F4719F9-8052-4F19-B28D-21F063D1F935}"/>
    <cellStyle name="Total 13 5 4 2 2 2" xfId="27594" xr:uid="{ACEF3A8E-0DF6-4E03-8607-6278D9D3E20B}"/>
    <cellStyle name="Total 13 5 4 2 3" xfId="15336" xr:uid="{7B32DA0C-FB97-4DD5-8E09-CC6E608333E1}"/>
    <cellStyle name="Total 13 5 4 2 3 2" xfId="30444" xr:uid="{5B1B3F7A-548C-4914-A959-FA679623DAB1}"/>
    <cellStyle name="Total 13 5 4 2 4" xfId="21283" xr:uid="{F5FB8819-E511-4A02-B084-220B4E88402A}"/>
    <cellStyle name="Total 13 5 4 3" xfId="9920" xr:uid="{E26DB96D-86B3-4D66-8853-676CD48F4A92}"/>
    <cellStyle name="Total 13 5 4 3 2" xfId="25028" xr:uid="{A4292E0B-E163-4DC3-BEC1-D0AA5BA58298}"/>
    <cellStyle name="Total 13 5 4 4" xfId="13993" xr:uid="{9C644D84-5891-4E28-BC0F-87186F8BB1D0}"/>
    <cellStyle name="Total 13 5 4 4 2" xfId="29101" xr:uid="{BA897971-5711-40E1-8BFC-BA908EFD2CA7}"/>
    <cellStyle name="Total 13 5 4 5" xfId="18646" xr:uid="{1CC2B658-BF53-4681-91A9-847FE48CF160}"/>
    <cellStyle name="Total 13 5 5" xfId="3844" xr:uid="{6DF10A0C-E297-460A-9943-17E54DC8279B}"/>
    <cellStyle name="Total 13 5 5 2" xfId="6481" xr:uid="{43848A47-4A4B-41F9-94D6-F699B33AA379}"/>
    <cellStyle name="Total 13 5 5 2 2" xfId="12792" xr:uid="{2909E3FE-1E82-488E-ACB5-9C6CEC3EF2AB}"/>
    <cellStyle name="Total 13 5 5 2 2 2" xfId="27900" xr:uid="{D834A59B-69B0-447B-A5FE-F794051632C4}"/>
    <cellStyle name="Total 13 5 5 2 3" xfId="15858" xr:uid="{A93CAC03-E7FF-46EE-8D49-DEFE143FA883}"/>
    <cellStyle name="Total 13 5 5 2 3 2" xfId="30966" xr:uid="{BB35A1D1-9EEA-4642-BB5B-710D12D6EFED}"/>
    <cellStyle name="Total 13 5 5 2 4" xfId="21589" xr:uid="{90F6BC93-E787-4635-B164-0D61F6939701}"/>
    <cellStyle name="Total 13 5 5 3" xfId="10226" xr:uid="{DB11D0DA-C887-401F-B94E-5FD38F228BAB}"/>
    <cellStyle name="Total 13 5 5 3 2" xfId="25334" xr:uid="{A916E103-FA79-4A3E-B032-9068999A1861}"/>
    <cellStyle name="Total 13 5 5 4" xfId="9189" xr:uid="{505B6806-E1A4-4B9B-90E1-818B2CE34D0C}"/>
    <cellStyle name="Total 13 5 5 4 2" xfId="24297" xr:uid="{25DF8B08-6105-4591-800F-CA828B2A8F36}"/>
    <cellStyle name="Total 13 5 5 5" xfId="18952" xr:uid="{365A35D9-C58F-4EAA-9864-07A9E4293092}"/>
    <cellStyle name="Total 13 5 6" xfId="4226" xr:uid="{4F663BF4-844C-454B-8001-B58D215E42E6}"/>
    <cellStyle name="Total 13 5 6 2" xfId="6863" xr:uid="{42D9A95B-5A30-4AB8-A6D1-937E9304D086}"/>
    <cellStyle name="Total 13 5 6 2 2" xfId="13174" xr:uid="{E21D6A74-1CFF-46BA-B645-7643CAB9C9C7}"/>
    <cellStyle name="Total 13 5 6 2 2 2" xfId="28282" xr:uid="{2FC56E7C-BC7F-401E-90FD-071C58F13E10}"/>
    <cellStyle name="Total 13 5 6 2 3" xfId="16843" xr:uid="{77DC7F1D-C9CD-4980-B8C1-763763CA6425}"/>
    <cellStyle name="Total 13 5 6 2 3 2" xfId="31951" xr:uid="{39BDD49F-3071-4127-8713-5F6DE7FF50F8}"/>
    <cellStyle name="Total 13 5 6 2 4" xfId="21971" xr:uid="{3771365E-132C-4D7B-A49F-ADA1C5DF8940}"/>
    <cellStyle name="Total 13 5 6 3" xfId="10608" xr:uid="{5FE92A92-14F8-4D69-ABA0-AFE4FE4F328D}"/>
    <cellStyle name="Total 13 5 6 3 2" xfId="25716" xr:uid="{AB3B51DA-8BA9-4532-872F-332B8BFBA5AB}"/>
    <cellStyle name="Total 13 5 6 4" xfId="7838" xr:uid="{B9A5E6AC-BFCB-4BE6-861D-C0783DE2B6A1}"/>
    <cellStyle name="Total 13 5 6 4 2" xfId="22946" xr:uid="{882499A0-78E5-4295-A229-E1974BBB65AB}"/>
    <cellStyle name="Total 13 5 6 5" xfId="19334" xr:uid="{8F90264E-5FF7-4C0B-8CA3-EBA41C79A88A}"/>
    <cellStyle name="Total 13 5 7" xfId="4791" xr:uid="{A2B2CAD0-96DB-4A87-8F3B-25739315DE4F}"/>
    <cellStyle name="Total 13 5 7 2" xfId="11173" xr:uid="{615C7E39-B8F7-4773-A289-0EB0278A5E16}"/>
    <cellStyle name="Total 13 5 7 2 2" xfId="26281" xr:uid="{19C90292-2747-4EB1-8737-69BE512A252A}"/>
    <cellStyle name="Total 13 5 7 3" xfId="7616" xr:uid="{92E2C52E-90DA-4CE5-B4C5-922CB2F5691C}"/>
    <cellStyle name="Total 13 5 7 3 2" xfId="22724" xr:uid="{D3B6B361-0872-4205-8089-78CD56DC8A29}"/>
    <cellStyle name="Total 13 5 7 4" xfId="19899" xr:uid="{3A3DFA2F-78E1-4DE5-8C8C-4A1DC496B011}"/>
    <cellStyle name="Total 13 5 8" xfId="8652" xr:uid="{C250FF93-8A2C-4061-A9D6-3F06229E4AAF}"/>
    <cellStyle name="Total 13 5 8 2" xfId="23760" xr:uid="{FD30AB7D-9BCB-452C-A22C-35B8D9E6FF0D}"/>
    <cellStyle name="Total 13 5 9" xfId="7215" xr:uid="{9AA15DE6-714A-4C6F-B6B5-4B0413552F3D}"/>
    <cellStyle name="Total 13 5 9 2" xfId="22323" xr:uid="{59396F1E-4F79-4871-81BB-C2F2309789CF}"/>
    <cellStyle name="Total 14" xfId="1778" xr:uid="{00000000-0005-0000-0000-0000F2060000}"/>
    <cellStyle name="Total 14 2" xfId="1949" xr:uid="{F19A910C-A487-4CC2-B73F-35480F32A5EE}"/>
    <cellStyle name="Total 14 2 10" xfId="8450" xr:uid="{23570F16-CEB2-4C1F-B73B-CCF4E1A94EAD}"/>
    <cellStyle name="Total 14 2 10 2" xfId="23558" xr:uid="{6E6AEC84-C96A-4AC5-A3FF-DA1ABF7EA8A3}"/>
    <cellStyle name="Total 14 2 11" xfId="15936" xr:uid="{95F719A4-C57A-49EE-B012-1DBC73E40C8C}"/>
    <cellStyle name="Total 14 2 11 2" xfId="31044" xr:uid="{379D61F0-73B1-4272-9BD6-9EAA5AB50B4D}"/>
    <cellStyle name="Total 14 2 12" xfId="15798" xr:uid="{340248FC-D32B-4439-9D95-B53A7027FF10}"/>
    <cellStyle name="Total 14 2 12 2" xfId="30906" xr:uid="{4B15EC74-212A-4710-A8A4-05622C26ACD3}"/>
    <cellStyle name="Total 14 2 13" xfId="17174" xr:uid="{186EFDB5-C7B7-4C28-8DF5-6D33E7473996}"/>
    <cellStyle name="Total 14 2 2" xfId="2509" xr:uid="{366ACEA9-C761-4C89-B5A8-573916FBD867}"/>
    <cellStyle name="Total 14 2 2 2" xfId="5146" xr:uid="{7AE79A99-716C-4C7D-A456-634E511296AA}"/>
    <cellStyle name="Total 14 2 2 2 2" xfId="11510" xr:uid="{09B14472-EB94-438D-8533-C7B366140301}"/>
    <cellStyle name="Total 14 2 2 2 2 2" xfId="26618" xr:uid="{C900AC16-5A4C-43C3-9746-EC39433A049A}"/>
    <cellStyle name="Total 14 2 2 2 3" xfId="7535" xr:uid="{21441F6B-413A-490A-9E6C-CCCD3B3BDDC2}"/>
    <cellStyle name="Total 14 2 2 2 3 2" xfId="22643" xr:uid="{107BE10F-26AB-4940-9EDB-9D2AAF9A1C9A}"/>
    <cellStyle name="Total 14 2 2 2 4" xfId="20254" xr:uid="{6A4D7A4F-2168-4C9D-A336-B09E207BDF4E}"/>
    <cellStyle name="Total 14 2 2 3" xfId="8976" xr:uid="{B7C6C202-12C8-4D30-9311-F6C35298E968}"/>
    <cellStyle name="Total 14 2 2 3 2" xfId="24084" xr:uid="{90442E83-50F6-4428-8A12-1742120AFB37}"/>
    <cellStyle name="Total 14 2 3" xfId="2725" xr:uid="{797C1F71-9C4D-4E54-8674-06A0767C499B}"/>
    <cellStyle name="Total 14 2 3 2" xfId="5362" xr:uid="{C5044272-1AE6-40F2-BC07-44523626B60D}"/>
    <cellStyle name="Total 14 2 3 2 2" xfId="11711" xr:uid="{7FAFBDE4-AF38-4103-8C13-A037F99AD874}"/>
    <cellStyle name="Total 14 2 3 2 2 2" xfId="26819" xr:uid="{CAB8AAB6-DDBE-479C-BDDD-679DAEAF7D00}"/>
    <cellStyle name="Total 14 2 3 2 3" xfId="9292" xr:uid="{A9070144-D9E9-4B3A-8057-432F3BC56ADF}"/>
    <cellStyle name="Total 14 2 3 2 3 2" xfId="24400" xr:uid="{265B2570-9727-4DEB-821D-60E1C28F4F25}"/>
    <cellStyle name="Total 14 2 3 2 4" xfId="20470" xr:uid="{8DDBF2A0-B4FE-466D-87AE-8440922BB4C5}"/>
    <cellStyle name="Total 14 2 3 3" xfId="16395" xr:uid="{B6FA1FD1-7094-484A-B99E-BE84E09811B7}"/>
    <cellStyle name="Total 14 2 3 3 2" xfId="31503" xr:uid="{85D8FCC8-2657-47E3-AB48-45A0FA1EB627}"/>
    <cellStyle name="Total 14 2 3 4" xfId="17833" xr:uid="{ABA8C0C2-0C22-43F4-A033-CFAFBD7419EC}"/>
    <cellStyle name="Total 14 2 4" xfId="3028" xr:uid="{72F7AC58-E6BE-4CA5-B262-058A5C421CB2}"/>
    <cellStyle name="Total 14 2 4 2" xfId="5665" xr:uid="{F42BB4D2-8298-4C03-9F3B-F8D9B29863F2}"/>
    <cellStyle name="Total 14 2 4 2 2" xfId="11976" xr:uid="{C207E387-DF7C-46CB-B8AB-81708EF99528}"/>
    <cellStyle name="Total 14 2 4 2 2 2" xfId="27084" xr:uid="{4ED0362F-386E-49CD-9A1F-2FA778C28097}"/>
    <cellStyle name="Total 14 2 4 2 3" xfId="7292" xr:uid="{3546AD64-062E-42E5-94B7-49A1BD4FBF1F}"/>
    <cellStyle name="Total 14 2 4 2 3 2" xfId="22400" xr:uid="{AF37B096-307B-402F-8B80-88A6260AA8B0}"/>
    <cellStyle name="Total 14 2 4 2 4" xfId="20773" xr:uid="{E69C041D-DE3E-4A5A-883A-BEA5C58864B8}"/>
    <cellStyle name="Total 14 2 4 3" xfId="9410" xr:uid="{D9FBF8EE-F326-40FF-BBBF-B82396790BA9}"/>
    <cellStyle name="Total 14 2 4 3 2" xfId="24518" xr:uid="{EA7387BF-A54F-41F9-8936-6F8D352E9866}"/>
    <cellStyle name="Total 14 2 4 4" xfId="16245" xr:uid="{D9FF220E-EC9C-49A6-98E6-B43524A7493D}"/>
    <cellStyle name="Total 14 2 4 4 2" xfId="31353" xr:uid="{2F3AD993-7916-4B6E-9217-CB31BC65C005}"/>
    <cellStyle name="Total 14 2 4 5" xfId="18136" xr:uid="{313789FC-B50E-427C-8BEC-A532DD36BEE6}"/>
    <cellStyle name="Total 14 2 5" xfId="3354" xr:uid="{A2E54920-9557-49E0-9B24-0B8148469375}"/>
    <cellStyle name="Total 14 2 5 2" xfId="5991" xr:uid="{31A20775-7B8E-491A-99B2-7904564B2C6C}"/>
    <cellStyle name="Total 14 2 5 2 2" xfId="12302" xr:uid="{CA6DFAAB-FE0C-4B50-9DCA-843CE8344038}"/>
    <cellStyle name="Total 14 2 5 2 2 2" xfId="27410" xr:uid="{00702CB2-9E0F-4514-A526-C408849501AE}"/>
    <cellStyle name="Total 14 2 5 2 3" xfId="7782" xr:uid="{9FCE80C2-E68C-4EBC-ADFE-245BC0E88954}"/>
    <cellStyle name="Total 14 2 5 2 3 2" xfId="22890" xr:uid="{FFDBA83D-7B4A-4A8F-A803-C1DA68B69913}"/>
    <cellStyle name="Total 14 2 5 2 4" xfId="21099" xr:uid="{F7E182D1-6830-4B50-BC7D-881D2B435E40}"/>
    <cellStyle name="Total 14 2 5 3" xfId="9736" xr:uid="{23093276-45B7-4843-8B4A-EBC0A9FB9C17}"/>
    <cellStyle name="Total 14 2 5 3 2" xfId="24844" xr:uid="{88F5DC30-2468-4D75-A333-FF7632ACF95A}"/>
    <cellStyle name="Total 14 2 5 4" xfId="16000" xr:uid="{DCF7290A-4818-4E42-BA73-3B43291FCD15}"/>
    <cellStyle name="Total 14 2 5 4 2" xfId="31108" xr:uid="{9EA3B1F6-CDDF-4C1C-BAD3-96CEA2B042EC}"/>
    <cellStyle name="Total 14 2 5 5" xfId="18462" xr:uid="{7CE2B2D6-5F0E-40EC-B123-27D75B45F1EA}"/>
    <cellStyle name="Total 14 2 6" xfId="3660" xr:uid="{42401F47-3B08-495F-9311-71A35763907C}"/>
    <cellStyle name="Total 14 2 6 2" xfId="6297" xr:uid="{6A165DBE-328D-4C52-A56E-064F6F388028}"/>
    <cellStyle name="Total 14 2 6 2 2" xfId="12608" xr:uid="{C4AFF48B-EC96-47BD-845B-C6B01D544C36}"/>
    <cellStyle name="Total 14 2 6 2 2 2" xfId="27716" xr:uid="{346698EC-82DF-4668-A109-28E0A37ADA12}"/>
    <cellStyle name="Total 14 2 6 2 3" xfId="7879" xr:uid="{EDE13BB7-D8F0-42BA-B053-50DFCF1A7427}"/>
    <cellStyle name="Total 14 2 6 2 3 2" xfId="22987" xr:uid="{851F1F78-2813-4628-A37A-D68B08764AE1}"/>
    <cellStyle name="Total 14 2 6 2 4" xfId="21405" xr:uid="{3EE73B1E-CAD2-4D79-AB9C-E634570DD77F}"/>
    <cellStyle name="Total 14 2 6 3" xfId="10042" xr:uid="{67B8CA55-8D7A-4164-BE39-62D03CBC2E66}"/>
    <cellStyle name="Total 14 2 6 3 2" xfId="25150" xr:uid="{D9927ACE-EE73-47B5-84C7-39926CD77860}"/>
    <cellStyle name="Total 14 2 6 4" xfId="15003" xr:uid="{792A4750-16B2-4897-8859-2912A7A0F07E}"/>
    <cellStyle name="Total 14 2 6 4 2" xfId="30111" xr:uid="{45D93D3A-1E54-4EBE-AC55-CE178F4D3315}"/>
    <cellStyle name="Total 14 2 6 5" xfId="18768" xr:uid="{959E51AB-E931-4243-ACB3-B057491E1865}"/>
    <cellStyle name="Total 14 2 7" xfId="4021" xr:uid="{7EA67663-D7AE-4AE9-84AB-EC38AC3BD4F1}"/>
    <cellStyle name="Total 14 2 7 2" xfId="6658" xr:uid="{4B438B69-2B2B-4556-8A7E-225BD271D251}"/>
    <cellStyle name="Total 14 2 7 2 2" xfId="12969" xr:uid="{9041BBA7-95ED-4032-BBE8-9A95A3E0CDC4}"/>
    <cellStyle name="Total 14 2 7 2 2 2" xfId="28077" xr:uid="{976B9CCF-70C1-49FC-8638-DAE17B0B01D9}"/>
    <cellStyle name="Total 14 2 7 2 3" xfId="16659" xr:uid="{96223ABB-3530-48E8-A110-037F836F4FB7}"/>
    <cellStyle name="Total 14 2 7 2 3 2" xfId="31767" xr:uid="{0D7308CD-120C-4A3A-A289-54E8F7759D3C}"/>
    <cellStyle name="Total 14 2 7 2 4" xfId="21766" xr:uid="{AD84AC7B-C277-4BD6-AA26-6E81D7532AF7}"/>
    <cellStyle name="Total 14 2 7 3" xfId="10403" xr:uid="{E4544075-4DC7-48F8-B1B8-98A0095CA09C}"/>
    <cellStyle name="Total 14 2 7 3 2" xfId="25511" xr:uid="{BD460ED0-AA85-4F01-8CEC-85900F2D1773}"/>
    <cellStyle name="Total 14 2 7 4" xfId="11802" xr:uid="{669A2822-9E61-4A74-A0F8-7CE56545B902}"/>
    <cellStyle name="Total 14 2 7 4 2" xfId="26910" xr:uid="{5617447C-9712-404E-8DC7-3FF694666D4E}"/>
    <cellStyle name="Total 14 2 7 5" xfId="19129" xr:uid="{11C40043-4F18-4125-8FFD-2670469D0A0C}"/>
    <cellStyle name="Total 14 2 8" xfId="4334" xr:uid="{1D64AAF4-700C-4DAF-842E-C86325C3F09C}"/>
    <cellStyle name="Total 14 2 8 2" xfId="6971" xr:uid="{7BFB4D42-DAC8-4909-96C0-43B58E21CFCC}"/>
    <cellStyle name="Total 14 2 8 2 2" xfId="13282" xr:uid="{F024B646-1F35-42FE-8151-EBD03DF08E4B}"/>
    <cellStyle name="Total 14 2 8 2 2 2" xfId="28390" xr:uid="{3C107B21-7AA9-492A-BA7E-E43BAA94D1EB}"/>
    <cellStyle name="Total 14 2 8 2 3" xfId="16946" xr:uid="{6D3048D3-4801-44E1-A815-88C10EEFF424}"/>
    <cellStyle name="Total 14 2 8 2 3 2" xfId="32054" xr:uid="{72C08305-E314-4C03-98CA-500A87CA24F5}"/>
    <cellStyle name="Total 14 2 8 2 4" xfId="22079" xr:uid="{22468A3E-E7BD-4A2C-BA3E-D919E0E6B35E}"/>
    <cellStyle name="Total 14 2 8 3" xfId="10716" xr:uid="{88CA9490-19C1-4354-89C1-98473E7F28F2}"/>
    <cellStyle name="Total 14 2 8 3 2" xfId="25824" xr:uid="{57A80273-21E9-41EC-A4B7-A684AA109CC6}"/>
    <cellStyle name="Total 14 2 8 4" xfId="8241" xr:uid="{0A82F90D-2FAD-44A4-A5CE-AFBA49549267}"/>
    <cellStyle name="Total 14 2 8 4 2" xfId="23349" xr:uid="{1B830FA2-7F9F-47F5-ACEC-AD472012C450}"/>
    <cellStyle name="Total 14 2 8 5" xfId="19442" xr:uid="{3104F287-84A2-459F-B459-66E979F8CBF5}"/>
    <cellStyle name="Total 14 2 9" xfId="4586" xr:uid="{942B964D-546B-49C2-A25F-22C42567044E}"/>
    <cellStyle name="Total 14 2 9 2" xfId="10968" xr:uid="{B41C35DF-0D00-4E58-BEDE-49434B04132A}"/>
    <cellStyle name="Total 14 2 9 2 2" xfId="26076" xr:uid="{2E57529E-4D0A-440E-81CE-987AEF19E168}"/>
    <cellStyle name="Total 14 2 9 3" xfId="15631" xr:uid="{39E74BE7-FD41-45DA-9056-57FC2B4AEF67}"/>
    <cellStyle name="Total 14 2 9 3 2" xfId="30739" xr:uid="{D62FE586-B13B-4032-BCAF-C82BDF97E5D2}"/>
    <cellStyle name="Total 14 2 9 4" xfId="19694" xr:uid="{70B43BCC-D7A1-48B8-A7E6-6023E9F979E8}"/>
    <cellStyle name="Total 14 3" xfId="1978" xr:uid="{EBF3DA12-3F7C-441B-BC3D-FFA3B4083F58}"/>
    <cellStyle name="Total 14 3 10" xfId="8476" xr:uid="{504D2E06-0677-4AEF-971E-B4BC95934ABE}"/>
    <cellStyle name="Total 14 3 10 2" xfId="23584" xr:uid="{C4372189-3758-4D83-A502-E0327700A607}"/>
    <cellStyle name="Total 14 3 11" xfId="15603" xr:uid="{FCA148BE-0FB2-413F-B4FA-107DA334391A}"/>
    <cellStyle name="Total 14 3 11 2" xfId="30711" xr:uid="{3168B806-D018-422E-9DE2-5D5470BF0A1B}"/>
    <cellStyle name="Total 14 3 12" xfId="15261" xr:uid="{1D217338-12E1-44B2-AB66-15E7287DDA3B}"/>
    <cellStyle name="Total 14 3 12 2" xfId="30369" xr:uid="{9BFF1B2D-1A46-499D-ADA5-35D1EBDF3554}"/>
    <cellStyle name="Total 14 3 13" xfId="17203" xr:uid="{10C39731-0AFC-44BD-82A8-E78EA21707B1}"/>
    <cellStyle name="Total 14 3 2" xfId="2538" xr:uid="{3FEBC683-1224-4526-881F-7FC89631EA71}"/>
    <cellStyle name="Total 14 3 2 2" xfId="5175" xr:uid="{D762FF86-81F8-4C50-B58A-531F2ACAC7C5}"/>
    <cellStyle name="Total 14 3 2 2 2" xfId="11539" xr:uid="{1F3E2476-9189-49D2-9C48-21BD8C917C1D}"/>
    <cellStyle name="Total 14 3 2 2 2 2" xfId="26647" xr:uid="{39E71643-17F7-42F8-97B1-5BF8113F4CB4}"/>
    <cellStyle name="Total 14 3 2 2 3" xfId="14960" xr:uid="{76663AE5-DACD-4423-8A4F-279928F7A9FD}"/>
    <cellStyle name="Total 14 3 2 2 3 2" xfId="30068" xr:uid="{C1D2F1DB-60CA-4E92-99E6-75C01EFA6888}"/>
    <cellStyle name="Total 14 3 2 2 4" xfId="20283" xr:uid="{6ACB7B1C-B1DD-4E6E-8A2C-317A81290CD8}"/>
    <cellStyle name="Total 14 3 2 3" xfId="9005" xr:uid="{69288549-6913-4C28-A83A-CED987332BCE}"/>
    <cellStyle name="Total 14 3 2 3 2" xfId="24113" xr:uid="{614BE8CF-840E-4832-89E9-C2B72298B27E}"/>
    <cellStyle name="Total 14 3 3" xfId="2740" xr:uid="{95FEC4C0-1A2E-4BD3-BF04-A9E845CB2939}"/>
    <cellStyle name="Total 14 3 3 2" xfId="5377" xr:uid="{D6DEE13F-5565-481E-8829-522F99A6B538}"/>
    <cellStyle name="Total 14 3 3 2 2" xfId="11726" xr:uid="{8DC5BF8E-766D-4303-9971-5EF3D8F4EC6D}"/>
    <cellStyle name="Total 14 3 3 2 2 2" xfId="26834" xr:uid="{6107035B-44EE-4D19-8AC2-3D7B2A1101CF}"/>
    <cellStyle name="Total 14 3 3 2 3" xfId="7868" xr:uid="{87C64689-992B-4A05-BDA5-12DA4BE3689D}"/>
    <cellStyle name="Total 14 3 3 2 3 2" xfId="22976" xr:uid="{8F68F764-631B-446B-A176-907E2879D4E1}"/>
    <cellStyle name="Total 14 3 3 2 4" xfId="20485" xr:uid="{46D34624-2610-4E01-A348-8CE64E735D68}"/>
    <cellStyle name="Total 14 3 3 3" xfId="13865" xr:uid="{492A887A-B89D-4909-96C4-0A14DFA85737}"/>
    <cellStyle name="Total 14 3 3 3 2" xfId="28973" xr:uid="{22FFBE8A-3A6B-4017-A629-99DB00BAC650}"/>
    <cellStyle name="Total 14 3 3 4" xfId="17848" xr:uid="{FCC55498-7E60-4E69-93A6-07F5B864A67B}"/>
    <cellStyle name="Total 14 3 4" xfId="3043" xr:uid="{FF143FBB-5761-4AEA-B39B-2B7BF673B007}"/>
    <cellStyle name="Total 14 3 4 2" xfId="5680" xr:uid="{74153484-2E26-42B4-B42F-1F16A60A0366}"/>
    <cellStyle name="Total 14 3 4 2 2" xfId="11991" xr:uid="{188F4DCB-D2F7-4D4C-B5AA-C6DBBC468DDA}"/>
    <cellStyle name="Total 14 3 4 2 2 2" xfId="27099" xr:uid="{E49269B4-F8A9-4FA3-878D-3B2EB5A57C28}"/>
    <cellStyle name="Total 14 3 4 2 3" xfId="14329" xr:uid="{F9D82389-8A66-4298-9A28-D45A0C9D0B99}"/>
    <cellStyle name="Total 14 3 4 2 3 2" xfId="29437" xr:uid="{54F9139F-69EC-4B56-AB1D-CC066CBC3D6A}"/>
    <cellStyle name="Total 14 3 4 2 4" xfId="20788" xr:uid="{77D25AC1-40B9-4A6B-A077-B444B2E25AC9}"/>
    <cellStyle name="Total 14 3 4 3" xfId="9425" xr:uid="{E440B1ED-B242-4ABA-82F8-32FBE91A89C9}"/>
    <cellStyle name="Total 14 3 4 3 2" xfId="24533" xr:uid="{275F28F5-63B6-4E60-9E12-373E0AD2E29E}"/>
    <cellStyle name="Total 14 3 4 4" xfId="7877" xr:uid="{C52C1528-AFC2-4F3C-8A00-3AFD2CAAD490}"/>
    <cellStyle name="Total 14 3 4 4 2" xfId="22985" xr:uid="{9C90C56E-4416-46E1-A919-89C245FFD302}"/>
    <cellStyle name="Total 14 3 4 5" xfId="18151" xr:uid="{2F1BAFE3-7E62-49BC-80A8-536DB927800C}"/>
    <cellStyle name="Total 14 3 5" xfId="3369" xr:uid="{0309B913-9A2F-4FED-9EA9-B63057C493B5}"/>
    <cellStyle name="Total 14 3 5 2" xfId="6006" xr:uid="{58C4B7A1-7787-417B-BA02-DBA722FDEB7A}"/>
    <cellStyle name="Total 14 3 5 2 2" xfId="12317" xr:uid="{2943D39E-9A73-4EF5-8019-8E77E07312CE}"/>
    <cellStyle name="Total 14 3 5 2 2 2" xfId="27425" xr:uid="{BA97EF45-A4AD-46F7-B191-43D4B4F52F06}"/>
    <cellStyle name="Total 14 3 5 2 3" xfId="8138" xr:uid="{B706EAA2-B6C4-4E2B-94DE-574A9F6CCBEF}"/>
    <cellStyle name="Total 14 3 5 2 3 2" xfId="23246" xr:uid="{B46FDDBC-B85A-40D6-AE59-F7F05F8AB762}"/>
    <cellStyle name="Total 14 3 5 2 4" xfId="21114" xr:uid="{625734B6-3843-49E8-A82C-3DD161C9A179}"/>
    <cellStyle name="Total 14 3 5 3" xfId="9751" xr:uid="{1EB051B5-24A7-4542-898A-BAC3BE81AF0C}"/>
    <cellStyle name="Total 14 3 5 3 2" xfId="24859" xr:uid="{F274D34F-68A6-4A41-8D86-C9F7F8B0C071}"/>
    <cellStyle name="Total 14 3 5 4" xfId="14270" xr:uid="{281BE468-6463-4B82-82B9-146F68610655}"/>
    <cellStyle name="Total 14 3 5 4 2" xfId="29378" xr:uid="{DD1E186B-3869-42AC-B2F9-49A55610113D}"/>
    <cellStyle name="Total 14 3 5 5" xfId="18477" xr:uid="{D428E71E-82CD-4AD6-9106-026F07C8C664}"/>
    <cellStyle name="Total 14 3 6" xfId="3675" xr:uid="{D5A277C3-2759-4E0D-A794-5F4DAD795C19}"/>
    <cellStyle name="Total 14 3 6 2" xfId="6312" xr:uid="{3290F0BE-A118-4BAC-9803-1DA389206479}"/>
    <cellStyle name="Total 14 3 6 2 2" xfId="12623" xr:uid="{9E2C730C-AE9A-4F7E-9CA3-13C47433933B}"/>
    <cellStyle name="Total 14 3 6 2 2 2" xfId="27731" xr:uid="{A42D1588-3E2A-4613-928C-300935DADAB7}"/>
    <cellStyle name="Total 14 3 6 2 3" xfId="13494" xr:uid="{DACCA285-E7D0-4FE6-9E96-E47AD3F3F4E5}"/>
    <cellStyle name="Total 14 3 6 2 3 2" xfId="28602" xr:uid="{FC9F110F-CA21-4F2C-8193-9A6D972D234E}"/>
    <cellStyle name="Total 14 3 6 2 4" xfId="21420" xr:uid="{30BE968A-6CCD-4BD6-83E4-AE4027BB93D9}"/>
    <cellStyle name="Total 14 3 6 3" xfId="10057" xr:uid="{FC4A25DF-C8A6-4F11-BD2F-F63D8E7430BF}"/>
    <cellStyle name="Total 14 3 6 3 2" xfId="25165" xr:uid="{AC233997-0611-47E8-8E9E-7188EBCB46AA}"/>
    <cellStyle name="Total 14 3 6 4" xfId="15890" xr:uid="{38C4D7EC-D110-4A2C-91E0-6FC56F31B24E}"/>
    <cellStyle name="Total 14 3 6 4 2" xfId="30998" xr:uid="{631119D4-740A-4138-94B9-80EF60601193}"/>
    <cellStyle name="Total 14 3 6 5" xfId="18783" xr:uid="{00A5B1E7-3799-4CDC-8D30-5BD01A8E64F6}"/>
    <cellStyle name="Total 14 3 7" xfId="4050" xr:uid="{9D218B8D-39C9-48D6-BF54-0406BBB7C4E1}"/>
    <cellStyle name="Total 14 3 7 2" xfId="6687" xr:uid="{27452B2F-6D52-4D95-8CC7-50D637E24330}"/>
    <cellStyle name="Total 14 3 7 2 2" xfId="12998" xr:uid="{6269CFF6-0B59-40E7-8F4A-4137935BE32D}"/>
    <cellStyle name="Total 14 3 7 2 2 2" xfId="28106" xr:uid="{5DA83407-6E12-4CE2-9CCD-2201E90B71AF}"/>
    <cellStyle name="Total 14 3 7 2 3" xfId="16674" xr:uid="{5664D5CB-4AA7-423D-86D1-0C1542524DF0}"/>
    <cellStyle name="Total 14 3 7 2 3 2" xfId="31782" xr:uid="{63FFAF73-9198-496A-AD4F-19D40288C7FB}"/>
    <cellStyle name="Total 14 3 7 2 4" xfId="21795" xr:uid="{2FBE7924-A072-4979-A425-2FEE6D59C566}"/>
    <cellStyle name="Total 14 3 7 3" xfId="10432" xr:uid="{17F1D927-1C30-4034-902C-C40ABCC881DA}"/>
    <cellStyle name="Total 14 3 7 3 2" xfId="25540" xr:uid="{28C00683-8994-43E0-AE6D-D74874587F3A}"/>
    <cellStyle name="Total 14 3 7 4" xfId="13722" xr:uid="{F5F57806-9680-4982-A809-882EFDD5738D}"/>
    <cellStyle name="Total 14 3 7 4 2" xfId="28830" xr:uid="{7D949D2F-43CC-49A2-96C0-C92DFC271CA9}"/>
    <cellStyle name="Total 14 3 7 5" xfId="19158" xr:uid="{7875EF98-C9F2-4DCC-913F-58BD23709C9D}"/>
    <cellStyle name="Total 14 3 8" xfId="4349" xr:uid="{0FCDE3E3-8CDF-48AF-B237-4572ADA5FB7C}"/>
    <cellStyle name="Total 14 3 8 2" xfId="6986" xr:uid="{238301B7-197C-49D0-82C5-8EC571FC1EFE}"/>
    <cellStyle name="Total 14 3 8 2 2" xfId="13297" xr:uid="{B20708D3-9047-44FF-9730-F37C8A72D737}"/>
    <cellStyle name="Total 14 3 8 2 2 2" xfId="28405" xr:uid="{ABD250CB-7768-4F11-B0F8-77BAC2C79697}"/>
    <cellStyle name="Total 14 3 8 2 3" xfId="16961" xr:uid="{B96910FB-0D37-4BE9-A102-0200212C5338}"/>
    <cellStyle name="Total 14 3 8 2 3 2" xfId="32069" xr:uid="{6704D087-835D-44F3-B3CC-339445F6DA59}"/>
    <cellStyle name="Total 14 3 8 2 4" xfId="22094" xr:uid="{D7A93FC3-A4FA-412B-B9F6-88555A5954C4}"/>
    <cellStyle name="Total 14 3 8 3" xfId="10731" xr:uid="{EDE90BB2-749F-473B-834E-848DAD9A43E9}"/>
    <cellStyle name="Total 14 3 8 3 2" xfId="25839" xr:uid="{2BAEE52F-71DE-43CA-B845-631D4250E26F}"/>
    <cellStyle name="Total 14 3 8 4" xfId="13841" xr:uid="{643D3BED-32B5-41D3-A30F-5D0B2496C723}"/>
    <cellStyle name="Total 14 3 8 4 2" xfId="28949" xr:uid="{035557BB-536A-48AF-85F2-86F402E69558}"/>
    <cellStyle name="Total 14 3 8 5" xfId="19457" xr:uid="{F73DE74F-7C98-4FA9-A7E2-8132E9AA3F48}"/>
    <cellStyle name="Total 14 3 9" xfId="4615" xr:uid="{38155D85-995C-4E8D-AE14-268F769CA77E}"/>
    <cellStyle name="Total 14 3 9 2" xfId="10997" xr:uid="{626BC0FD-C4E0-4458-AFEF-A41CA551D3CF}"/>
    <cellStyle name="Total 14 3 9 2 2" xfId="26105" xr:uid="{19C51359-4E41-461A-BDA3-B3645B86BBA5}"/>
    <cellStyle name="Total 14 3 9 3" xfId="16228" xr:uid="{611EE7F1-E25A-45E2-9A84-4A623D0E85D9}"/>
    <cellStyle name="Total 14 3 9 3 2" xfId="31336" xr:uid="{7F08E310-42BC-41EA-8D7B-EE14C059960B}"/>
    <cellStyle name="Total 14 3 9 4" xfId="19723" xr:uid="{754D0532-553A-4ED8-9080-C23868017D07}"/>
    <cellStyle name="Total 14 4" xfId="2140" xr:uid="{48519EA9-2600-45A2-94BA-C5282877A933}"/>
    <cellStyle name="Total 14 4 10" xfId="7113" xr:uid="{CFA7ECD5-8EF1-4923-B7C1-B0BAFC99E95C}"/>
    <cellStyle name="Total 14 4 10 2" xfId="22221" xr:uid="{B0FE4EA2-E2E8-4779-9EE6-9D3A71F0DF35}"/>
    <cellStyle name="Total 14 4 11" xfId="14549" xr:uid="{322B6FA3-14C7-4528-A2F1-EFC933147EC8}"/>
    <cellStyle name="Total 14 4 11 2" xfId="29657" xr:uid="{E1BC5CA6-4D15-4663-A59B-67AEC5568374}"/>
    <cellStyle name="Total 14 4 12" xfId="17365" xr:uid="{307C2EB4-ECCB-41C1-B0C8-FF97FF0C5410}"/>
    <cellStyle name="Total 14 4 2" xfId="2630" xr:uid="{FE348F18-1741-4DF1-BF94-8CF9CB32FC87}"/>
    <cellStyle name="Total 14 4 2 2" xfId="5267" xr:uid="{A28D9053-7C50-4CC3-B206-8CDBBDDF93AA}"/>
    <cellStyle name="Total 14 4 2 2 2" xfId="11631" xr:uid="{377FFFAA-68E7-48A9-B2B6-BF5B2BC8EB4A}"/>
    <cellStyle name="Total 14 4 2 2 2 2" xfId="26739" xr:uid="{0166A47E-EA70-49B7-A58B-DD5865C21D89}"/>
    <cellStyle name="Total 14 4 2 2 3" xfId="16442" xr:uid="{EAA4F8BB-49A2-489F-9BC1-BA5DC3D6E034}"/>
    <cellStyle name="Total 14 4 2 2 3 2" xfId="31550" xr:uid="{5BE88F93-3FFF-4CC8-A79D-E3D1B176511A}"/>
    <cellStyle name="Total 14 4 2 2 4" xfId="20375" xr:uid="{B6DD7072-321D-4429-BC5C-7975C5B057F1}"/>
    <cellStyle name="Total 14 4 2 3" xfId="9097" xr:uid="{8E3F53E4-2825-4D4A-845C-A488F4CF0D40}"/>
    <cellStyle name="Total 14 4 2 3 2" xfId="24205" xr:uid="{117D16D7-74DB-4756-A338-83DE56E8B1FD}"/>
    <cellStyle name="Total 14 4 2 4" xfId="7177" xr:uid="{6353B0C0-D4E2-45B0-B588-6369BC9FC699}"/>
    <cellStyle name="Total 14 4 2 4 2" xfId="22285" xr:uid="{523EEA1A-8A68-4D61-BEBF-FA65D8A78D45}"/>
    <cellStyle name="Total 14 4 2 5" xfId="16299" xr:uid="{791CE4B5-7CA3-4734-A742-BF631DC42A35}"/>
    <cellStyle name="Total 14 4 2 5 2" xfId="31407" xr:uid="{7B6E81D2-F30E-44D9-8F9F-FE7BABB42174}"/>
    <cellStyle name="Total 14 4 2 6" xfId="17738" xr:uid="{280F05FC-81F9-4B39-810C-647E510DF396}"/>
    <cellStyle name="Total 14 4 3" xfId="2895" xr:uid="{A71F21E6-9099-469A-9063-B0E5F94769FD}"/>
    <cellStyle name="Total 14 4 3 2" xfId="5532" xr:uid="{92090DA8-7CB2-45A4-9435-469FB0C30B13}"/>
    <cellStyle name="Total 14 4 3 2 2" xfId="11843" xr:uid="{F9D79B89-FBA2-4148-9334-196F45031B54}"/>
    <cellStyle name="Total 14 4 3 2 2 2" xfId="26951" xr:uid="{85DB13E9-5A50-49C4-B8C0-25F98B4BA416}"/>
    <cellStyle name="Total 14 4 3 2 3" xfId="16042" xr:uid="{072CDD3A-7B85-4444-BF92-82628559D72B}"/>
    <cellStyle name="Total 14 4 3 2 3 2" xfId="31150" xr:uid="{CF2796DC-EFF3-46E0-9863-3462F0D67EF3}"/>
    <cellStyle name="Total 14 4 3 2 4" xfId="20640" xr:uid="{25D5CE76-1B85-48C8-919D-F763906E0145}"/>
    <cellStyle name="Total 14 4 3 3" xfId="15183" xr:uid="{EC3ECED3-B12F-4CFA-B60C-C269D2D20A98}"/>
    <cellStyle name="Total 14 4 3 3 2" xfId="30291" xr:uid="{7CFEA186-AA79-48C8-B595-8BA6159FCA1F}"/>
    <cellStyle name="Total 14 4 3 4" xfId="18003" xr:uid="{EDA321EC-062C-492C-896A-61774D89FE5A}"/>
    <cellStyle name="Total 14 4 4" xfId="3198" xr:uid="{F7700CFA-8E85-41B7-A715-F7F0BC1D6A50}"/>
    <cellStyle name="Total 14 4 4 2" xfId="5835" xr:uid="{E6C0E916-C66B-4719-9BF5-74FB30AB5364}"/>
    <cellStyle name="Total 14 4 4 2 2" xfId="12146" xr:uid="{2DBD6AA8-DA2A-4B1E-AFBC-FEEF26E59AD7}"/>
    <cellStyle name="Total 14 4 4 2 2 2" xfId="27254" xr:uid="{031F0F27-0968-45E8-B2A5-F7705D2CC780}"/>
    <cellStyle name="Total 14 4 4 2 3" xfId="15528" xr:uid="{3083955C-2735-426D-BE57-346541F3F93B}"/>
    <cellStyle name="Total 14 4 4 2 3 2" xfId="30636" xr:uid="{82712DCC-F3BD-4909-B39E-2D4A9487B38C}"/>
    <cellStyle name="Total 14 4 4 2 4" xfId="20943" xr:uid="{6A435FD3-1839-48F2-9C8B-B887BD02ADE4}"/>
    <cellStyle name="Total 14 4 4 3" xfId="9580" xr:uid="{1761C752-F8E0-4F49-9FA5-14B986C1074C}"/>
    <cellStyle name="Total 14 4 4 3 2" xfId="24688" xr:uid="{86562247-B9BE-40AE-9128-BED211EF8A2F}"/>
    <cellStyle name="Total 14 4 4 4" xfId="15998" xr:uid="{C1F55DC3-3419-4D7A-A1D6-0406650D290A}"/>
    <cellStyle name="Total 14 4 4 4 2" xfId="31106" xr:uid="{508F8D62-34AD-445D-AFCB-59D8A04D45D1}"/>
    <cellStyle name="Total 14 4 4 5" xfId="18306" xr:uid="{DE54B9F6-3629-4F5C-A452-C2CBA963D96D}"/>
    <cellStyle name="Total 14 4 5" xfId="3524" xr:uid="{FAB4800C-356C-4418-A14C-33E9A94C1B74}"/>
    <cellStyle name="Total 14 4 5 2" xfId="6161" xr:uid="{2AD950F4-CF2E-48C6-8F65-C95216B3D551}"/>
    <cellStyle name="Total 14 4 5 2 2" xfId="12472" xr:uid="{1D517F56-AACA-4836-A132-3B3F9D0EDA73}"/>
    <cellStyle name="Total 14 4 5 2 2 2" xfId="27580" xr:uid="{31EAAFAA-88D0-4BF1-BCDB-5A507A77011E}"/>
    <cellStyle name="Total 14 4 5 2 3" xfId="7212" xr:uid="{40A7F7DA-51B2-4998-9FBB-87EC83B053B0}"/>
    <cellStyle name="Total 14 4 5 2 3 2" xfId="22320" xr:uid="{BF0C6DCF-366C-4BCC-A543-C5EDFEEC64EA}"/>
    <cellStyle name="Total 14 4 5 2 4" xfId="21269" xr:uid="{7D49CBE8-AABC-4FA9-8500-BB83DF3CAC3D}"/>
    <cellStyle name="Total 14 4 5 3" xfId="9906" xr:uid="{3CD2FAD0-11BA-4F42-8FBF-8DFE06F952CF}"/>
    <cellStyle name="Total 14 4 5 3 2" xfId="25014" xr:uid="{DD3FC9F1-8227-4797-AA9B-91684A1FFC5F}"/>
    <cellStyle name="Total 14 4 5 4" xfId="13877" xr:uid="{D411CEC2-C6E0-400C-AC42-02451F1DFA78}"/>
    <cellStyle name="Total 14 4 5 4 2" xfId="28985" xr:uid="{6E2BFF67-E017-4594-BBBC-70D28F2A828A}"/>
    <cellStyle name="Total 14 4 5 5" xfId="18632" xr:uid="{7554D21F-1676-4B50-89D7-A7A51BABBE3A}"/>
    <cellStyle name="Total 14 4 6" xfId="3830" xr:uid="{05507290-8929-42A0-A0DF-73A9DE90232C}"/>
    <cellStyle name="Total 14 4 6 2" xfId="6467" xr:uid="{AE07DA0F-A9F4-414F-90F1-ED3AC11DE829}"/>
    <cellStyle name="Total 14 4 6 2 2" xfId="12778" xr:uid="{B6CE08C1-FCD5-4B70-ABD1-6E65ED789606}"/>
    <cellStyle name="Total 14 4 6 2 2 2" xfId="27886" xr:uid="{348C400C-3F49-4FAA-870C-073137F153EB}"/>
    <cellStyle name="Total 14 4 6 2 3" xfId="13975" xr:uid="{3392005C-A556-4700-AA1F-5CE3C7CFCA95}"/>
    <cellStyle name="Total 14 4 6 2 3 2" xfId="29083" xr:uid="{49B0EFCC-DD19-4604-AB65-D6EC782559EF}"/>
    <cellStyle name="Total 14 4 6 2 4" xfId="21575" xr:uid="{CB2176C4-1018-49EB-8ED0-1468D8EFFFF4}"/>
    <cellStyle name="Total 14 4 6 3" xfId="10212" xr:uid="{7CCBA56B-4AA4-4DE7-A973-D8674D4BDEB1}"/>
    <cellStyle name="Total 14 4 6 3 2" xfId="25320" xr:uid="{7BFDA380-24F4-41C1-AF46-6A639AFF7603}"/>
    <cellStyle name="Total 14 4 6 4" xfId="16346" xr:uid="{257986E0-849E-4E3C-B0E0-46AC4E4A5B28}"/>
    <cellStyle name="Total 14 4 6 4 2" xfId="31454" xr:uid="{7AA78644-8CEC-439D-826B-4C83D3CF100E}"/>
    <cellStyle name="Total 14 4 6 5" xfId="18938" xr:uid="{F415FB93-EBE2-4B63-89FD-8FADF59FFB43}"/>
    <cellStyle name="Total 14 4 7" xfId="4212" xr:uid="{0578ED11-0012-4FF2-94AF-141DE8E07EE8}"/>
    <cellStyle name="Total 14 4 7 2" xfId="6849" xr:uid="{A7524B40-8A21-4BAC-B335-8BAC65E91782}"/>
    <cellStyle name="Total 14 4 7 2 2" xfId="13160" xr:uid="{15675EF2-C58D-4D78-86CD-BE8F07C5646E}"/>
    <cellStyle name="Total 14 4 7 2 2 2" xfId="28268" xr:uid="{9C0A6B91-AC16-44BD-917D-37CD9D17E9F5}"/>
    <cellStyle name="Total 14 4 7 2 3" xfId="16829" xr:uid="{9FA57405-C42D-4192-B1B2-FC758790C7FE}"/>
    <cellStyle name="Total 14 4 7 2 3 2" xfId="31937" xr:uid="{6345EC06-DE4F-4A18-A1AA-C48BB05D577D}"/>
    <cellStyle name="Total 14 4 7 2 4" xfId="21957" xr:uid="{A674670A-5E04-499E-9C7D-6D17700D447F}"/>
    <cellStyle name="Total 14 4 7 3" xfId="10594" xr:uid="{58211A7F-F4E1-46B4-8632-F6316C567B04}"/>
    <cellStyle name="Total 14 4 7 3 2" xfId="25702" xr:uid="{9C705B13-F3FD-4499-A407-E8B2E75E2F7B}"/>
    <cellStyle name="Total 14 4 7 4" xfId="13932" xr:uid="{0BF1BE04-FFB7-4A75-B43D-0DE750456DFE}"/>
    <cellStyle name="Total 14 4 7 4 2" xfId="29040" xr:uid="{3D90C714-0D95-4F31-AE5A-4F5CC8B79001}"/>
    <cellStyle name="Total 14 4 7 5" xfId="19320" xr:uid="{B9747F7C-AE87-41A3-AC3E-47B88A7E8863}"/>
    <cellStyle name="Total 14 4 8" xfId="4777" xr:uid="{05FD9DDE-B898-47A5-B32F-0363B5611AAA}"/>
    <cellStyle name="Total 14 4 8 2" xfId="11159" xr:uid="{426B47DC-D9CE-40E0-B5B5-04A437C2CB5B}"/>
    <cellStyle name="Total 14 4 8 2 2" xfId="26267" xr:uid="{24134175-15FB-4BE9-8B18-60591A0AD207}"/>
    <cellStyle name="Total 14 4 8 3" xfId="15182" xr:uid="{CDC48D6D-798A-4351-A32E-EBCCCC60B252}"/>
    <cellStyle name="Total 14 4 8 3 2" xfId="30290" xr:uid="{FEEE87C0-DA51-4A9B-A093-52B19C74DCEB}"/>
    <cellStyle name="Total 14 4 8 4" xfId="19885" xr:uid="{8FFED48A-4582-43E3-A6C7-67BC95477476}"/>
    <cellStyle name="Total 14 4 9" xfId="8638" xr:uid="{E56FBC03-0E61-4AB8-8E09-C61B85824D1B}"/>
    <cellStyle name="Total 14 4 9 2" xfId="23746" xr:uid="{BC9CD8E0-6065-449E-BAF6-457F10A9F662}"/>
    <cellStyle name="Total 14 5" xfId="2155" xr:uid="{6F61B3EB-BAED-4F55-9959-DCEC8CBBB27B}"/>
    <cellStyle name="Total 14 5 10" xfId="15906" xr:uid="{EB3D2895-5454-448E-A820-C3D9BFF5428B}"/>
    <cellStyle name="Total 14 5 10 2" xfId="31014" xr:uid="{C868B5E7-166D-440F-BED7-1CF6F6A9F4E5}"/>
    <cellStyle name="Total 14 5 11" xfId="17380" xr:uid="{ADFC3E5F-C9CE-425E-882E-86CA4A687DE3}"/>
    <cellStyle name="Total 14 5 2" xfId="2910" xr:uid="{10AB0EE2-EC5E-470E-92C2-CC57117BBE7B}"/>
    <cellStyle name="Total 14 5 2 2" xfId="5547" xr:uid="{4CE10D24-2283-4D69-9919-08E3CFFB6E13}"/>
    <cellStyle name="Total 14 5 2 2 2" xfId="11858" xr:uid="{DA6EA181-601B-4890-A47A-1E9B1376656B}"/>
    <cellStyle name="Total 14 5 2 2 2 2" xfId="26966" xr:uid="{9FCE1F7B-2D31-4B37-AC7E-EAD086D9A27F}"/>
    <cellStyle name="Total 14 5 2 2 3" xfId="14871" xr:uid="{6B000984-E8F1-4C7F-A445-0024C3B4D879}"/>
    <cellStyle name="Total 14 5 2 2 3 2" xfId="29979" xr:uid="{5EB7BCBD-8B04-4C13-8DBA-45665E1AD7B7}"/>
    <cellStyle name="Total 14 5 2 2 4" xfId="20655" xr:uid="{5499D740-85DB-49D1-9341-E14D9997192F}"/>
    <cellStyle name="Total 14 5 2 3" xfId="13400" xr:uid="{9B37F578-3F65-4FC4-AD21-B3D3C90B2676}"/>
    <cellStyle name="Total 14 5 2 3 2" xfId="28508" xr:uid="{B1C135FB-293D-43B9-9CB3-98EE60578BCD}"/>
    <cellStyle name="Total 14 5 2 4" xfId="18018" xr:uid="{EAB98414-15F6-4EFF-9EAA-D51291AC7B46}"/>
    <cellStyle name="Total 14 5 3" xfId="3213" xr:uid="{9287EB8D-BD61-4693-B266-137629361683}"/>
    <cellStyle name="Total 14 5 3 2" xfId="5850" xr:uid="{83572105-70FE-490A-BA05-3BD545C69997}"/>
    <cellStyle name="Total 14 5 3 2 2" xfId="12161" xr:uid="{8E7A2007-1188-43BE-8529-1ED2FF91C622}"/>
    <cellStyle name="Total 14 5 3 2 2 2" xfId="27269" xr:uid="{65D220B3-95A8-4714-9DE4-76286E6A18E9}"/>
    <cellStyle name="Total 14 5 3 2 3" xfId="14045" xr:uid="{A195B6F4-3EDD-46B1-A738-8F0C1BEEBA7A}"/>
    <cellStyle name="Total 14 5 3 2 3 2" xfId="29153" xr:uid="{1FA537C4-89CF-4B3C-905C-FC2796BAA326}"/>
    <cellStyle name="Total 14 5 3 2 4" xfId="20958" xr:uid="{70A63DBE-4013-4890-829D-442B86C542DB}"/>
    <cellStyle name="Total 14 5 3 3" xfId="9595" xr:uid="{9EF33325-FD8C-43D4-9FC2-E830CA119A19}"/>
    <cellStyle name="Total 14 5 3 3 2" xfId="24703" xr:uid="{28E1D5B9-6639-4220-97B4-2DF2B1894F21}"/>
    <cellStyle name="Total 14 5 3 4" xfId="15544" xr:uid="{16D0D0D4-3237-41A7-A1D8-33069D98C726}"/>
    <cellStyle name="Total 14 5 3 4 2" xfId="30652" xr:uid="{32F09614-EA7E-4949-90AF-10AF08FBA58B}"/>
    <cellStyle name="Total 14 5 3 5" xfId="18321" xr:uid="{0C5E037B-97E7-416A-A0EB-96A12B037876}"/>
    <cellStyle name="Total 14 5 4" xfId="3539" xr:uid="{388B9147-9E2E-4BA7-B024-5EAE01D25A39}"/>
    <cellStyle name="Total 14 5 4 2" xfId="6176" xr:uid="{A5C57428-F054-4C98-BBF0-65B19E933635}"/>
    <cellStyle name="Total 14 5 4 2 2" xfId="12487" xr:uid="{664261D6-D4CE-4C39-A0D7-022AE9D94302}"/>
    <cellStyle name="Total 14 5 4 2 2 2" xfId="27595" xr:uid="{261B132F-B16F-4351-AF34-C9F4BE26D6E3}"/>
    <cellStyle name="Total 14 5 4 2 3" xfId="7672" xr:uid="{BD41C563-B014-446C-AFD9-B1781122914A}"/>
    <cellStyle name="Total 14 5 4 2 3 2" xfId="22780" xr:uid="{75C4631B-AC23-490E-99B2-88B41BEA4FA8}"/>
    <cellStyle name="Total 14 5 4 2 4" xfId="21284" xr:uid="{14ED677F-A8B3-42CE-9582-94337522AB18}"/>
    <cellStyle name="Total 14 5 4 3" xfId="9921" xr:uid="{8D772B09-3D18-4E25-AAFD-C184E763FD54}"/>
    <cellStyle name="Total 14 5 4 3 2" xfId="25029" xr:uid="{AD01A271-A55A-4017-95FD-B8B905CDD992}"/>
    <cellStyle name="Total 14 5 4 4" xfId="14779" xr:uid="{F72EE7F0-D0C3-412B-A335-5BE5E58BE4F9}"/>
    <cellStyle name="Total 14 5 4 4 2" xfId="29887" xr:uid="{528C5BAB-234D-4AFC-B872-E6136884920D}"/>
    <cellStyle name="Total 14 5 4 5" xfId="18647" xr:uid="{7BF67DB3-4C54-4384-B646-ED81EAE3779E}"/>
    <cellStyle name="Total 14 5 5" xfId="3845" xr:uid="{A36BC3A3-0E74-449C-BDC5-D35338D09DAA}"/>
    <cellStyle name="Total 14 5 5 2" xfId="6482" xr:uid="{922E0DD3-2ACD-41A1-AA5D-30980A024B69}"/>
    <cellStyle name="Total 14 5 5 2 2" xfId="12793" xr:uid="{F84AB0A9-157B-4C2A-8D92-2B7D143F8965}"/>
    <cellStyle name="Total 14 5 5 2 2 2" xfId="27901" xr:uid="{14BBA767-81A5-41AD-85C8-62BE22078D8C}"/>
    <cellStyle name="Total 14 5 5 2 3" xfId="14752" xr:uid="{4C6DEA3C-365D-48C3-943A-AD0C0A2E9731}"/>
    <cellStyle name="Total 14 5 5 2 3 2" xfId="29860" xr:uid="{ED9C8672-9F9A-435C-9894-3ACE06BAB51D}"/>
    <cellStyle name="Total 14 5 5 2 4" xfId="21590" xr:uid="{EEFB7B53-6A2E-4900-B55B-54F947FF1C15}"/>
    <cellStyle name="Total 14 5 5 3" xfId="10227" xr:uid="{F0B7CDF5-A75B-49E4-9D8C-86F1490C2A20}"/>
    <cellStyle name="Total 14 5 5 3 2" xfId="25335" xr:uid="{F17D5AE3-53AB-4CB3-9DE8-9BA602A12901}"/>
    <cellStyle name="Total 14 5 5 4" xfId="15607" xr:uid="{97C8DB71-086A-4891-A92D-01826FB79DAB}"/>
    <cellStyle name="Total 14 5 5 4 2" xfId="30715" xr:uid="{561C975A-6162-4733-98EF-10623EB89A65}"/>
    <cellStyle name="Total 14 5 5 5" xfId="18953" xr:uid="{8B6CA2C3-7067-42BD-8D37-4DBB33AA108F}"/>
    <cellStyle name="Total 14 5 6" xfId="4227" xr:uid="{9772FCB6-768B-4870-BFFD-AF48165440CA}"/>
    <cellStyle name="Total 14 5 6 2" xfId="6864" xr:uid="{5A66B1CC-0138-4B5B-920B-BD911830CD0F}"/>
    <cellStyle name="Total 14 5 6 2 2" xfId="13175" xr:uid="{35C2C8A3-1D89-4AC4-942B-0DAAABCC4F71}"/>
    <cellStyle name="Total 14 5 6 2 2 2" xfId="28283" xr:uid="{749D16B1-24F5-48B7-84C2-68C0E6DE77FE}"/>
    <cellStyle name="Total 14 5 6 2 3" xfId="16844" xr:uid="{61923845-EC6D-4A72-94F1-557E54D59BE2}"/>
    <cellStyle name="Total 14 5 6 2 3 2" xfId="31952" xr:uid="{B5B92CD9-4D13-4A05-9AFC-843EF070C3DB}"/>
    <cellStyle name="Total 14 5 6 2 4" xfId="21972" xr:uid="{9BAA4B27-99C4-4511-A31E-AD27101009E2}"/>
    <cellStyle name="Total 14 5 6 3" xfId="10609" xr:uid="{DAF8B766-551C-481E-B810-76AFBC84447E}"/>
    <cellStyle name="Total 14 5 6 3 2" xfId="25717" xr:uid="{2D56654C-5CBC-4291-AC8F-D706AE82DCD9}"/>
    <cellStyle name="Total 14 5 6 4" xfId="15089" xr:uid="{4EA0D42E-0702-4AEC-AD88-BDA38095401F}"/>
    <cellStyle name="Total 14 5 6 4 2" xfId="30197" xr:uid="{89718104-B9EB-4805-85A4-88CBFC1B8519}"/>
    <cellStyle name="Total 14 5 6 5" xfId="19335" xr:uid="{72E6FF09-6735-4EBE-8449-290C71337ECB}"/>
    <cellStyle name="Total 14 5 7" xfId="4792" xr:uid="{BEC4BC39-EE03-4B85-AA5E-74B31B510581}"/>
    <cellStyle name="Total 14 5 7 2" xfId="11174" xr:uid="{F90D67B2-8D00-4F81-9A68-4A12A1832BF0}"/>
    <cellStyle name="Total 14 5 7 2 2" xfId="26282" xr:uid="{7F69A7EF-E2AB-48CD-8883-A2583403BBEB}"/>
    <cellStyle name="Total 14 5 7 3" xfId="14195" xr:uid="{A5E2D0A1-1849-4BE1-A5AC-B2B3D910D852}"/>
    <cellStyle name="Total 14 5 7 3 2" xfId="29303" xr:uid="{C966AD9B-2DD6-49C1-9EBB-6852D69D9123}"/>
    <cellStyle name="Total 14 5 7 4" xfId="19900" xr:uid="{9368DAE1-0528-4A6A-982C-1107406A9B13}"/>
    <cellStyle name="Total 14 5 8" xfId="8653" xr:uid="{A808B7C4-3E3C-4C33-B5C2-3E190AD2092B}"/>
    <cellStyle name="Total 14 5 8 2" xfId="23761" xr:uid="{86F54A59-6036-4677-8C16-CDBEBCB89A9E}"/>
    <cellStyle name="Total 14 5 9" xfId="15260" xr:uid="{097223D3-9575-4CAF-ADD8-E3893F46808B}"/>
    <cellStyle name="Total 14 5 9 2" xfId="30368" xr:uid="{C3FC906B-AEC1-4ADF-BD99-0844397610EA}"/>
    <cellStyle name="Total 15" xfId="1779" xr:uid="{00000000-0005-0000-0000-0000F3060000}"/>
    <cellStyle name="Total 15 2" xfId="1950" xr:uid="{9EA8038E-5591-4350-A37E-E26A963A1C29}"/>
    <cellStyle name="Total 15 2 10" xfId="8451" xr:uid="{48F86BEA-7823-42FD-884C-68CE09F676BB}"/>
    <cellStyle name="Total 15 2 10 2" xfId="23559" xr:uid="{454A71C4-9CD7-4C0B-BC01-E2E295F7BAE1}"/>
    <cellStyle name="Total 15 2 11" xfId="7837" xr:uid="{914BED9B-7B10-4275-89BD-1A995807F1C5}"/>
    <cellStyle name="Total 15 2 11 2" xfId="22945" xr:uid="{C5DE65DD-9BE2-4A95-A23F-79B9D55E52B0}"/>
    <cellStyle name="Total 15 2 12" xfId="8707" xr:uid="{197350C7-FC05-4DAD-AEA4-61F93D2695DA}"/>
    <cellStyle name="Total 15 2 12 2" xfId="23815" xr:uid="{8DCEB116-1551-42FE-903B-E3F9FAE38169}"/>
    <cellStyle name="Total 15 2 13" xfId="17175" xr:uid="{07A8165A-079C-4A95-AB38-FC136881DB0E}"/>
    <cellStyle name="Total 15 2 2" xfId="2510" xr:uid="{43354A53-0ECD-4244-B9F8-8E5F5BD4086B}"/>
    <cellStyle name="Total 15 2 2 2" xfId="5147" xr:uid="{47DA8D4B-DA9F-4A40-A950-D8B4FA655493}"/>
    <cellStyle name="Total 15 2 2 2 2" xfId="11511" xr:uid="{DC7D030E-9C42-431E-A102-5A472B5D98CD}"/>
    <cellStyle name="Total 15 2 2 2 2 2" xfId="26619" xr:uid="{F38D0CC8-E10B-4CBC-BC2A-43DEA434E0DC}"/>
    <cellStyle name="Total 15 2 2 2 3" xfId="7330" xr:uid="{A794B409-5B21-437A-BACD-78F2C0B745AA}"/>
    <cellStyle name="Total 15 2 2 2 3 2" xfId="22438" xr:uid="{F5013E56-D45D-4117-A615-903C2F9F8232}"/>
    <cellStyle name="Total 15 2 2 2 4" xfId="20255" xr:uid="{5C553ED0-ABD8-4CBE-A44B-AAE8FB78ACFA}"/>
    <cellStyle name="Total 15 2 2 3" xfId="8977" xr:uid="{B90DBC7B-162A-4ADD-A2DE-63C92373CE64}"/>
    <cellStyle name="Total 15 2 2 3 2" xfId="24085" xr:uid="{FB101B1E-8077-4B5D-AE22-92E9FB189505}"/>
    <cellStyle name="Total 15 2 3" xfId="2726" xr:uid="{DD6C3078-5DD3-4DCC-BD9E-AE279B80A027}"/>
    <cellStyle name="Total 15 2 3 2" xfId="5363" xr:uid="{8B3CA1C2-031A-4943-A1DF-D65161CF754E}"/>
    <cellStyle name="Total 15 2 3 2 2" xfId="11712" xr:uid="{3B21A39A-0B90-4AB6-BA34-082014484B5B}"/>
    <cellStyle name="Total 15 2 3 2 2 2" xfId="26820" xr:uid="{620BBFCC-4400-458A-9894-3AE9121A2BD6}"/>
    <cellStyle name="Total 15 2 3 2 3" xfId="14663" xr:uid="{DAEBE0A9-6C2A-46AC-AE8E-8AF589F95C10}"/>
    <cellStyle name="Total 15 2 3 2 3 2" xfId="29771" xr:uid="{94B0EAEE-19FB-48D3-AC50-8D28C7C1D8FD}"/>
    <cellStyle name="Total 15 2 3 2 4" xfId="20471" xr:uid="{A248B974-3B16-4F30-A006-FE905C1C9607}"/>
    <cellStyle name="Total 15 2 3 3" xfId="7748" xr:uid="{83597F40-3E98-4AE9-ABA7-16132A658737}"/>
    <cellStyle name="Total 15 2 3 3 2" xfId="22856" xr:uid="{C111975B-E4C8-4575-8BDC-7F097F3DC6E0}"/>
    <cellStyle name="Total 15 2 3 4" xfId="17834" xr:uid="{8D6ED623-C078-4F1A-B8D8-BA2C6A45F9A0}"/>
    <cellStyle name="Total 15 2 4" xfId="3029" xr:uid="{3F533346-88AC-4062-A998-88AF68CAD461}"/>
    <cellStyle name="Total 15 2 4 2" xfId="5666" xr:uid="{9D4767AF-5516-4ED0-A869-5C145A816983}"/>
    <cellStyle name="Total 15 2 4 2 2" xfId="11977" xr:uid="{865D67AB-7E53-440B-9FB1-779242E25F23}"/>
    <cellStyle name="Total 15 2 4 2 2 2" xfId="27085" xr:uid="{28217400-A3BA-4084-A546-B72567B2FB49}"/>
    <cellStyle name="Total 15 2 4 2 3" xfId="14301" xr:uid="{5735A5E3-7EA0-432E-ABFA-92C9ACB51446}"/>
    <cellStyle name="Total 15 2 4 2 3 2" xfId="29409" xr:uid="{1B595EDC-9E04-4F2E-9A9F-3F4AF8551CCE}"/>
    <cellStyle name="Total 15 2 4 2 4" xfId="20774" xr:uid="{4FCB2F8B-C6C0-450E-8545-ABF0BCD6682F}"/>
    <cellStyle name="Total 15 2 4 3" xfId="9411" xr:uid="{25511E05-DE49-432A-B7AA-3750BA0597DE}"/>
    <cellStyle name="Total 15 2 4 3 2" xfId="24519" xr:uid="{B76A5B18-EFFA-4730-B3F2-AE0E5C97E8BA}"/>
    <cellStyle name="Total 15 2 4 4" xfId="13599" xr:uid="{CEFFD00B-0A18-430C-9304-87B861E9218B}"/>
    <cellStyle name="Total 15 2 4 4 2" xfId="28707" xr:uid="{88CECF6F-BDC0-4557-AE30-4643FC597BAC}"/>
    <cellStyle name="Total 15 2 4 5" xfId="18137" xr:uid="{14002F66-4873-4083-B85A-8927D8D087AC}"/>
    <cellStyle name="Total 15 2 5" xfId="3355" xr:uid="{6657F611-2331-44B6-A731-A203BD84AF81}"/>
    <cellStyle name="Total 15 2 5 2" xfId="5992" xr:uid="{12C9B7FF-1EEE-4F4E-8920-6751610CFFB5}"/>
    <cellStyle name="Total 15 2 5 2 2" xfId="12303" xr:uid="{66687E04-C1C4-48D0-8181-7E3101E7F3F0}"/>
    <cellStyle name="Total 15 2 5 2 2 2" xfId="27411" xr:uid="{C459F578-8380-4BF2-8D3C-9C24916309AB}"/>
    <cellStyle name="Total 15 2 5 2 3" xfId="14457" xr:uid="{62A085F7-F8DF-4563-9607-068B26A09424}"/>
    <cellStyle name="Total 15 2 5 2 3 2" xfId="29565" xr:uid="{BAEEA582-EAB7-4326-AEEF-C97B3AFB3231}"/>
    <cellStyle name="Total 15 2 5 2 4" xfId="21100" xr:uid="{0D05F4A9-31DA-4504-B118-9D660CCB98D8}"/>
    <cellStyle name="Total 15 2 5 3" xfId="9737" xr:uid="{6A203929-E61C-4980-87A0-70C05508820B}"/>
    <cellStyle name="Total 15 2 5 3 2" xfId="24845" xr:uid="{55D20619-9057-4E49-9CD1-69ED73BA9336}"/>
    <cellStyle name="Total 15 2 5 4" xfId="11226" xr:uid="{7605F493-1846-4C04-8EFF-B8392436C2B8}"/>
    <cellStyle name="Total 15 2 5 4 2" xfId="26334" xr:uid="{3D330CAB-D470-44C4-B4D0-15C0FA2AD542}"/>
    <cellStyle name="Total 15 2 5 5" xfId="18463" xr:uid="{9A05B61F-10CA-4255-9592-DC7815DBCEC6}"/>
    <cellStyle name="Total 15 2 6" xfId="3661" xr:uid="{C1B3C3F5-A82E-4D5A-B994-BCCCF409961F}"/>
    <cellStyle name="Total 15 2 6 2" xfId="6298" xr:uid="{3CAD387F-5DDB-4545-8652-2B3FE3535421}"/>
    <cellStyle name="Total 15 2 6 2 2" xfId="12609" xr:uid="{52F7B67E-F669-452E-85C4-EE9C418DAEA1}"/>
    <cellStyle name="Total 15 2 6 2 2 2" xfId="27717" xr:uid="{7680D5FC-03B9-45F9-939A-E5DC42B682C4}"/>
    <cellStyle name="Total 15 2 6 2 3" xfId="13474" xr:uid="{AD9FC54A-1C5A-4B35-A291-DA47D0F03562}"/>
    <cellStyle name="Total 15 2 6 2 3 2" xfId="28582" xr:uid="{59DE038B-32FE-46E5-BAC3-5AFA4E6E0B89}"/>
    <cellStyle name="Total 15 2 6 2 4" xfId="21406" xr:uid="{22354645-BEFF-400E-B3BD-038F27F5576C}"/>
    <cellStyle name="Total 15 2 6 3" xfId="10043" xr:uid="{A014BE34-6437-4EB6-B059-5CE51662A2B8}"/>
    <cellStyle name="Total 15 2 6 3 2" xfId="25151" xr:uid="{8875B55A-8449-4C3B-BEF2-A5ED00BB4A47}"/>
    <cellStyle name="Total 15 2 6 4" xfId="15007" xr:uid="{2C72D208-467E-4F54-A4E8-D6F0B62D1B13}"/>
    <cellStyle name="Total 15 2 6 4 2" xfId="30115" xr:uid="{0D8D0713-377D-4F72-988D-859AA1A8FBF0}"/>
    <cellStyle name="Total 15 2 6 5" xfId="18769" xr:uid="{007E0FC6-855B-4AC6-9D9C-A1732B0A0B00}"/>
    <cellStyle name="Total 15 2 7" xfId="4022" xr:uid="{6FE8E884-4B97-400C-9EB7-5008A708615E}"/>
    <cellStyle name="Total 15 2 7 2" xfId="6659" xr:uid="{32D185A8-07FF-4845-B6A0-6F9F9D5641E9}"/>
    <cellStyle name="Total 15 2 7 2 2" xfId="12970" xr:uid="{234E3315-8861-4D44-AA9D-5A6DF8D9C70A}"/>
    <cellStyle name="Total 15 2 7 2 2 2" xfId="28078" xr:uid="{99BEA599-9F7E-4E10-95F7-C54CCC233DC8}"/>
    <cellStyle name="Total 15 2 7 2 3" xfId="16660" xr:uid="{586F1EFE-94B6-48AC-A1EA-7716D2043463}"/>
    <cellStyle name="Total 15 2 7 2 3 2" xfId="31768" xr:uid="{A0256D89-4EC0-4CAC-9869-5C84B9D6EFD0}"/>
    <cellStyle name="Total 15 2 7 2 4" xfId="21767" xr:uid="{45817D4A-CB4D-4B5D-8B13-7453E7852913}"/>
    <cellStyle name="Total 15 2 7 3" xfId="10404" xr:uid="{E001D65E-FE97-4B2A-871F-5089018AA879}"/>
    <cellStyle name="Total 15 2 7 3 2" xfId="25512" xr:uid="{28D08D00-DF11-4E92-AA98-64988AEC8078}"/>
    <cellStyle name="Total 15 2 7 4" xfId="8142" xr:uid="{69790C56-C191-480E-A5A2-924034878DCF}"/>
    <cellStyle name="Total 15 2 7 4 2" xfId="23250" xr:uid="{37A6A005-AC3C-46FF-9E19-EF8DFB92A1C3}"/>
    <cellStyle name="Total 15 2 7 5" xfId="19130" xr:uid="{04C4C944-0C53-4891-BD2D-F5520DEE6431}"/>
    <cellStyle name="Total 15 2 8" xfId="4335" xr:uid="{1617B93A-4F1F-427F-A31C-B3800E87271D}"/>
    <cellStyle name="Total 15 2 8 2" xfId="6972" xr:uid="{45A71FD7-1674-4244-9E57-FE14003C5B0A}"/>
    <cellStyle name="Total 15 2 8 2 2" xfId="13283" xr:uid="{029B8926-3D25-45E4-AA6F-26705EFBDEEC}"/>
    <cellStyle name="Total 15 2 8 2 2 2" xfId="28391" xr:uid="{5C6E3F46-3404-4DE8-B87D-BEB8DB3B30A5}"/>
    <cellStyle name="Total 15 2 8 2 3" xfId="16947" xr:uid="{34A00BAA-5E41-453F-8687-96F6F3A89637}"/>
    <cellStyle name="Total 15 2 8 2 3 2" xfId="32055" xr:uid="{93BAF68B-3F1B-4CAF-9DAD-3260D43551F8}"/>
    <cellStyle name="Total 15 2 8 2 4" xfId="22080" xr:uid="{2CB9BC2C-FAD1-4376-A853-058EED395178}"/>
    <cellStyle name="Total 15 2 8 3" xfId="10717" xr:uid="{CCC2402F-7874-4A9E-B59E-254BF2F5646E}"/>
    <cellStyle name="Total 15 2 8 3 2" xfId="25825" xr:uid="{EEC3262F-83C3-42C5-8FD6-6F8BF543EBDA}"/>
    <cellStyle name="Total 15 2 8 4" xfId="13378" xr:uid="{AB3527E1-E8F0-4B8C-8358-6616AEF9DC34}"/>
    <cellStyle name="Total 15 2 8 4 2" xfId="28486" xr:uid="{EA434F69-D3C7-4AA2-AD1D-ADED7BE36E50}"/>
    <cellStyle name="Total 15 2 8 5" xfId="19443" xr:uid="{9044BF16-35B2-4CC7-B52F-AE4E2D6EAB88}"/>
    <cellStyle name="Total 15 2 9" xfId="4587" xr:uid="{A9735E34-65FD-4F05-A98A-89A6119B5C2F}"/>
    <cellStyle name="Total 15 2 9 2" xfId="10969" xr:uid="{EAAF1A01-1CF8-4E1A-BC1D-0160C1662B1F}"/>
    <cellStyle name="Total 15 2 9 2 2" xfId="26077" xr:uid="{0436C27A-AA3D-4846-86DF-DF6B10B68A38}"/>
    <cellStyle name="Total 15 2 9 3" xfId="7873" xr:uid="{6152D2D8-6133-446B-BE3E-578ADF5A141F}"/>
    <cellStyle name="Total 15 2 9 3 2" xfId="22981" xr:uid="{449ECF66-E26B-40F3-BAA5-C891A587E8DD}"/>
    <cellStyle name="Total 15 2 9 4" xfId="19695" xr:uid="{F86D1F5D-ECEA-4C3A-AFC0-2EFE57EA4D73}"/>
    <cellStyle name="Total 15 3" xfId="1979" xr:uid="{D99A92D7-1245-4091-BF4C-5E9D569B19ED}"/>
    <cellStyle name="Total 15 3 10" xfId="8477" xr:uid="{C00755A0-BBB9-4077-B2EA-7427ADF3C4D5}"/>
    <cellStyle name="Total 15 3 10 2" xfId="23585" xr:uid="{19170CE8-A817-4554-999D-72811131067F}"/>
    <cellStyle name="Total 15 3 11" xfId="14616" xr:uid="{04507376-30E2-490D-B259-C3A878118495}"/>
    <cellStyle name="Total 15 3 11 2" xfId="29724" xr:uid="{3DA0A7E2-8DDC-4381-AE07-907283AFCFC1}"/>
    <cellStyle name="Total 15 3 12" xfId="15131" xr:uid="{29358F7E-E168-4472-8692-02F28F2755D4}"/>
    <cellStyle name="Total 15 3 12 2" xfId="30239" xr:uid="{C93ED7EF-CE8E-4635-B8BC-2C368465576E}"/>
    <cellStyle name="Total 15 3 13" xfId="17204" xr:uid="{8413A65A-3616-4817-925A-C10692625109}"/>
    <cellStyle name="Total 15 3 2" xfId="2539" xr:uid="{F0F913A2-5BFF-4896-A175-D52AA1D189FD}"/>
    <cellStyle name="Total 15 3 2 2" xfId="5176" xr:uid="{C23FB3C0-E9E6-4989-AA5C-0D363E1F346B}"/>
    <cellStyle name="Total 15 3 2 2 2" xfId="11540" xr:uid="{753F727C-76AC-4EB1-AC77-E28347A394C3}"/>
    <cellStyle name="Total 15 3 2 2 2 2" xfId="26648" xr:uid="{E740AA52-2877-4C50-891B-A8059770908E}"/>
    <cellStyle name="Total 15 3 2 2 3" xfId="7063" xr:uid="{9BB353C9-D84B-4DF6-A0F1-8F95EC5017DC}"/>
    <cellStyle name="Total 15 3 2 2 3 2" xfId="22171" xr:uid="{DDAB3980-55E6-4F44-81E3-76E74E8CDDCA}"/>
    <cellStyle name="Total 15 3 2 2 4" xfId="20284" xr:uid="{E5523A12-5744-4A33-9123-78AC9941EFE6}"/>
    <cellStyle name="Total 15 3 2 3" xfId="9006" xr:uid="{643E477A-2B30-4FFF-9AED-17AEA95502D5}"/>
    <cellStyle name="Total 15 3 2 3 2" xfId="24114" xr:uid="{16BDD6FA-B6A8-41B3-BA4E-9B69B96AA588}"/>
    <cellStyle name="Total 15 3 3" xfId="2741" xr:uid="{B050286C-FE63-44D5-A29F-38023CECB203}"/>
    <cellStyle name="Total 15 3 3 2" xfId="5378" xr:uid="{EDE9F2B7-DCF1-4B4C-B1CD-3D8DBBB553E4}"/>
    <cellStyle name="Total 15 3 3 2 2" xfId="11727" xr:uid="{61204086-3439-499B-9B29-6C088B5B3CF3}"/>
    <cellStyle name="Total 15 3 3 2 2 2" xfId="26835" xr:uid="{65FC834C-A079-48B4-8D22-94156E99AC08}"/>
    <cellStyle name="Total 15 3 3 2 3" xfId="14331" xr:uid="{AF0B4E7F-B70D-4CC6-B412-F0C9AAF9CE37}"/>
    <cellStyle name="Total 15 3 3 2 3 2" xfId="29439" xr:uid="{5AF1105E-0665-40BB-827E-B4CA1FED91BC}"/>
    <cellStyle name="Total 15 3 3 2 4" xfId="20486" xr:uid="{A0BD88EE-944E-4436-A208-EDF4A7E3955D}"/>
    <cellStyle name="Total 15 3 3 3" xfId="16001" xr:uid="{4A3108B5-879F-4D3A-AA91-8302A1E3EEFE}"/>
    <cellStyle name="Total 15 3 3 3 2" xfId="31109" xr:uid="{7A78D54A-C1CF-40EF-A9A8-E9904031DC1E}"/>
    <cellStyle name="Total 15 3 3 4" xfId="17849" xr:uid="{E5C61435-23A4-46A1-B69E-1753066203EE}"/>
    <cellStyle name="Total 15 3 4" xfId="3044" xr:uid="{A7A2A04E-69A2-4DD8-814D-7EDBA5C87E34}"/>
    <cellStyle name="Total 15 3 4 2" xfId="5681" xr:uid="{E00591B2-B1E7-4152-AC1B-561A60DB620F}"/>
    <cellStyle name="Total 15 3 4 2 2" xfId="11992" xr:uid="{EC1D40E8-FE6A-4C29-94B3-DE8A71FDFBF7}"/>
    <cellStyle name="Total 15 3 4 2 2 2" xfId="27100" xr:uid="{85973743-75EA-45FD-B80E-9A856F451618}"/>
    <cellStyle name="Total 15 3 4 2 3" xfId="14852" xr:uid="{80548677-12AE-46E3-A413-34EA5A2AFA57}"/>
    <cellStyle name="Total 15 3 4 2 3 2" xfId="29960" xr:uid="{35214A6B-B48D-4729-8345-21EB03591357}"/>
    <cellStyle name="Total 15 3 4 2 4" xfId="20789" xr:uid="{F6C5C6C5-47D8-443F-8A65-4832925F14C6}"/>
    <cellStyle name="Total 15 3 4 3" xfId="9426" xr:uid="{23D8055C-BDE6-4314-9F6D-9EE225D915BF}"/>
    <cellStyle name="Total 15 3 4 3 2" xfId="24534" xr:uid="{6465ED7C-245C-4455-83C8-C558DC017A76}"/>
    <cellStyle name="Total 15 3 4 4" xfId="13654" xr:uid="{052D594F-DECD-47A6-928D-60E34995EBEB}"/>
    <cellStyle name="Total 15 3 4 4 2" xfId="28762" xr:uid="{D1E52407-223F-4C1A-9273-2E9434D573EE}"/>
    <cellStyle name="Total 15 3 4 5" xfId="18152" xr:uid="{173765FE-63BE-4B25-8022-9F558993E8B0}"/>
    <cellStyle name="Total 15 3 5" xfId="3370" xr:uid="{2783AE60-6602-47B6-B134-597DC1D7E66F}"/>
    <cellStyle name="Total 15 3 5 2" xfId="6007" xr:uid="{7D8422BD-B1B8-4160-BB16-AE6EB679A41E}"/>
    <cellStyle name="Total 15 3 5 2 2" xfId="12318" xr:uid="{E627130B-57D1-495A-B8BF-6B5AFECC88A9}"/>
    <cellStyle name="Total 15 3 5 2 2 2" xfId="27426" xr:uid="{95CDB792-8848-4809-BA87-C23BA3CEFE04}"/>
    <cellStyle name="Total 15 3 5 2 3" xfId="15807" xr:uid="{6025F7AF-A557-40DC-B518-605DCA7862AE}"/>
    <cellStyle name="Total 15 3 5 2 3 2" xfId="30915" xr:uid="{7694DFAC-BDF5-44E8-BE09-70F7039F73FB}"/>
    <cellStyle name="Total 15 3 5 2 4" xfId="21115" xr:uid="{A6008FBD-3334-4F50-A97A-BEED2A7D52DB}"/>
    <cellStyle name="Total 15 3 5 3" xfId="9752" xr:uid="{8E985A12-D6D2-4E56-B842-4EC8C4EBA4FD}"/>
    <cellStyle name="Total 15 3 5 3 2" xfId="24860" xr:uid="{CF846AA6-D30B-4718-8996-4E3E07623959}"/>
    <cellStyle name="Total 15 3 5 4" xfId="14210" xr:uid="{61B7496C-2A38-470B-85B2-653FF8360157}"/>
    <cellStyle name="Total 15 3 5 4 2" xfId="29318" xr:uid="{AEAD55A1-961C-4A25-B6FB-87E3671A883C}"/>
    <cellStyle name="Total 15 3 5 5" xfId="18478" xr:uid="{EFD4323F-A3C0-4C38-A286-5EF9CA483737}"/>
    <cellStyle name="Total 15 3 6" xfId="3676" xr:uid="{A65E9105-1E4A-4C0F-B5AD-1903557BBB9E}"/>
    <cellStyle name="Total 15 3 6 2" xfId="6313" xr:uid="{3605AB43-0EAF-4E6C-9747-440251251088}"/>
    <cellStyle name="Total 15 3 6 2 2" xfId="12624" xr:uid="{ADD1CC3E-620C-4148-8C56-924516524292}"/>
    <cellStyle name="Total 15 3 6 2 2 2" xfId="27732" xr:uid="{FA3999CB-2335-4665-BB0E-5CA87D196B34}"/>
    <cellStyle name="Total 15 3 6 2 3" xfId="13702" xr:uid="{659DD30D-5562-40C0-8526-AC45133D27B0}"/>
    <cellStyle name="Total 15 3 6 2 3 2" xfId="28810" xr:uid="{32F657AB-052C-4FA2-9203-5052B0A8EBFE}"/>
    <cellStyle name="Total 15 3 6 2 4" xfId="21421" xr:uid="{A82CABBB-0786-4DB4-81B7-680B8A6D6D0A}"/>
    <cellStyle name="Total 15 3 6 3" xfId="10058" xr:uid="{6C1FF198-E5C3-4C08-AECF-727C56A245C2}"/>
    <cellStyle name="Total 15 3 6 3 2" xfId="25166" xr:uid="{6CA8B771-F091-48EA-8AB2-8DD7390520B0}"/>
    <cellStyle name="Total 15 3 6 4" xfId="7802" xr:uid="{F885F4A3-ECAF-4D61-97CE-9C1F351BD440}"/>
    <cellStyle name="Total 15 3 6 4 2" xfId="22910" xr:uid="{52E04CD0-8E6E-40A9-9EFE-48487CF5401C}"/>
    <cellStyle name="Total 15 3 6 5" xfId="18784" xr:uid="{B89566FC-C49B-49E6-8C8A-4B3D728455AB}"/>
    <cellStyle name="Total 15 3 7" xfId="4051" xr:uid="{7A7004DC-85D3-48CE-942C-17141B550184}"/>
    <cellStyle name="Total 15 3 7 2" xfId="6688" xr:uid="{6FEFCDF8-4F24-4A8E-AB8E-1FF9C1648DDE}"/>
    <cellStyle name="Total 15 3 7 2 2" xfId="12999" xr:uid="{12DEB8AC-3312-45C2-A973-3F2CD0B07E3F}"/>
    <cellStyle name="Total 15 3 7 2 2 2" xfId="28107" xr:uid="{4D20176B-FC92-4B89-B4EC-CAA88C864285}"/>
    <cellStyle name="Total 15 3 7 2 3" xfId="16675" xr:uid="{192FB8E8-D447-47EA-8870-08D1E35829B5}"/>
    <cellStyle name="Total 15 3 7 2 3 2" xfId="31783" xr:uid="{88D9600B-C0F9-4E13-9384-18E3257CE790}"/>
    <cellStyle name="Total 15 3 7 2 4" xfId="21796" xr:uid="{C95338F7-AADF-4C34-97BA-93085200D35E}"/>
    <cellStyle name="Total 15 3 7 3" xfId="10433" xr:uid="{ACEA9F49-8BD3-4D24-9372-AA176B90717A}"/>
    <cellStyle name="Total 15 3 7 3 2" xfId="25541" xr:uid="{CA21F98F-CD89-4EB9-82EF-C3FC882AB4AA}"/>
    <cellStyle name="Total 15 3 7 4" xfId="14593" xr:uid="{EC086F50-4050-4991-BA7E-B5AA4C58DA6E}"/>
    <cellStyle name="Total 15 3 7 4 2" xfId="29701" xr:uid="{1AA21AA5-0E9F-4457-BAD0-EA47E93B328E}"/>
    <cellStyle name="Total 15 3 7 5" xfId="19159" xr:uid="{C4F6FB76-9A5F-4C2E-8B77-4BFD32310122}"/>
    <cellStyle name="Total 15 3 8" xfId="4350" xr:uid="{F844A591-B30C-46B1-84F7-74E8F9D161AF}"/>
    <cellStyle name="Total 15 3 8 2" xfId="6987" xr:uid="{C9A30443-4BE1-4D5D-8DD3-F078C7477B03}"/>
    <cellStyle name="Total 15 3 8 2 2" xfId="13298" xr:uid="{2624B690-84BC-4614-9251-C33D643C982E}"/>
    <cellStyle name="Total 15 3 8 2 2 2" xfId="28406" xr:uid="{C3A3A855-469C-40D9-8A31-8F48CDB5C3D9}"/>
    <cellStyle name="Total 15 3 8 2 3" xfId="16962" xr:uid="{A9637FFB-CEB8-44FA-80F4-CA629404478C}"/>
    <cellStyle name="Total 15 3 8 2 3 2" xfId="32070" xr:uid="{1EC0910C-2A74-4DAA-A5FE-D4CBBDFA3D63}"/>
    <cellStyle name="Total 15 3 8 2 4" xfId="22095" xr:uid="{93B4E78B-ECE5-49DF-96DD-ED10FE4A12A2}"/>
    <cellStyle name="Total 15 3 8 3" xfId="10732" xr:uid="{27B7CEEB-814F-4B26-A4D2-1E28B6683C65}"/>
    <cellStyle name="Total 15 3 8 3 2" xfId="25840" xr:uid="{057E0A09-472B-4ABD-84D5-C5F67F1EDDF9}"/>
    <cellStyle name="Total 15 3 8 4" xfId="14849" xr:uid="{64C859F8-CAFB-4A73-93F5-4E4A2237CE5D}"/>
    <cellStyle name="Total 15 3 8 4 2" xfId="29957" xr:uid="{C927608E-C624-45D1-B189-DF8B5742653A}"/>
    <cellStyle name="Total 15 3 8 5" xfId="19458" xr:uid="{BA827B7C-1AEA-4EF7-B58B-0C6B9431F27C}"/>
    <cellStyle name="Total 15 3 9" xfId="4616" xr:uid="{FEE8F046-4F6D-4EF2-AD1C-BD2E76B4C612}"/>
    <cellStyle name="Total 15 3 9 2" xfId="10998" xr:uid="{792C9830-DF03-4E87-A829-6338F6D27647}"/>
    <cellStyle name="Total 15 3 9 2 2" xfId="26106" xr:uid="{A4FA575C-8F5A-4D53-B53B-8B251BC4C708}"/>
    <cellStyle name="Total 15 3 9 3" xfId="15600" xr:uid="{7F7F8534-C0AA-450E-8891-33A22C939C43}"/>
    <cellStyle name="Total 15 3 9 3 2" xfId="30708" xr:uid="{3F4A377F-AC44-4854-ABA6-DD01CF5B1D06}"/>
    <cellStyle name="Total 15 3 9 4" xfId="19724" xr:uid="{250F1562-9A52-4A9D-A514-63C1F1F1DEB9}"/>
    <cellStyle name="Total 15 4" xfId="2141" xr:uid="{908A5EC2-3A7A-4F32-A483-A12973D5D2CB}"/>
    <cellStyle name="Total 15 4 10" xfId="7178" xr:uid="{6608FDA5-ECE5-4EEE-A42C-5E147195128F}"/>
    <cellStyle name="Total 15 4 10 2" xfId="22286" xr:uid="{82B90D04-731E-412D-9F7B-DBE135D7D813}"/>
    <cellStyle name="Total 15 4 11" xfId="7336" xr:uid="{6B03E1A5-CA8A-4698-A4E0-3D80E34D7B18}"/>
    <cellStyle name="Total 15 4 11 2" xfId="22444" xr:uid="{E5F784CA-E863-4496-9CEA-6BF9177C32C2}"/>
    <cellStyle name="Total 15 4 12" xfId="17366" xr:uid="{A50DF636-250A-4B54-9F16-2EF958EFDA72}"/>
    <cellStyle name="Total 15 4 2" xfId="2631" xr:uid="{871878FC-ADF8-469E-993B-679B08AC0CC9}"/>
    <cellStyle name="Total 15 4 2 2" xfId="5268" xr:uid="{8A4EC109-A7D2-4B04-AE16-DE97D27B4F86}"/>
    <cellStyle name="Total 15 4 2 2 2" xfId="11632" xr:uid="{B0B75286-AB9F-44F1-8DBF-929EF84DA484}"/>
    <cellStyle name="Total 15 4 2 2 2 2" xfId="26740" xr:uid="{D7D22171-89AD-4390-96A5-14BB44F5287F}"/>
    <cellStyle name="Total 15 4 2 2 3" xfId="15177" xr:uid="{97887A30-9CEB-48DA-9F3D-FA4234B2F1FE}"/>
    <cellStyle name="Total 15 4 2 2 3 2" xfId="30285" xr:uid="{41BF2BFC-52AF-4DD5-8A0A-D6613E1968B7}"/>
    <cellStyle name="Total 15 4 2 2 4" xfId="20376" xr:uid="{9AF0DB3A-DFEC-40BA-8F1B-0A783835666A}"/>
    <cellStyle name="Total 15 4 2 3" xfId="9098" xr:uid="{22C4AA9E-114E-4ED1-940A-4E11A6EB7F4A}"/>
    <cellStyle name="Total 15 4 2 3 2" xfId="24206" xr:uid="{12CD21E2-0A20-4E5D-8B03-1966F630626F}"/>
    <cellStyle name="Total 15 4 2 4" xfId="8704" xr:uid="{3B47A210-0BFC-4C43-911E-9CE6B7A59EEC}"/>
    <cellStyle name="Total 15 4 2 4 2" xfId="23812" xr:uid="{183FF873-CA09-4482-90D7-22DF270977F5}"/>
    <cellStyle name="Total 15 4 2 5" xfId="14927" xr:uid="{E926A907-7A53-4CC7-8325-359579A9D946}"/>
    <cellStyle name="Total 15 4 2 5 2" xfId="30035" xr:uid="{6DEF4205-1F9B-46B7-861D-7F0BDB89C4B7}"/>
    <cellStyle name="Total 15 4 2 6" xfId="17739" xr:uid="{2568FF16-59D8-4003-81C6-F60D0FEBC575}"/>
    <cellStyle name="Total 15 4 3" xfId="2896" xr:uid="{AFEB1B0C-3C07-4DBE-A637-051F965679C6}"/>
    <cellStyle name="Total 15 4 3 2" xfId="5533" xr:uid="{39485D89-BEE6-424D-A54D-6278E5DE4ABC}"/>
    <cellStyle name="Total 15 4 3 2 2" xfId="11844" xr:uid="{A1AAD03D-31DF-424E-AB56-335B319A1A67}"/>
    <cellStyle name="Total 15 4 3 2 2 2" xfId="26952" xr:uid="{A213473D-1F96-47D8-9360-A4F3C6AB674B}"/>
    <cellStyle name="Total 15 4 3 2 3" xfId="7181" xr:uid="{3EDFEE37-5CB4-41C7-8222-5F642A387423}"/>
    <cellStyle name="Total 15 4 3 2 3 2" xfId="22289" xr:uid="{103CF726-CCAE-4C07-953A-DE49901B5F9A}"/>
    <cellStyle name="Total 15 4 3 2 4" xfId="20641" xr:uid="{A8AD860F-BF2B-45A5-BDC4-44BFB4BADD4C}"/>
    <cellStyle name="Total 15 4 3 3" xfId="8159" xr:uid="{1B7B2F99-DAF5-4085-A479-D74ADB9E7CAC}"/>
    <cellStyle name="Total 15 4 3 3 2" xfId="23267" xr:uid="{4DB9EF64-1751-43AA-BC23-E6256769C5C8}"/>
    <cellStyle name="Total 15 4 3 4" xfId="18004" xr:uid="{4EEF4171-1F5A-4BD7-BE25-4E3ED5F5E43B}"/>
    <cellStyle name="Total 15 4 4" xfId="3199" xr:uid="{EC9F205C-F3A0-4A1E-B281-E5E012583FBA}"/>
    <cellStyle name="Total 15 4 4 2" xfId="5836" xr:uid="{5E59ADB8-1A12-4EE0-A0E4-111767CBA5BC}"/>
    <cellStyle name="Total 15 4 4 2 2" xfId="12147" xr:uid="{3D0C3300-09E0-47AF-A356-EA29BD8F7AA7}"/>
    <cellStyle name="Total 15 4 4 2 2 2" xfId="27255" xr:uid="{130D9919-A33F-4137-8AC5-3A40781DC2D9}"/>
    <cellStyle name="Total 15 4 4 2 3" xfId="13409" xr:uid="{8F2B6897-A2D1-45AB-AC70-A273D7DEA0D2}"/>
    <cellStyle name="Total 15 4 4 2 3 2" xfId="28517" xr:uid="{5D7D0D45-A08D-47D0-82B1-8D61D217B9C0}"/>
    <cellStyle name="Total 15 4 4 2 4" xfId="20944" xr:uid="{3870EF62-7A39-4A8D-B316-2944583408D3}"/>
    <cellStyle name="Total 15 4 4 3" xfId="9581" xr:uid="{A63E5257-AE5F-4A34-97D2-A41C5BBE5624}"/>
    <cellStyle name="Total 15 4 4 3 2" xfId="24689" xr:uid="{4B55A1B5-5527-471C-91EF-BF5A36952001}"/>
    <cellStyle name="Total 15 4 4 4" xfId="14482" xr:uid="{1FF8784A-C49D-4499-A437-CFEF5EFADE3C}"/>
    <cellStyle name="Total 15 4 4 4 2" xfId="29590" xr:uid="{A1270117-6730-4A97-B981-0B03A1FFA9A9}"/>
    <cellStyle name="Total 15 4 4 5" xfId="18307" xr:uid="{5228C7AA-F2DE-4B33-B782-3A38866FCBE6}"/>
    <cellStyle name="Total 15 4 5" xfId="3525" xr:uid="{E9BBE5B1-1397-4037-8664-CA292D1EDC6C}"/>
    <cellStyle name="Total 15 4 5 2" xfId="6162" xr:uid="{1B1AED98-24B9-4E09-8704-7B053285B2A3}"/>
    <cellStyle name="Total 15 4 5 2 2" xfId="12473" xr:uid="{D5D79747-3389-4547-9900-9746DC5F716D}"/>
    <cellStyle name="Total 15 4 5 2 2 2" xfId="27581" xr:uid="{C1A0E2FB-A9CC-47FF-8AFB-BC70FC6C0A97}"/>
    <cellStyle name="Total 15 4 5 2 3" xfId="15635" xr:uid="{3DBFF8EC-5A31-4D65-9A28-60DCCCD8731A}"/>
    <cellStyle name="Total 15 4 5 2 3 2" xfId="30743" xr:uid="{3AC4B2DF-FA28-4C43-979B-D67C106E95B8}"/>
    <cellStyle name="Total 15 4 5 2 4" xfId="21270" xr:uid="{1D395D0C-A0D9-480A-9A68-356C0F95893C}"/>
    <cellStyle name="Total 15 4 5 3" xfId="9907" xr:uid="{E2E3A3D3-B44B-4C76-AC0D-558184482960}"/>
    <cellStyle name="Total 15 4 5 3 2" xfId="25015" xr:uid="{19FBADD8-ABD1-4D0F-B4DA-7D987A290DB3}"/>
    <cellStyle name="Total 15 4 5 4" xfId="7290" xr:uid="{26384AA5-7D0E-413A-9E93-348CCA33B1F8}"/>
    <cellStyle name="Total 15 4 5 4 2" xfId="22398" xr:uid="{1CAC509B-1444-4301-AFA1-818903D8605B}"/>
    <cellStyle name="Total 15 4 5 5" xfId="18633" xr:uid="{299F8F09-148E-4BC6-A8DA-FF3FA4B42E30}"/>
    <cellStyle name="Total 15 4 6" xfId="3831" xr:uid="{43E6390F-F51B-404D-9E4B-CE385C830840}"/>
    <cellStyle name="Total 15 4 6 2" xfId="6468" xr:uid="{093F5F44-CA69-49FC-8C08-AF45F093A84D}"/>
    <cellStyle name="Total 15 4 6 2 2" xfId="12779" xr:uid="{E4BD46DB-CE50-4E65-90DE-82E5F8690027}"/>
    <cellStyle name="Total 15 4 6 2 2 2" xfId="27887" xr:uid="{BAD184B3-A100-4A4F-B49D-B9DA1CDC53F8}"/>
    <cellStyle name="Total 15 4 6 2 3" xfId="16272" xr:uid="{3FD34567-FC05-4B3A-934F-E4617B41573A}"/>
    <cellStyle name="Total 15 4 6 2 3 2" xfId="31380" xr:uid="{5667C4E6-FCF7-4462-AFF4-68ABE0A71A97}"/>
    <cellStyle name="Total 15 4 6 2 4" xfId="21576" xr:uid="{B89A10B9-7A36-4F37-8117-56D4A111D9A8}"/>
    <cellStyle name="Total 15 4 6 3" xfId="10213" xr:uid="{E84B76FB-AFE0-4B1C-81F4-90A29BCB269D}"/>
    <cellStyle name="Total 15 4 6 3 2" xfId="25321" xr:uid="{4E1D27FC-8331-4785-A6DC-21DCB157894C}"/>
    <cellStyle name="Total 15 4 6 4" xfId="8470" xr:uid="{92623341-073E-480A-BE98-24B0D936CAB6}"/>
    <cellStyle name="Total 15 4 6 4 2" xfId="23578" xr:uid="{00B3BFC8-DF7E-4E88-AAC7-48876806EA94}"/>
    <cellStyle name="Total 15 4 6 5" xfId="18939" xr:uid="{747E2EDF-50DE-4BDB-92DC-CD719302FCFE}"/>
    <cellStyle name="Total 15 4 7" xfId="4213" xr:uid="{0C883852-FF3C-4227-BE73-104A7EF7AAE5}"/>
    <cellStyle name="Total 15 4 7 2" xfId="6850" xr:uid="{E4226ED7-BD19-4A6F-ABE8-0ED87029FEC2}"/>
    <cellStyle name="Total 15 4 7 2 2" xfId="13161" xr:uid="{98708A63-667F-4AFC-9242-96C70F00CCCB}"/>
    <cellStyle name="Total 15 4 7 2 2 2" xfId="28269" xr:uid="{870233F2-CC00-42BA-976A-27F05E69A558}"/>
    <cellStyle name="Total 15 4 7 2 3" xfId="16830" xr:uid="{5BE799AA-69CF-4B3F-9A01-9DF1E9CAEB9E}"/>
    <cellStyle name="Total 15 4 7 2 3 2" xfId="31938" xr:uid="{A209137A-EC1B-4437-A469-4C5E50958537}"/>
    <cellStyle name="Total 15 4 7 2 4" xfId="21958" xr:uid="{B7F973ED-A546-4BC0-A730-D3E859405947}"/>
    <cellStyle name="Total 15 4 7 3" xfId="10595" xr:uid="{59232911-87C9-4130-BA8B-26BDD9CBCCFB}"/>
    <cellStyle name="Total 15 4 7 3 2" xfId="25703" xr:uid="{1B1ED9E4-CA68-4FD9-A2D9-68A37F2414B9}"/>
    <cellStyle name="Total 15 4 7 4" xfId="7102" xr:uid="{C7C3BB96-55AD-4419-BA1E-43F9487282D7}"/>
    <cellStyle name="Total 15 4 7 4 2" xfId="22210" xr:uid="{4D78094A-1AF5-4833-9B89-A5B0D7AD9515}"/>
    <cellStyle name="Total 15 4 7 5" xfId="19321" xr:uid="{C9982958-015C-4BCA-9AC9-3FB9201C881A}"/>
    <cellStyle name="Total 15 4 8" xfId="4778" xr:uid="{FD9F9F72-F882-4590-AF09-580CAC71DEF4}"/>
    <cellStyle name="Total 15 4 8 2" xfId="11160" xr:uid="{1E571C64-6C16-4DA6-9531-4B636B92C4FA}"/>
    <cellStyle name="Total 15 4 8 2 2" xfId="26268" xr:uid="{30D6395A-FF05-4260-94DE-5CEC1BB19ACE}"/>
    <cellStyle name="Total 15 4 8 3" xfId="14298" xr:uid="{11EC62B3-8C40-4EDB-9286-0D59333BA7C4}"/>
    <cellStyle name="Total 15 4 8 3 2" xfId="29406" xr:uid="{302FB3A8-0801-4B80-B35F-6DA3671601AF}"/>
    <cellStyle name="Total 15 4 8 4" xfId="19886" xr:uid="{90BAD08F-37F0-4B4C-831F-561E888B2B6A}"/>
    <cellStyle name="Total 15 4 9" xfId="8639" xr:uid="{D5951184-7499-46A7-93D8-C1D16D3041EE}"/>
    <cellStyle name="Total 15 4 9 2" xfId="23747" xr:uid="{6B718891-2668-4475-A186-EA3ACB689D62}"/>
    <cellStyle name="Total 15 5" xfId="2156" xr:uid="{F1F7924A-E70D-41DE-B91F-A2C03DF148A3}"/>
    <cellStyle name="Total 15 5 10" xfId="14080" xr:uid="{8194D449-B161-4DEC-A280-EEA8AD9DF03B}"/>
    <cellStyle name="Total 15 5 10 2" xfId="29188" xr:uid="{475A2288-D8C1-4C40-84D4-0814B6187E34}"/>
    <cellStyle name="Total 15 5 11" xfId="17381" xr:uid="{FD130CFF-92B0-48A3-857B-648D3704057D}"/>
    <cellStyle name="Total 15 5 2" xfId="2911" xr:uid="{9D0D3ACA-EB0F-40E8-9E6F-E8D3D494713D}"/>
    <cellStyle name="Total 15 5 2 2" xfId="5548" xr:uid="{4C0EC7F2-91B0-48F6-95A4-59D87EB9AC97}"/>
    <cellStyle name="Total 15 5 2 2 2" xfId="11859" xr:uid="{224EE013-724A-43E7-A516-8A9062167C93}"/>
    <cellStyle name="Total 15 5 2 2 2 2" xfId="26967" xr:uid="{94E440ED-744B-4B18-BFF1-EFC3AFEEA3CE}"/>
    <cellStyle name="Total 15 5 2 2 3" xfId="9194" xr:uid="{5112B96A-731A-4D00-90C4-A3C33D4569E7}"/>
    <cellStyle name="Total 15 5 2 2 3 2" xfId="24302" xr:uid="{C04AA04E-201C-43DD-B8DC-FD7BDA72728D}"/>
    <cellStyle name="Total 15 5 2 2 4" xfId="20656" xr:uid="{197EEECB-CC38-4B19-AFDB-0172CF1B6A54}"/>
    <cellStyle name="Total 15 5 2 3" xfId="16200" xr:uid="{5665E4E7-98AB-4DB3-B704-CD7987F89BE2}"/>
    <cellStyle name="Total 15 5 2 3 2" xfId="31308" xr:uid="{B00F9A00-33F4-4DEB-9D08-1384C5AC84F9}"/>
    <cellStyle name="Total 15 5 2 4" xfId="18019" xr:uid="{B3DB10B2-9497-459D-9261-6C6CDA76C53E}"/>
    <cellStyle name="Total 15 5 3" xfId="3214" xr:uid="{305BA70E-5850-4B81-BB50-257FDE3E7D3E}"/>
    <cellStyle name="Total 15 5 3 2" xfId="5851" xr:uid="{83A3FF26-F4F0-4BDE-A5B5-849D892372A8}"/>
    <cellStyle name="Total 15 5 3 2 2" xfId="12162" xr:uid="{721DA003-F06A-4F09-AE7B-301F07F081BC}"/>
    <cellStyle name="Total 15 5 3 2 2 2" xfId="27270" xr:uid="{E69D85BF-C02F-4D27-9407-E2A78B80D48F}"/>
    <cellStyle name="Total 15 5 3 2 3" xfId="13819" xr:uid="{C59CC2A0-69B7-424D-9A19-5D4C83CF4C0C}"/>
    <cellStyle name="Total 15 5 3 2 3 2" xfId="28927" xr:uid="{EA62D357-8900-4ED3-8D32-C3FDE7BDE992}"/>
    <cellStyle name="Total 15 5 3 2 4" xfId="20959" xr:uid="{7E6CEF00-38D0-4D7A-858C-F202B9D8E5E8}"/>
    <cellStyle name="Total 15 5 3 3" xfId="9596" xr:uid="{65361EA3-DD4C-41C6-874C-832C16ED16A8}"/>
    <cellStyle name="Total 15 5 3 3 2" xfId="24704" xr:uid="{47A75E3C-50A1-483B-A16D-C2648409103E}"/>
    <cellStyle name="Total 15 5 3 4" xfId="15168" xr:uid="{8C7B65C8-2BF2-43B2-B293-66D052E6EA26}"/>
    <cellStyle name="Total 15 5 3 4 2" xfId="30276" xr:uid="{E3F1D194-1429-4F1A-BE57-6A39DD77B711}"/>
    <cellStyle name="Total 15 5 3 5" xfId="18322" xr:uid="{BBA8A6EB-C7C5-4C28-AEBD-B3C9EF204475}"/>
    <cellStyle name="Total 15 5 4" xfId="3540" xr:uid="{FC218A9D-6FC8-461C-93FF-F573C3E011BD}"/>
    <cellStyle name="Total 15 5 4 2" xfId="6177" xr:uid="{AF73C6B5-9870-4CE8-98F4-67BADA55DEA6}"/>
    <cellStyle name="Total 15 5 4 2 2" xfId="12488" xr:uid="{BABB03F8-0846-457C-8611-9C6C16186B3F}"/>
    <cellStyle name="Total 15 5 4 2 2 2" xfId="27596" xr:uid="{33CE5651-3648-48C0-876A-A59D0BDDFBC5}"/>
    <cellStyle name="Total 15 5 4 2 3" xfId="9168" xr:uid="{2DC4A07F-352B-4031-866A-15CF1C481BD5}"/>
    <cellStyle name="Total 15 5 4 2 3 2" xfId="24276" xr:uid="{4AD96A61-0686-4017-80AD-8211CFD5E668}"/>
    <cellStyle name="Total 15 5 4 2 4" xfId="21285" xr:uid="{E09EC6C0-FB47-4916-9BAF-F0330C03B6E9}"/>
    <cellStyle name="Total 15 5 4 3" xfId="9922" xr:uid="{58217395-44F1-4ADA-BB55-BA8F86377006}"/>
    <cellStyle name="Total 15 5 4 3 2" xfId="25030" xr:uid="{F55CE156-E1B0-4F83-AFC4-3BC7DDF5B58D}"/>
    <cellStyle name="Total 15 5 4 4" xfId="15473" xr:uid="{D360E5FD-8931-47D9-8FEA-01D0AD717209}"/>
    <cellStyle name="Total 15 5 4 4 2" xfId="30581" xr:uid="{3786A0DF-8EA9-48F1-8FEA-EDB97F9419F2}"/>
    <cellStyle name="Total 15 5 4 5" xfId="18648" xr:uid="{E87190AB-636A-49FA-9E7D-056C7C09ACAE}"/>
    <cellStyle name="Total 15 5 5" xfId="3846" xr:uid="{9BC26B5E-3619-4C68-81D2-95104CC599CA}"/>
    <cellStyle name="Total 15 5 5 2" xfId="6483" xr:uid="{845CC283-43BA-4D54-BF8E-06F5DB357519}"/>
    <cellStyle name="Total 15 5 5 2 2" xfId="12794" xr:uid="{9880D9C4-7756-4C39-BA43-1013DFCD2B69}"/>
    <cellStyle name="Total 15 5 5 2 2 2" xfId="27902" xr:uid="{DD996455-9881-4060-A374-C998DAA95BFF}"/>
    <cellStyle name="Total 15 5 5 2 3" xfId="7342" xr:uid="{65134524-C7CF-42D1-8531-0119FEA747D6}"/>
    <cellStyle name="Total 15 5 5 2 3 2" xfId="22450" xr:uid="{F9DB78B5-8593-431F-BB20-971296E8C06B}"/>
    <cellStyle name="Total 15 5 5 2 4" xfId="21591" xr:uid="{CC05B0AF-20CA-404B-87A8-5C172C0E73EC}"/>
    <cellStyle name="Total 15 5 5 3" xfId="10228" xr:uid="{337C1946-5E77-479A-B564-2A85B84692AE}"/>
    <cellStyle name="Total 15 5 5 3 2" xfId="25336" xr:uid="{73283E92-3229-46D0-BB3B-7276AF223A1E}"/>
    <cellStyle name="Total 15 5 5 4" xfId="14777" xr:uid="{D5E23824-2316-477F-BDF6-C15B99E09F4B}"/>
    <cellStyle name="Total 15 5 5 4 2" xfId="29885" xr:uid="{BD323A40-BA58-4FEC-BEC6-2B1155CA2488}"/>
    <cellStyle name="Total 15 5 5 5" xfId="18954" xr:uid="{A10E6E2D-DDA3-46EF-8B1A-31889F42E6DB}"/>
    <cellStyle name="Total 15 5 6" xfId="4228" xr:uid="{6B154855-C715-4B44-8499-CA50876D420A}"/>
    <cellStyle name="Total 15 5 6 2" xfId="6865" xr:uid="{6C0C6E1E-B8C5-437D-A971-6F35081534C5}"/>
    <cellStyle name="Total 15 5 6 2 2" xfId="13176" xr:uid="{D08B3D70-9804-4306-8D56-BD605CF68820}"/>
    <cellStyle name="Total 15 5 6 2 2 2" xfId="28284" xr:uid="{FA3D775C-B249-4C1B-8BF0-C033EDE7B8E2}"/>
    <cellStyle name="Total 15 5 6 2 3" xfId="16845" xr:uid="{5CD5EEFF-7C7E-4F38-959C-6D0A7239DF75}"/>
    <cellStyle name="Total 15 5 6 2 3 2" xfId="31953" xr:uid="{20198352-4DC3-4820-92E2-1FBF5BD2BD21}"/>
    <cellStyle name="Total 15 5 6 2 4" xfId="21973" xr:uid="{DFA992C2-4629-40DB-8823-6F3B6E1C9A94}"/>
    <cellStyle name="Total 15 5 6 3" xfId="10610" xr:uid="{E07701DB-63F5-4A70-9DF0-59B93500DFD2}"/>
    <cellStyle name="Total 15 5 6 3 2" xfId="25718" xr:uid="{E844A1BA-A163-4C00-B154-B6C77214CA32}"/>
    <cellStyle name="Total 15 5 6 4" xfId="14034" xr:uid="{BACDB76C-1DD1-422E-B608-C700CD5F48E9}"/>
    <cellStyle name="Total 15 5 6 4 2" xfId="29142" xr:uid="{94947F6F-E111-4E55-BD05-4CFCFA8458ED}"/>
    <cellStyle name="Total 15 5 6 5" xfId="19336" xr:uid="{E0F3327B-1646-4758-89D6-EDB6EBC364F8}"/>
    <cellStyle name="Total 15 5 7" xfId="4793" xr:uid="{95A985EA-96F6-442E-B63A-92EC9A9E707D}"/>
    <cellStyle name="Total 15 5 7 2" xfId="11175" xr:uid="{AA2ED3B5-1B04-4F73-9A98-F5AC0431523B}"/>
    <cellStyle name="Total 15 5 7 2 2" xfId="26283" xr:uid="{61BDBC7F-4347-4EC0-BC24-D4E6E4FCA970}"/>
    <cellStyle name="Total 15 5 7 3" xfId="13590" xr:uid="{B293AC82-4793-449C-BCF7-E90F38E14B25}"/>
    <cellStyle name="Total 15 5 7 3 2" xfId="28698" xr:uid="{A4F8C6A4-0D6F-467E-A64F-058AEADB2235}"/>
    <cellStyle name="Total 15 5 7 4" xfId="19901" xr:uid="{CFCC890D-B907-4814-B790-BD2D116517D6}"/>
    <cellStyle name="Total 15 5 8" xfId="8654" xr:uid="{3677DBCA-5F9E-4E98-9E8E-CE3D900B8231}"/>
    <cellStyle name="Total 15 5 8 2" xfId="23762" xr:uid="{18566ED0-1D3E-4A6A-B68A-70B743C708FD}"/>
    <cellStyle name="Total 15 5 9" xfId="16045" xr:uid="{52E69204-E76D-4CAE-887F-A158756F1822}"/>
    <cellStyle name="Total 15 5 9 2" xfId="31153" xr:uid="{DB9D2ED5-CE35-414C-B1FD-FE9DBC0C99C8}"/>
    <cellStyle name="Total 16" xfId="1780" xr:uid="{00000000-0005-0000-0000-0000F4060000}"/>
    <cellStyle name="Total 16 2" xfId="1951" xr:uid="{FF91D4DB-FACD-476A-A74A-E13AB1135552}"/>
    <cellStyle name="Total 16 2 10" xfId="8452" xr:uid="{8AD322B7-21FD-4A2D-8C18-5A4349DBAB0A}"/>
    <cellStyle name="Total 16 2 10 2" xfId="23560" xr:uid="{092A9066-EDE1-4A6F-A843-32E6F33559F4}"/>
    <cellStyle name="Total 16 2 11" xfId="15843" xr:uid="{2D1A7F26-C100-4D2C-B4BC-7DE889E2A8ED}"/>
    <cellStyle name="Total 16 2 11 2" xfId="30951" xr:uid="{7CC5CE66-0A06-4E0A-8569-18FCB14BA22C}"/>
    <cellStyle name="Total 16 2 12" xfId="16456" xr:uid="{B31240A1-8574-4A8A-930E-4E65B2748106}"/>
    <cellStyle name="Total 16 2 12 2" xfId="31564" xr:uid="{C7D1481F-719B-4772-9A94-2A32DF1D5569}"/>
    <cellStyle name="Total 16 2 13" xfId="17176" xr:uid="{C67FCB20-5688-4B11-9DD4-D9C4A13EC882}"/>
    <cellStyle name="Total 16 2 2" xfId="2511" xr:uid="{786F1CD8-3331-4209-A275-D3C8A6DC0F6C}"/>
    <cellStyle name="Total 16 2 2 2" xfId="5148" xr:uid="{CDE4D7CD-E392-4B74-AED7-901981DAC426}"/>
    <cellStyle name="Total 16 2 2 2 2" xfId="11512" xr:uid="{09DB79AB-2568-4E75-904E-36495EAC25EE}"/>
    <cellStyle name="Total 16 2 2 2 2 2" xfId="26620" xr:uid="{28BBA56E-8DD6-4738-8182-CC2C679CCAAE}"/>
    <cellStyle name="Total 16 2 2 2 3" xfId="15104" xr:uid="{C6F49CF3-74EB-4B3A-BD29-D563EB6F87A1}"/>
    <cellStyle name="Total 16 2 2 2 3 2" xfId="30212" xr:uid="{1525F441-B512-410D-96F5-AC2F6F0F03F9}"/>
    <cellStyle name="Total 16 2 2 2 4" xfId="20256" xr:uid="{C827F93D-1270-4448-8432-03EC89B3E171}"/>
    <cellStyle name="Total 16 2 2 3" xfId="8978" xr:uid="{D0665377-B84C-4467-8C5D-E1617A0CFB26}"/>
    <cellStyle name="Total 16 2 2 3 2" xfId="24086" xr:uid="{B92AD835-0334-4832-B77E-130B3BB742D5}"/>
    <cellStyle name="Total 16 2 3" xfId="2727" xr:uid="{1C4BA9B7-0791-4994-8464-382D09923D41}"/>
    <cellStyle name="Total 16 2 3 2" xfId="5364" xr:uid="{E138D074-28C7-4B56-9066-567D27476BD0}"/>
    <cellStyle name="Total 16 2 3 2 2" xfId="11713" xr:uid="{860A0F49-F899-4C91-B08F-009288A3C228}"/>
    <cellStyle name="Total 16 2 3 2 2 2" xfId="26821" xr:uid="{6AF89686-D99F-450B-869E-2D9579FAE88D}"/>
    <cellStyle name="Total 16 2 3 2 3" xfId="13892" xr:uid="{2DF04F85-E614-4F6C-87A0-B5662B00477D}"/>
    <cellStyle name="Total 16 2 3 2 3 2" xfId="29000" xr:uid="{84B9FE36-A641-4034-8AE4-8775283DB1DA}"/>
    <cellStyle name="Total 16 2 3 2 4" xfId="20472" xr:uid="{F5DD501B-BA14-462C-8809-9795321F8264}"/>
    <cellStyle name="Total 16 2 3 3" xfId="14071" xr:uid="{90296527-9166-4641-BA78-32B29DB50381}"/>
    <cellStyle name="Total 16 2 3 3 2" xfId="29179" xr:uid="{50195B99-135A-47E7-B807-737C84423A53}"/>
    <cellStyle name="Total 16 2 3 4" xfId="17835" xr:uid="{9C999AEF-6A34-489D-BF91-86E0B839A577}"/>
    <cellStyle name="Total 16 2 4" xfId="3030" xr:uid="{B34A838A-7A5C-443C-B670-D5B833FFB171}"/>
    <cellStyle name="Total 16 2 4 2" xfId="5667" xr:uid="{98F88147-05C5-477F-9A0F-2723778386B7}"/>
    <cellStyle name="Total 16 2 4 2 2" xfId="11978" xr:uid="{F31FD634-D221-4794-AFC4-FB531781249F}"/>
    <cellStyle name="Total 16 2 4 2 2 2" xfId="27086" xr:uid="{7D30B15C-490A-49E9-BF19-88953E8A7E5A}"/>
    <cellStyle name="Total 16 2 4 2 3" xfId="9150" xr:uid="{FD57CEEB-BF05-42B8-9DFB-A4AE37B006E3}"/>
    <cellStyle name="Total 16 2 4 2 3 2" xfId="24258" xr:uid="{AFB5AE1F-F855-424A-BBC8-B1E23CC5E4C3}"/>
    <cellStyle name="Total 16 2 4 2 4" xfId="20775" xr:uid="{97BF6B16-2897-43D1-B48E-120A116B2B7A}"/>
    <cellStyle name="Total 16 2 4 3" xfId="9412" xr:uid="{68F7F8BC-C84A-4907-9624-D410BE9C9993}"/>
    <cellStyle name="Total 16 2 4 3 2" xfId="24520" xr:uid="{692FC74A-20C2-45D9-8BAA-3F255B6070BC}"/>
    <cellStyle name="Total 16 2 4 4" xfId="14355" xr:uid="{2FF9F89B-6703-4010-82D2-8A3446B6A451}"/>
    <cellStyle name="Total 16 2 4 4 2" xfId="29463" xr:uid="{32F18DF1-47C8-4688-BF7E-00CF52E5922D}"/>
    <cellStyle name="Total 16 2 4 5" xfId="18138" xr:uid="{87F82D6D-3BCC-405A-8A63-858178C0265A}"/>
    <cellStyle name="Total 16 2 5" xfId="3356" xr:uid="{8B145EC4-AF80-4B39-9A5B-D99A805FB61D}"/>
    <cellStyle name="Total 16 2 5 2" xfId="5993" xr:uid="{027DDECE-3497-4D50-90E5-B621923B3291}"/>
    <cellStyle name="Total 16 2 5 2 2" xfId="12304" xr:uid="{6373B8BE-8FD4-4C8B-9899-8C1F79E17E34}"/>
    <cellStyle name="Total 16 2 5 2 2 2" xfId="27412" xr:uid="{ED8A6B17-7320-4A1F-BF09-1E5E3788FB87}"/>
    <cellStyle name="Total 16 2 5 2 3" xfId="7461" xr:uid="{C723DAB0-1146-44BC-A770-DD0512E2C1B7}"/>
    <cellStyle name="Total 16 2 5 2 3 2" xfId="22569" xr:uid="{8AFE5DDA-43A7-40F9-8809-92D4B5FD7ED6}"/>
    <cellStyle name="Total 16 2 5 2 4" xfId="21101" xr:uid="{B1068957-AEC0-4FFB-A8B0-9546977A07B7}"/>
    <cellStyle name="Total 16 2 5 3" xfId="9738" xr:uid="{C70C278C-7AAA-4CA7-AB79-6EB10B6729F3}"/>
    <cellStyle name="Total 16 2 5 3 2" xfId="24846" xr:uid="{B444BFF3-2BF8-4DC2-AD6E-0D33A76E6AD6}"/>
    <cellStyle name="Total 16 2 5 4" xfId="15649" xr:uid="{5B111E9F-5BF1-41F4-A144-848089007459}"/>
    <cellStyle name="Total 16 2 5 4 2" xfId="30757" xr:uid="{D4E911D4-C689-4D4A-92C5-65574265FECC}"/>
    <cellStyle name="Total 16 2 5 5" xfId="18464" xr:uid="{D61DD020-9DD1-4466-A6B5-F3EAF435C34F}"/>
    <cellStyle name="Total 16 2 6" xfId="3662" xr:uid="{7918B7C9-2366-4B6E-9DE7-A59FFBA13A22}"/>
    <cellStyle name="Total 16 2 6 2" xfId="6299" xr:uid="{F878A6C2-94D6-4680-A4C3-52A0F85778E8}"/>
    <cellStyle name="Total 16 2 6 2 2" xfId="12610" xr:uid="{A656C1E0-7F35-4E70-91BA-BD8424C03FC7}"/>
    <cellStyle name="Total 16 2 6 2 2 2" xfId="27718" xr:uid="{DC41E2C1-6779-4934-97E7-A2041876EF11}"/>
    <cellStyle name="Total 16 2 6 2 3" xfId="11800" xr:uid="{B3F8A1A3-C5CB-42DB-AF22-C8EE4F38B022}"/>
    <cellStyle name="Total 16 2 6 2 3 2" xfId="26908" xr:uid="{A271A903-1847-4C5C-ADA2-C19296FD55A2}"/>
    <cellStyle name="Total 16 2 6 2 4" xfId="21407" xr:uid="{6FCA1124-18E7-4498-B0F5-34C67635D983}"/>
    <cellStyle name="Total 16 2 6 3" xfId="10044" xr:uid="{ACC8B2F8-D471-4996-990D-9703AD4C69BD}"/>
    <cellStyle name="Total 16 2 6 3 2" xfId="25152" xr:uid="{8696DC3D-EE09-4114-ACD9-F189145309BB}"/>
    <cellStyle name="Total 16 2 6 4" xfId="15066" xr:uid="{B2517757-4F8F-44F4-8BAE-966159AC92A2}"/>
    <cellStyle name="Total 16 2 6 4 2" xfId="30174" xr:uid="{6D3B8A9C-33FD-4396-8A88-EC8ADC57DB8B}"/>
    <cellStyle name="Total 16 2 6 5" xfId="18770" xr:uid="{A8A68864-38F1-45A5-82FE-C184BB39B455}"/>
    <cellStyle name="Total 16 2 7" xfId="4023" xr:uid="{0831EB7B-1C4C-4D8B-8134-C13D0FC83BC6}"/>
    <cellStyle name="Total 16 2 7 2" xfId="6660" xr:uid="{9ABE4F52-0D99-4363-925F-56C66B6BD912}"/>
    <cellStyle name="Total 16 2 7 2 2" xfId="12971" xr:uid="{F2950E3E-B810-4E61-9AD8-DD95768D4F0D}"/>
    <cellStyle name="Total 16 2 7 2 2 2" xfId="28079" xr:uid="{C78A0FFF-BFF8-48F7-A25F-B9A8936D453D}"/>
    <cellStyle name="Total 16 2 7 2 3" xfId="16661" xr:uid="{A7AA54B7-14AE-4BEE-BC3E-0946070D917C}"/>
    <cellStyle name="Total 16 2 7 2 3 2" xfId="31769" xr:uid="{9560ED33-6AA0-43B4-BBFC-52CB8410C7F2}"/>
    <cellStyle name="Total 16 2 7 2 4" xfId="21768" xr:uid="{0B9A0337-AD7C-44CF-8E67-6325A365AE33}"/>
    <cellStyle name="Total 16 2 7 3" xfId="10405" xr:uid="{EF913740-7E53-4A10-8233-1584527D2CEC}"/>
    <cellStyle name="Total 16 2 7 3 2" xfId="25513" xr:uid="{12208E2E-0F82-446C-AD8F-F2338DAF2A5B}"/>
    <cellStyle name="Total 16 2 7 4" xfId="16058" xr:uid="{2C9C1E6A-E496-449F-A094-4CB1CA66E182}"/>
    <cellStyle name="Total 16 2 7 4 2" xfId="31166" xr:uid="{9ED9A200-FCEE-4228-A035-550C002BA921}"/>
    <cellStyle name="Total 16 2 7 5" xfId="19131" xr:uid="{99D804C7-3C3F-4116-9ADC-873FEBCCFE18}"/>
    <cellStyle name="Total 16 2 8" xfId="4336" xr:uid="{856126FF-A4C5-495B-A8D6-F29E212E95E1}"/>
    <cellStyle name="Total 16 2 8 2" xfId="6973" xr:uid="{0930D12C-6F9D-4F71-9D77-F148CBE713A2}"/>
    <cellStyle name="Total 16 2 8 2 2" xfId="13284" xr:uid="{D913B0F7-4716-4C74-9B83-4ABDAB0E11DC}"/>
    <cellStyle name="Total 16 2 8 2 2 2" xfId="28392" xr:uid="{463AA3C0-B496-4519-A6CE-5B764E79F113}"/>
    <cellStyle name="Total 16 2 8 2 3" xfId="16948" xr:uid="{370E8678-BA45-46F5-8055-F778BEFB1948}"/>
    <cellStyle name="Total 16 2 8 2 3 2" xfId="32056" xr:uid="{D9BF9EC5-ECC3-4AA5-AF0C-5727F9510FC7}"/>
    <cellStyle name="Total 16 2 8 2 4" xfId="22081" xr:uid="{E910C19E-838F-4BB4-94BD-0DCB7743017C}"/>
    <cellStyle name="Total 16 2 8 3" xfId="10718" xr:uid="{B7E72E45-69DF-4A29-8EE4-E4136EB53EA7}"/>
    <cellStyle name="Total 16 2 8 3 2" xfId="25826" xr:uid="{D87FAD9C-4A9B-4892-9D60-3327063F31EF}"/>
    <cellStyle name="Total 16 2 8 4" xfId="15628" xr:uid="{8FCE3BF7-DE22-4022-9ADB-08F884310B35}"/>
    <cellStyle name="Total 16 2 8 4 2" xfId="30736" xr:uid="{777EADE9-8040-42A7-8505-4DEB0897EE9B}"/>
    <cellStyle name="Total 16 2 8 5" xfId="19444" xr:uid="{D67B9D76-3362-4531-87BE-CE86039270E1}"/>
    <cellStyle name="Total 16 2 9" xfId="4588" xr:uid="{E1B4741E-705E-420F-949A-26346E067938}"/>
    <cellStyle name="Total 16 2 9 2" xfId="10970" xr:uid="{E8D4B557-3A92-4374-943E-9B3BE4919811}"/>
    <cellStyle name="Total 16 2 9 2 2" xfId="26078" xr:uid="{799FA75F-3583-4989-AB68-695F2A5B3597}"/>
    <cellStyle name="Total 16 2 9 3" xfId="7818" xr:uid="{AC1F007E-C903-47C7-9CFB-FDE95B40EFAF}"/>
    <cellStyle name="Total 16 2 9 3 2" xfId="22926" xr:uid="{357B13D0-0B74-4CB6-BF0B-C13C44928389}"/>
    <cellStyle name="Total 16 2 9 4" xfId="19696" xr:uid="{574028D5-2EAE-488E-AF45-783AD1DC4734}"/>
    <cellStyle name="Total 16 3" xfId="1980" xr:uid="{2973CF77-21EF-497C-8DF5-51960F3BF26F}"/>
    <cellStyle name="Total 16 3 10" xfId="8478" xr:uid="{989C5579-23F3-419D-B057-5DC7A1A1901A}"/>
    <cellStyle name="Total 16 3 10 2" xfId="23586" xr:uid="{EF11F21E-91C2-4C4B-A200-97DEE4B78C9C}"/>
    <cellStyle name="Total 16 3 11" xfId="14167" xr:uid="{B9139607-9535-4140-A3E3-592CA39929EF}"/>
    <cellStyle name="Total 16 3 11 2" xfId="29275" xr:uid="{9CD2A500-1646-4C87-9DA0-FA5185C75E54}"/>
    <cellStyle name="Total 16 3 12" xfId="16536" xr:uid="{58677B97-6818-461B-8A72-6328F730A449}"/>
    <cellStyle name="Total 16 3 12 2" xfId="31644" xr:uid="{3413E8EF-8B86-4417-B721-BAE5524AA084}"/>
    <cellStyle name="Total 16 3 13" xfId="17205" xr:uid="{CECA3E78-95C2-4FE8-983B-E5738E026795}"/>
    <cellStyle name="Total 16 3 2" xfId="2540" xr:uid="{E40B5E99-8E02-45BC-B354-FDE240B32DDF}"/>
    <cellStyle name="Total 16 3 2 2" xfId="5177" xr:uid="{BD2FE899-B328-4807-8EA9-D4EA5628FC2D}"/>
    <cellStyle name="Total 16 3 2 2 2" xfId="11541" xr:uid="{C22D26A5-639F-4B03-AA4D-C9B086D6642D}"/>
    <cellStyle name="Total 16 3 2 2 2 2" xfId="26649" xr:uid="{C0B7ED59-1CF7-4784-829C-5DDC8C9FEBE8}"/>
    <cellStyle name="Total 16 3 2 2 3" xfId="15185" xr:uid="{222EFCFF-7855-4F83-9EA4-EFD87522553F}"/>
    <cellStyle name="Total 16 3 2 2 3 2" xfId="30293" xr:uid="{E032E329-592D-4702-AF96-E47A6A7497C1}"/>
    <cellStyle name="Total 16 3 2 2 4" xfId="20285" xr:uid="{1B231DDF-6939-4877-99A8-EE9C27495D89}"/>
    <cellStyle name="Total 16 3 2 3" xfId="9007" xr:uid="{064895C7-41B3-41FF-AFBC-75FFB8001BD1}"/>
    <cellStyle name="Total 16 3 2 3 2" xfId="24115" xr:uid="{67476D2D-7103-41D6-B3D4-64AAC7277965}"/>
    <cellStyle name="Total 16 3 3" xfId="2742" xr:uid="{7A41A7D4-5718-4C51-9A75-8FEDD383F97D}"/>
    <cellStyle name="Total 16 3 3 2" xfId="5379" xr:uid="{F4F8166D-9E81-4505-B221-1EE338D602EF}"/>
    <cellStyle name="Total 16 3 3 2 2" xfId="11728" xr:uid="{2D5D92F8-01FC-42EA-8902-FEA9D5D9C595}"/>
    <cellStyle name="Total 16 3 3 2 2 2" xfId="26836" xr:uid="{98EF0713-2810-4C56-8412-79522B32CCF2}"/>
    <cellStyle name="Total 16 3 3 2 3" xfId="13541" xr:uid="{4E986E47-649D-40E1-BEE4-D7453FC7726B}"/>
    <cellStyle name="Total 16 3 3 2 3 2" xfId="28649" xr:uid="{C02B6E05-07A4-47E2-A217-FA52CE31B4DB}"/>
    <cellStyle name="Total 16 3 3 2 4" xfId="20487" xr:uid="{17D4D679-95A4-49C3-B794-8B94E8730331}"/>
    <cellStyle name="Total 16 3 3 3" xfId="7085" xr:uid="{B911CAF8-9720-4F76-945C-767C6E0776BD}"/>
    <cellStyle name="Total 16 3 3 3 2" xfId="22193" xr:uid="{3BBBEE59-455A-4B9E-B575-AACD9B1964E3}"/>
    <cellStyle name="Total 16 3 3 4" xfId="17850" xr:uid="{820603D8-673C-415A-993F-2DF1B928897F}"/>
    <cellStyle name="Total 16 3 4" xfId="3045" xr:uid="{F1F023AD-D828-482B-BB13-1293C404F0E4}"/>
    <cellStyle name="Total 16 3 4 2" xfId="5682" xr:uid="{6A5F8B4F-22A0-4EE3-84EF-B337E13BBDD9}"/>
    <cellStyle name="Total 16 3 4 2 2" xfId="11993" xr:uid="{3B87A92A-42A4-4E90-B2CF-4C67C26B4805}"/>
    <cellStyle name="Total 16 3 4 2 2 2" xfId="27101" xr:uid="{07194271-D232-4178-82F5-D605D307A875}"/>
    <cellStyle name="Total 16 3 4 2 3" xfId="8072" xr:uid="{143FDA99-347F-4446-A105-11B3BCA1CB10}"/>
    <cellStyle name="Total 16 3 4 2 3 2" xfId="23180" xr:uid="{707391B3-ECDA-4BAD-9B8A-5DA8DECA5AD1}"/>
    <cellStyle name="Total 16 3 4 2 4" xfId="20790" xr:uid="{8AF16AF5-ADA8-4A89-96FF-79960058C322}"/>
    <cellStyle name="Total 16 3 4 3" xfId="9427" xr:uid="{FEDA0EB6-0C08-4AD2-A298-6FB5BA87B357}"/>
    <cellStyle name="Total 16 3 4 3 2" xfId="24535" xr:uid="{8131E9A1-D42F-43F9-8179-CDF7C797BE77}"/>
    <cellStyle name="Total 16 3 4 4" xfId="13936" xr:uid="{50FBF6D1-9F1C-405D-9A22-710623181291}"/>
    <cellStyle name="Total 16 3 4 4 2" xfId="29044" xr:uid="{75C23FE2-FCA8-4EFF-9710-3F6F2C34ACD0}"/>
    <cellStyle name="Total 16 3 4 5" xfId="18153" xr:uid="{AF31952D-7635-4841-A87D-7E0B8874BB6C}"/>
    <cellStyle name="Total 16 3 5" xfId="3371" xr:uid="{6DED63D7-4F83-477A-B66A-093504BFF3F8}"/>
    <cellStyle name="Total 16 3 5 2" xfId="6008" xr:uid="{4FCEDE7E-BE8C-400A-B259-ED6E713D5FC1}"/>
    <cellStyle name="Total 16 3 5 2 2" xfId="12319" xr:uid="{924A0A19-D4EA-4543-8222-4389334B44AB}"/>
    <cellStyle name="Total 16 3 5 2 2 2" xfId="27427" xr:uid="{A35F84C5-1E7A-4854-B59D-D1FC495C6555}"/>
    <cellStyle name="Total 16 3 5 2 3" xfId="14589" xr:uid="{DF7EC63B-8703-4725-B172-1B60D5B64F35}"/>
    <cellStyle name="Total 16 3 5 2 3 2" xfId="29697" xr:uid="{DADD0670-A5EA-4652-A339-B8F4924A3CF0}"/>
    <cellStyle name="Total 16 3 5 2 4" xfId="21116" xr:uid="{E233F9C5-AB5D-4AD6-99ED-798C527516CF}"/>
    <cellStyle name="Total 16 3 5 3" xfId="9753" xr:uid="{2EAF3546-F5A9-400C-8C35-99DFC3FD7C43}"/>
    <cellStyle name="Total 16 3 5 3 2" xfId="24861" xr:uid="{D14C2AA1-E0B8-410A-BD9D-22CFEED8601A}"/>
    <cellStyle name="Total 16 3 5 4" xfId="7801" xr:uid="{FEE01261-6D33-4CBA-9164-8854EE0A6FBE}"/>
    <cellStyle name="Total 16 3 5 4 2" xfId="22909" xr:uid="{2FFFEF55-A671-49FA-918B-43AF2ED7C316}"/>
    <cellStyle name="Total 16 3 5 5" xfId="18479" xr:uid="{B64D9E22-9747-453E-8EEB-D042FD01D16B}"/>
    <cellStyle name="Total 16 3 6" xfId="3677" xr:uid="{EAC35EF9-330B-4480-8F6C-B5059E268B49}"/>
    <cellStyle name="Total 16 3 6 2" xfId="6314" xr:uid="{35B90B84-2ED7-4A01-86FB-EDD0EA1A63D1}"/>
    <cellStyle name="Total 16 3 6 2 2" xfId="12625" xr:uid="{C17C0DD6-70E7-4226-B248-F5F40DF1322D}"/>
    <cellStyle name="Total 16 3 6 2 2 2" xfId="27733" xr:uid="{FC302A48-BCC6-426C-AE4C-22FE12C82C4D}"/>
    <cellStyle name="Total 16 3 6 2 3" xfId="15013" xr:uid="{5538DDC0-B486-45D1-84FD-E790B05B9D96}"/>
    <cellStyle name="Total 16 3 6 2 3 2" xfId="30121" xr:uid="{F4CBCFFF-D0F9-4631-8F03-19A070E46E7B}"/>
    <cellStyle name="Total 16 3 6 2 4" xfId="21422" xr:uid="{9632E510-2A96-415B-8744-602D8A67D2FD}"/>
    <cellStyle name="Total 16 3 6 3" xfId="10059" xr:uid="{CAAA7A7F-8DF7-4D5C-ADEB-3F50036DD06C}"/>
    <cellStyle name="Total 16 3 6 3 2" xfId="25167" xr:uid="{6572C360-3860-483A-B248-BC0CC4FE673C}"/>
    <cellStyle name="Total 16 3 6 4" xfId="14923" xr:uid="{097D02D5-FA0A-4DD2-9FB2-2E17BA11C53A}"/>
    <cellStyle name="Total 16 3 6 4 2" xfId="30031" xr:uid="{9C59BF93-58F5-4734-ACCF-6BF7FBBE9674}"/>
    <cellStyle name="Total 16 3 6 5" xfId="18785" xr:uid="{13E57321-A484-43CC-B04F-AC9391C67321}"/>
    <cellStyle name="Total 16 3 7" xfId="4052" xr:uid="{64FA9F25-9DBE-4C65-94FD-57D4FB05F280}"/>
    <cellStyle name="Total 16 3 7 2" xfId="6689" xr:uid="{68154B2A-FE4B-44A4-8349-3DB961FD412A}"/>
    <cellStyle name="Total 16 3 7 2 2" xfId="13000" xr:uid="{D2B4B80D-11DD-41E7-904B-AE835F1950F3}"/>
    <cellStyle name="Total 16 3 7 2 2 2" xfId="28108" xr:uid="{DBB5A005-00CA-42E4-BDF8-B494261AB5C2}"/>
    <cellStyle name="Total 16 3 7 2 3" xfId="16676" xr:uid="{6565C8D5-B8D3-45D4-AAD8-3613633A5E8C}"/>
    <cellStyle name="Total 16 3 7 2 3 2" xfId="31784" xr:uid="{3FD2759F-5E13-402A-BC48-F1A6564AC679}"/>
    <cellStyle name="Total 16 3 7 2 4" xfId="21797" xr:uid="{305E3715-931E-405B-981C-7C7086867369}"/>
    <cellStyle name="Total 16 3 7 3" xfId="10434" xr:uid="{8383205A-6084-45E7-9F8F-B08ECF74B326}"/>
    <cellStyle name="Total 16 3 7 3 2" xfId="25542" xr:uid="{617A0011-61F4-4FD4-A2CC-AF7689B93215}"/>
    <cellStyle name="Total 16 3 7 4" xfId="16081" xr:uid="{6A498627-28FE-4845-9619-3A5FBF49DFAE}"/>
    <cellStyle name="Total 16 3 7 4 2" xfId="31189" xr:uid="{BDC33366-0003-47CB-8301-E9ED57DDFD45}"/>
    <cellStyle name="Total 16 3 7 5" xfId="19160" xr:uid="{7D07EF16-39A4-4E23-830B-1D72D476332E}"/>
    <cellStyle name="Total 16 3 8" xfId="4351" xr:uid="{039347D2-C7DC-44D9-A0A8-2A11A3BC3B78}"/>
    <cellStyle name="Total 16 3 8 2" xfId="6988" xr:uid="{1EFD8C37-6321-4454-9FC3-5BE6707CB143}"/>
    <cellStyle name="Total 16 3 8 2 2" xfId="13299" xr:uid="{AF19C9CE-BB3C-4336-93C0-47F307C1EFF6}"/>
    <cellStyle name="Total 16 3 8 2 2 2" xfId="28407" xr:uid="{47612A0F-B691-4079-A0ED-1318107A4B95}"/>
    <cellStyle name="Total 16 3 8 2 3" xfId="16963" xr:uid="{003C6004-54C8-45A9-9AF6-5B80CAF8A952}"/>
    <cellStyle name="Total 16 3 8 2 3 2" xfId="32071" xr:uid="{1C0183D8-84A4-4EF4-99B8-E2CF787A4C62}"/>
    <cellStyle name="Total 16 3 8 2 4" xfId="22096" xr:uid="{44561774-2BA6-47D2-8B02-2A64B37E60E4}"/>
    <cellStyle name="Total 16 3 8 3" xfId="10733" xr:uid="{1720DE84-7925-4359-A681-1910457F7CF4}"/>
    <cellStyle name="Total 16 3 8 3 2" xfId="25841" xr:uid="{5E0EFD2D-768C-4CA4-A04C-2CD8F87E9E13}"/>
    <cellStyle name="Total 16 3 8 4" xfId="14730" xr:uid="{F22BB092-A34A-4950-8449-C11889C7F8E5}"/>
    <cellStyle name="Total 16 3 8 4 2" xfId="29838" xr:uid="{D1A03EA6-4CD3-46E5-9C0C-719C4878AA30}"/>
    <cellStyle name="Total 16 3 8 5" xfId="19459" xr:uid="{F4A33F69-C936-4835-97A0-0C7B5210FF02}"/>
    <cellStyle name="Total 16 3 9" xfId="4617" xr:uid="{5A4C30F3-A0AF-4354-B92A-214E983C890F}"/>
    <cellStyle name="Total 16 3 9 2" xfId="10999" xr:uid="{6D13455F-839E-4ED9-82E9-78E713A0EF13}"/>
    <cellStyle name="Total 16 3 9 2 2" xfId="26107" xr:uid="{E5FEDA12-94A1-4737-AF80-54324995DC0A}"/>
    <cellStyle name="Total 16 3 9 3" xfId="7229" xr:uid="{82A2181E-AB66-41CF-BD54-D4BA9D4B2E10}"/>
    <cellStyle name="Total 16 3 9 3 2" xfId="22337" xr:uid="{91D3A737-B652-46A5-B293-DF1E29AD4175}"/>
    <cellStyle name="Total 16 3 9 4" xfId="19725" xr:uid="{B7F290ED-7690-452B-9C53-CB08B7E0143F}"/>
    <cellStyle name="Total 16 4" xfId="2142" xr:uid="{5AD203DB-46E4-4513-9B54-A35B5D10C242}"/>
    <cellStyle name="Total 16 4 10" xfId="8081" xr:uid="{CC2A14D7-CDEB-4F46-8DD8-D08A1CA8C3CE}"/>
    <cellStyle name="Total 16 4 10 2" xfId="23189" xr:uid="{65CAD27D-9CB6-4ECE-95EA-97D07DD25B5B}"/>
    <cellStyle name="Total 16 4 11" xfId="16068" xr:uid="{B8A8C9EA-358E-4915-A720-607377A9F1C5}"/>
    <cellStyle name="Total 16 4 11 2" xfId="31176" xr:uid="{05BD226D-263B-481F-AC52-CAD9E21BA815}"/>
    <cellStyle name="Total 16 4 12" xfId="17367" xr:uid="{162F3209-AF17-4C77-8CD5-0B315C126457}"/>
    <cellStyle name="Total 16 4 2" xfId="2632" xr:uid="{6A88B206-C1E5-470D-9385-96CFD7724785}"/>
    <cellStyle name="Total 16 4 2 2" xfId="5269" xr:uid="{D164A5FA-3055-4D39-9F44-15D7505BC5F9}"/>
    <cellStyle name="Total 16 4 2 2 2" xfId="11633" xr:uid="{2C8CFD87-209D-4635-A7B8-CEC9A7133A76}"/>
    <cellStyle name="Total 16 4 2 2 2 2" xfId="26741" xr:uid="{4D4F392D-CE9A-470B-BE1A-BF68BBDA76C3}"/>
    <cellStyle name="Total 16 4 2 2 3" xfId="9143" xr:uid="{2C3974EA-95DC-4E53-806F-479B0EC17A4E}"/>
    <cellStyle name="Total 16 4 2 2 3 2" xfId="24251" xr:uid="{1C4C2B0D-1644-4CC4-94FF-3A4958708F53}"/>
    <cellStyle name="Total 16 4 2 2 4" xfId="20377" xr:uid="{58096E37-950F-48C5-A501-F1C4A0A1020E}"/>
    <cellStyle name="Total 16 4 2 3" xfId="9099" xr:uid="{C00EAF4E-943F-4AA2-902B-438507BCB499}"/>
    <cellStyle name="Total 16 4 2 3 2" xfId="24207" xr:uid="{1406EF2A-E347-4A0C-ADC7-B6FEFCEA27EE}"/>
    <cellStyle name="Total 16 4 2 4" xfId="13920" xr:uid="{CF3002DE-CAC8-4014-BE4E-AD7361EA7282}"/>
    <cellStyle name="Total 16 4 2 4 2" xfId="29028" xr:uid="{7535FCA3-E3AB-468D-AAAE-26244BBBFC5F}"/>
    <cellStyle name="Total 16 4 2 5" xfId="13570" xr:uid="{EE19A3A1-8DD3-42D4-B276-38EFEF64FB86}"/>
    <cellStyle name="Total 16 4 2 5 2" xfId="28678" xr:uid="{E20F68D3-965F-460A-AEF9-7C540BC47F05}"/>
    <cellStyle name="Total 16 4 2 6" xfId="17740" xr:uid="{4D81E8E2-1F39-40C2-B693-61A6528BD25A}"/>
    <cellStyle name="Total 16 4 3" xfId="2897" xr:uid="{3533723F-45DC-4BF5-BADC-E4EA1BA3563D}"/>
    <cellStyle name="Total 16 4 3 2" xfId="5534" xr:uid="{A2CB4301-D35E-4FE9-BE72-3C85E2D4C95C}"/>
    <cellStyle name="Total 16 4 3 2 2" xfId="11845" xr:uid="{A7E65B65-6D2B-4BF6-B5BE-D33CE78C40F3}"/>
    <cellStyle name="Total 16 4 3 2 2 2" xfId="26953" xr:uid="{FAA6BD27-58C7-4E51-9622-8F445C513595}"/>
    <cellStyle name="Total 16 4 3 2 3" xfId="16274" xr:uid="{30E609C5-72C6-4E01-91F4-3C01EADEAE6B}"/>
    <cellStyle name="Total 16 4 3 2 3 2" xfId="31382" xr:uid="{7A1036C3-DCA3-45D9-877B-8974E0B61932}"/>
    <cellStyle name="Total 16 4 3 2 4" xfId="20642" xr:uid="{83715A01-8530-4C35-9D4A-98058C4DC494}"/>
    <cellStyle name="Total 16 4 3 3" xfId="14213" xr:uid="{654BE57D-D82C-4238-827B-947FE9CFF0A8}"/>
    <cellStyle name="Total 16 4 3 3 2" xfId="29321" xr:uid="{EA24C997-3945-4FE8-A17A-72B53AC5CE0A}"/>
    <cellStyle name="Total 16 4 3 4" xfId="18005" xr:uid="{7CB90AC7-0E72-4C6F-BD8E-579186A67165}"/>
    <cellStyle name="Total 16 4 4" xfId="3200" xr:uid="{D6AD04B7-A0D4-4E70-919E-B68504746CA6}"/>
    <cellStyle name="Total 16 4 4 2" xfId="5837" xr:uid="{D999CF42-7005-4E14-B2F1-17287C961C8A}"/>
    <cellStyle name="Total 16 4 4 2 2" xfId="12148" xr:uid="{ED7297DA-CAAD-46FF-B328-1CFFE852D735}"/>
    <cellStyle name="Total 16 4 4 2 2 2" xfId="27256" xr:uid="{910C1153-BE6A-4167-97F3-D5DDD495F450}"/>
    <cellStyle name="Total 16 4 4 2 3" xfId="16048" xr:uid="{A861F828-7A5B-4461-8629-6860C29E3E48}"/>
    <cellStyle name="Total 16 4 4 2 3 2" xfId="31156" xr:uid="{6BCF8090-BE64-4F43-BFBB-74A5FAEEBCED}"/>
    <cellStyle name="Total 16 4 4 2 4" xfId="20945" xr:uid="{8EE93DBD-731B-4464-8710-A1479D86226C}"/>
    <cellStyle name="Total 16 4 4 3" xfId="9582" xr:uid="{DBB61E10-33BF-4E0C-9741-E772064A1946}"/>
    <cellStyle name="Total 16 4 4 3 2" xfId="24690" xr:uid="{2F2E2B9C-F3C7-4F75-B013-B86487E0F7D5}"/>
    <cellStyle name="Total 16 4 4 4" xfId="7494" xr:uid="{2DC0E1C8-7AC2-4182-A644-30BB723BC0D9}"/>
    <cellStyle name="Total 16 4 4 4 2" xfId="22602" xr:uid="{470CAB19-10CE-4147-B2BE-5313DD991545}"/>
    <cellStyle name="Total 16 4 4 5" xfId="18308" xr:uid="{84A1051F-5780-4EE0-90AD-4BD47A77C520}"/>
    <cellStyle name="Total 16 4 5" xfId="3526" xr:uid="{5DB5562E-CAC0-434E-A7FD-8E093CB6E610}"/>
    <cellStyle name="Total 16 4 5 2" xfId="6163" xr:uid="{5D0DAF50-5E1A-421A-94F4-A9C41B75F8C5}"/>
    <cellStyle name="Total 16 4 5 2 2" xfId="12474" xr:uid="{6866CDB7-9248-4207-9B0F-67F2EB23EA1F}"/>
    <cellStyle name="Total 16 4 5 2 2 2" xfId="27582" xr:uid="{42159415-4D54-4431-B533-8B24B872A522}"/>
    <cellStyle name="Total 16 4 5 2 3" xfId="16300" xr:uid="{4B669EB9-0B2C-4679-964E-E421D05630C9}"/>
    <cellStyle name="Total 16 4 5 2 3 2" xfId="31408" xr:uid="{1B99545A-77E1-4482-BB48-50A46150B18F}"/>
    <cellStyle name="Total 16 4 5 2 4" xfId="21271" xr:uid="{F8687DF4-4727-47F2-8D30-9AC53855EDCD}"/>
    <cellStyle name="Total 16 4 5 3" xfId="9908" xr:uid="{023EA313-74D6-4A55-BF29-8E5AB1E157C2}"/>
    <cellStyle name="Total 16 4 5 3 2" xfId="25016" xr:uid="{70C6C207-2984-43CB-A3E5-E4DF2FCD70A7}"/>
    <cellStyle name="Total 16 4 5 4" xfId="8249" xr:uid="{29F2DBEF-DE0E-4096-86E2-51257BFA3DE2}"/>
    <cellStyle name="Total 16 4 5 4 2" xfId="23357" xr:uid="{1C49F716-739C-4B67-95B1-038DB76934F3}"/>
    <cellStyle name="Total 16 4 5 5" xfId="18634" xr:uid="{AA862D6F-D579-48A0-96E6-3C08776892BF}"/>
    <cellStyle name="Total 16 4 6" xfId="3832" xr:uid="{BFA1FC9E-13B9-4443-887A-AAE25912D631}"/>
    <cellStyle name="Total 16 4 6 2" xfId="6469" xr:uid="{FF7F312D-3DDC-4E97-A624-24202F77D18A}"/>
    <cellStyle name="Total 16 4 6 2 2" xfId="12780" xr:uid="{517E64B1-8F6F-497F-AD82-3D25D48F6D10}"/>
    <cellStyle name="Total 16 4 6 2 2 2" xfId="27888" xr:uid="{57B70CCB-6DB0-46C2-9FFD-BBE8FAC48185}"/>
    <cellStyle name="Total 16 4 6 2 3" xfId="8042" xr:uid="{E2E8A61F-4A65-44E0-A967-AA8C9B5A0021}"/>
    <cellStyle name="Total 16 4 6 2 3 2" xfId="23150" xr:uid="{C400EDDE-21C1-43EB-A04A-D58DEC8E6493}"/>
    <cellStyle name="Total 16 4 6 2 4" xfId="21577" xr:uid="{8B7187F8-8A21-40E3-B2BD-3822392492CF}"/>
    <cellStyle name="Total 16 4 6 3" xfId="10214" xr:uid="{1B55A3EE-6B66-478F-BE6D-663CA6B4807C}"/>
    <cellStyle name="Total 16 4 6 3 2" xfId="25322" xr:uid="{0FA05DC9-68B0-4B03-A2A9-BF7B687F04B0}"/>
    <cellStyle name="Total 16 4 6 4" xfId="15436" xr:uid="{7E882A78-B2E1-492D-87E9-19253D19A6DB}"/>
    <cellStyle name="Total 16 4 6 4 2" xfId="30544" xr:uid="{20AFFD9C-FE88-42AB-B430-E8534D06625D}"/>
    <cellStyle name="Total 16 4 6 5" xfId="18940" xr:uid="{90437588-3487-4857-8407-AC91071B7C8C}"/>
    <cellStyle name="Total 16 4 7" xfId="4214" xr:uid="{15FA1C73-513A-43CE-AF10-2CF94AB5C3A7}"/>
    <cellStyle name="Total 16 4 7 2" xfId="6851" xr:uid="{89AC4E15-4C91-4A9F-8CFB-6C7CAB29790D}"/>
    <cellStyle name="Total 16 4 7 2 2" xfId="13162" xr:uid="{C5F258B0-F390-49A7-ADC6-E4757EB6DB9E}"/>
    <cellStyle name="Total 16 4 7 2 2 2" xfId="28270" xr:uid="{159F1A58-4873-44D9-8F8A-1BADC5FA7CC6}"/>
    <cellStyle name="Total 16 4 7 2 3" xfId="16831" xr:uid="{BA4B53F1-C56C-46E9-AFF1-8BB91736DF00}"/>
    <cellStyle name="Total 16 4 7 2 3 2" xfId="31939" xr:uid="{6FE7F6C4-3186-4A3F-8E67-714BE5A87A61}"/>
    <cellStyle name="Total 16 4 7 2 4" xfId="21959" xr:uid="{17CCC1EB-2EAF-4484-AABC-1E202FE53AE2}"/>
    <cellStyle name="Total 16 4 7 3" xfId="10596" xr:uid="{D597B1D4-777B-4C7C-98C2-8C3DDAA5C5D4}"/>
    <cellStyle name="Total 16 4 7 3 2" xfId="25704" xr:uid="{AF0898CD-F5BB-4C01-AA80-BAA00BC0BA07}"/>
    <cellStyle name="Total 16 4 7 4" xfId="13676" xr:uid="{F7049931-D55C-4196-8B86-3014C395FFCD}"/>
    <cellStyle name="Total 16 4 7 4 2" xfId="28784" xr:uid="{376F9350-62B6-41C4-923B-1B223964126A}"/>
    <cellStyle name="Total 16 4 7 5" xfId="19322" xr:uid="{BB91ECD1-8D7A-4266-83CF-CB75622F8499}"/>
    <cellStyle name="Total 16 4 8" xfId="4779" xr:uid="{CCB53CE5-3A14-4AA2-9A22-A8F07BD2CA77}"/>
    <cellStyle name="Total 16 4 8 2" xfId="11161" xr:uid="{1302E4E1-02BE-491D-BE56-7D1BCA80E8AE}"/>
    <cellStyle name="Total 16 4 8 2 2" xfId="26269" xr:uid="{E682ADE8-2C83-4FA7-8FC2-37D0F830B673}"/>
    <cellStyle name="Total 16 4 8 3" xfId="15564" xr:uid="{EB40FD7D-AEF8-4D7E-8D45-5984C08A6602}"/>
    <cellStyle name="Total 16 4 8 3 2" xfId="30672" xr:uid="{FDF3F6E2-E4A8-452E-95F2-6F3899FB0F7D}"/>
    <cellStyle name="Total 16 4 8 4" xfId="19887" xr:uid="{33EA90C5-1FCD-49B5-BFC0-3A046C70008F}"/>
    <cellStyle name="Total 16 4 9" xfId="8640" xr:uid="{52E245A3-FAB8-4C24-8C81-AC95FD730DDB}"/>
    <cellStyle name="Total 16 4 9 2" xfId="23748" xr:uid="{B4C9A959-071F-44AE-87DC-52C8B4E9D83D}"/>
    <cellStyle name="Total 16 5" xfId="2157" xr:uid="{BFA48604-E37B-4E34-9A43-15F0B7467DE4}"/>
    <cellStyle name="Total 16 5 10" xfId="16429" xr:uid="{832C274C-B6AD-4BC2-8EE2-0ADAC22C2184}"/>
    <cellStyle name="Total 16 5 10 2" xfId="31537" xr:uid="{45F97407-0133-4602-8041-5BBB37EAE4D5}"/>
    <cellStyle name="Total 16 5 11" xfId="17382" xr:uid="{F488F08A-0D31-42A2-9A59-E5527D866049}"/>
    <cellStyle name="Total 16 5 2" xfId="2912" xr:uid="{73A36D03-172E-45C9-BABA-1FE21DE56206}"/>
    <cellStyle name="Total 16 5 2 2" xfId="5549" xr:uid="{41C262B4-87AF-49F5-8FFC-A92FDE72D1D4}"/>
    <cellStyle name="Total 16 5 2 2 2" xfId="11860" xr:uid="{128C45F2-64BD-469C-8478-76B93ADFA40B}"/>
    <cellStyle name="Total 16 5 2 2 2 2" xfId="26968" xr:uid="{075B990D-6D18-4898-94A8-1B7F381469AE}"/>
    <cellStyle name="Total 16 5 2 2 3" xfId="8069" xr:uid="{EBCD9F61-40CE-4047-8D62-C9EDFD38292E}"/>
    <cellStyle name="Total 16 5 2 2 3 2" xfId="23177" xr:uid="{D548133E-D3A7-42A0-9D08-8A17DEB49237}"/>
    <cellStyle name="Total 16 5 2 2 4" xfId="20657" xr:uid="{AF87BEB4-F58C-4849-9279-7176C1E04887}"/>
    <cellStyle name="Total 16 5 2 3" xfId="11239" xr:uid="{BFCF970A-8B34-401C-A92F-661C6486976C}"/>
    <cellStyle name="Total 16 5 2 3 2" xfId="26347" xr:uid="{86617548-44C0-443D-82E3-68EDDCE9866A}"/>
    <cellStyle name="Total 16 5 2 4" xfId="18020" xr:uid="{5AA68095-D7DD-4710-ADDD-93A6544FC114}"/>
    <cellStyle name="Total 16 5 3" xfId="3215" xr:uid="{1B178C9C-52E3-4DCA-9DEF-AA5A111AA36E}"/>
    <cellStyle name="Total 16 5 3 2" xfId="5852" xr:uid="{A5435292-9A6A-4141-9DF9-4160D3FB613F}"/>
    <cellStyle name="Total 16 5 3 2 2" xfId="12163" xr:uid="{7D3D4BA7-9321-4DBF-A9D1-85BD5702AEE9}"/>
    <cellStyle name="Total 16 5 3 2 2 2" xfId="27271" xr:uid="{FB938BBE-1B26-41D1-9832-736F606D0BA0}"/>
    <cellStyle name="Total 16 5 3 2 3" xfId="15871" xr:uid="{F6AB5303-283C-49DB-93CA-4683036CF844}"/>
    <cellStyle name="Total 16 5 3 2 3 2" xfId="30979" xr:uid="{7C9565A9-EA57-4CB1-8FFB-94BDEE67D1E9}"/>
    <cellStyle name="Total 16 5 3 2 4" xfId="20960" xr:uid="{6B3008FC-BD1C-4614-8FBB-471E9057D8DD}"/>
    <cellStyle name="Total 16 5 3 3" xfId="9597" xr:uid="{36580FEF-1784-4A74-9F90-7CD585425711}"/>
    <cellStyle name="Total 16 5 3 3 2" xfId="24705" xr:uid="{EF855A36-96FD-4DDC-97D0-522CFC044819}"/>
    <cellStyle name="Total 16 5 3 4" xfId="14016" xr:uid="{E4F2E1B2-75B8-4D2E-98A2-3E78F3AB5FD4}"/>
    <cellStyle name="Total 16 5 3 4 2" xfId="29124" xr:uid="{F13C8B55-DCA5-4DD7-94B1-17AE577DE5A3}"/>
    <cellStyle name="Total 16 5 3 5" xfId="18323" xr:uid="{7E69787D-3A35-443E-AFD7-891F80D938DE}"/>
    <cellStyle name="Total 16 5 4" xfId="3541" xr:uid="{E1B8D1D1-D5CA-4326-8594-C93E529830F0}"/>
    <cellStyle name="Total 16 5 4 2" xfId="6178" xr:uid="{1F73AAEE-24BC-4861-BACE-3821AA50055C}"/>
    <cellStyle name="Total 16 5 4 2 2" xfId="12489" xr:uid="{B5FF8E34-8AB7-4655-902C-9AE781551BB4}"/>
    <cellStyle name="Total 16 5 4 2 2 2" xfId="27597" xr:uid="{AB22D20E-0AC5-4F4A-8A3F-8855E3F5462E}"/>
    <cellStyle name="Total 16 5 4 2 3" xfId="13946" xr:uid="{28068D56-82D2-4FA7-931E-D134FEEBF902}"/>
    <cellStyle name="Total 16 5 4 2 3 2" xfId="29054" xr:uid="{604D6D8F-38EC-47F0-BDC1-02B0B5EC9DE9}"/>
    <cellStyle name="Total 16 5 4 2 4" xfId="21286" xr:uid="{E4973A3F-0490-41E9-8F5C-A4DED90D14D2}"/>
    <cellStyle name="Total 16 5 4 3" xfId="9923" xr:uid="{9572BE15-8078-4AB0-B590-06F8C78B07BF}"/>
    <cellStyle name="Total 16 5 4 3 2" xfId="25031" xr:uid="{DE391331-7CCE-458B-A3AA-A252F8D805E2}"/>
    <cellStyle name="Total 16 5 4 4" xfId="15116" xr:uid="{156E7884-406A-4ABC-BFA8-95FEA5846BE9}"/>
    <cellStyle name="Total 16 5 4 4 2" xfId="30224" xr:uid="{F07B6B4A-DD2A-4A6F-8C1A-B2CDCDDFFD1B}"/>
    <cellStyle name="Total 16 5 4 5" xfId="18649" xr:uid="{91E2B577-4D92-4E89-83F9-4107E6FB14C3}"/>
    <cellStyle name="Total 16 5 5" xfId="3847" xr:uid="{6F54734F-09D6-46C0-A01E-7FF8A0BCDFFC}"/>
    <cellStyle name="Total 16 5 5 2" xfId="6484" xr:uid="{53E7D1EB-C6E2-4EAD-A0FD-C9C45C6B913E}"/>
    <cellStyle name="Total 16 5 5 2 2" xfId="12795" xr:uid="{646BFC33-091D-4D94-846C-14C4F473D6F3}"/>
    <cellStyle name="Total 16 5 5 2 2 2" xfId="27903" xr:uid="{39E103C0-0EFC-4404-BC70-4113694E5A07}"/>
    <cellStyle name="Total 16 5 5 2 3" xfId="16155" xr:uid="{A610367D-581A-43D8-86C5-ED4D79860124}"/>
    <cellStyle name="Total 16 5 5 2 3 2" xfId="31263" xr:uid="{7A8B2184-ECF8-44C2-9032-559B4DE1601A}"/>
    <cellStyle name="Total 16 5 5 2 4" xfId="21592" xr:uid="{3BE91B25-9CAC-4C49-BDDE-5E96C7F0294D}"/>
    <cellStyle name="Total 16 5 5 3" xfId="10229" xr:uid="{8B1B6A77-4C0C-4325-BEA8-69D9290EDED1}"/>
    <cellStyle name="Total 16 5 5 3 2" xfId="25337" xr:uid="{C3C14E50-2883-4A6B-B678-ED58E1C50FBD}"/>
    <cellStyle name="Total 16 5 5 4" xfId="7421" xr:uid="{A111EF11-D956-4FA9-9850-5D62A7DC1853}"/>
    <cellStyle name="Total 16 5 5 4 2" xfId="22529" xr:uid="{784E5ABC-28BF-4D7F-BE20-F8B46815F02C}"/>
    <cellStyle name="Total 16 5 5 5" xfId="18955" xr:uid="{307D2A91-E85A-4F99-A8CE-FAA3ABD540BE}"/>
    <cellStyle name="Total 16 5 6" xfId="4229" xr:uid="{7A258C84-2E81-4F71-BB5E-E9604F6DB115}"/>
    <cellStyle name="Total 16 5 6 2" xfId="6866" xr:uid="{9DB775C7-2C68-4A37-AC6A-9FABE1F05E11}"/>
    <cellStyle name="Total 16 5 6 2 2" xfId="13177" xr:uid="{F5ADBF2C-9F0D-4393-8A82-C6C9484348AA}"/>
    <cellStyle name="Total 16 5 6 2 2 2" xfId="28285" xr:uid="{D6FB7709-6BB5-4733-A426-BAEE2457839D}"/>
    <cellStyle name="Total 16 5 6 2 3" xfId="16846" xr:uid="{5F526A86-A4FB-453D-8D90-38DEE5C5B998}"/>
    <cellStyle name="Total 16 5 6 2 3 2" xfId="31954" xr:uid="{A466A470-1661-4624-875D-CA69FA5F1157}"/>
    <cellStyle name="Total 16 5 6 2 4" xfId="21974" xr:uid="{2F96F3FE-E19F-4FA7-B28A-D45BDE9ED6AC}"/>
    <cellStyle name="Total 16 5 6 3" xfId="10611" xr:uid="{7EF50422-9A32-43CB-97F9-132EDCFA7F73}"/>
    <cellStyle name="Total 16 5 6 3 2" xfId="25719" xr:uid="{94041C36-6FC6-4E44-B151-892FDE430519}"/>
    <cellStyle name="Total 16 5 6 4" xfId="13473" xr:uid="{BA120C5D-EDA4-4859-AE85-4841A8CAFFD1}"/>
    <cellStyle name="Total 16 5 6 4 2" xfId="28581" xr:uid="{5878F394-B68E-4AF6-8F6A-D4B3B76E6E6B}"/>
    <cellStyle name="Total 16 5 6 5" xfId="19337" xr:uid="{3AF34EFE-2C4A-4F01-B34B-B082808492BF}"/>
    <cellStyle name="Total 16 5 7" xfId="4794" xr:uid="{81C8A86D-8E12-4192-81EE-2CCE74A93CB0}"/>
    <cellStyle name="Total 16 5 7 2" xfId="11176" xr:uid="{F7399849-1353-4D30-BEF7-CCE062BA8557}"/>
    <cellStyle name="Total 16 5 7 2 2" xfId="26284" xr:uid="{6FD23E11-EAC4-4F8A-9328-76A68BF48284}"/>
    <cellStyle name="Total 16 5 7 3" xfId="14417" xr:uid="{F98E6CA5-54F7-4AB8-98D4-9A2FB5552AAC}"/>
    <cellStyle name="Total 16 5 7 3 2" xfId="29525" xr:uid="{7B94E882-75EB-40DB-A7C3-623EA8E544C4}"/>
    <cellStyle name="Total 16 5 7 4" xfId="19902" xr:uid="{8311C2ED-BAC2-411B-8D3A-F46A5C697F7F}"/>
    <cellStyle name="Total 16 5 8" xfId="8655" xr:uid="{72420FBA-92BD-49ED-9E18-9A51C8DDC87A}"/>
    <cellStyle name="Total 16 5 8 2" xfId="23763" xr:uid="{EC5AF396-1B8A-48EC-888F-5686239EC11C}"/>
    <cellStyle name="Total 16 5 9" xfId="13598" xr:uid="{CDB89D81-DA14-4D6B-8612-8D658DC9FC02}"/>
    <cellStyle name="Total 16 5 9 2" xfId="28706" xr:uid="{7BD66394-C0C3-4836-B977-4BF0C9A75AEE}"/>
    <cellStyle name="Total 2" xfId="1781" xr:uid="{00000000-0005-0000-0000-0000F5060000}"/>
    <cellStyle name="Total 2 2" xfId="1952" xr:uid="{FD38AE1F-3BF8-455E-8ADE-C4E129018136}"/>
    <cellStyle name="Total 2 2 10" xfId="8453" xr:uid="{98E0FAA2-CAE1-4500-8A15-7EDD4CA87457}"/>
    <cellStyle name="Total 2 2 10 2" xfId="23561" xr:uid="{0DB156D3-9B21-421F-BA3E-5F55D203F10D}"/>
    <cellStyle name="Total 2 2 11" xfId="7774" xr:uid="{78F2F3C5-C800-482C-96F9-9EAB1CB1428F}"/>
    <cellStyle name="Total 2 2 11 2" xfId="22882" xr:uid="{276216F7-E5DE-4047-B929-7F2CAA1FA3E9}"/>
    <cellStyle name="Total 2 2 12" xfId="14588" xr:uid="{CB3393F2-1E00-4F4A-A7CC-79CB8A858C86}"/>
    <cellStyle name="Total 2 2 12 2" xfId="29696" xr:uid="{93AE6C55-DEF6-4950-9993-69BF9774CFD2}"/>
    <cellStyle name="Total 2 2 13" xfId="17177" xr:uid="{1692103D-1F80-4936-A503-ECAD1EA06980}"/>
    <cellStyle name="Total 2 2 2" xfId="2512" xr:uid="{D3568A1A-1EBA-4FD8-8C7F-725CD96A109C}"/>
    <cellStyle name="Total 2 2 2 2" xfId="5149" xr:uid="{2A1005CD-34EB-4BB7-B924-61C4166890E3}"/>
    <cellStyle name="Total 2 2 2 2 2" xfId="11513" xr:uid="{620F0E0F-9AEB-4736-B141-F57EBA11A11E}"/>
    <cellStyle name="Total 2 2 2 2 2 2" xfId="26621" xr:uid="{D2630F8C-C8B3-4458-9D02-06AC51561BE0}"/>
    <cellStyle name="Total 2 2 2 2 3" xfId="11252" xr:uid="{D54213FC-775A-4514-996A-0E59CC7113DB}"/>
    <cellStyle name="Total 2 2 2 2 3 2" xfId="26360" xr:uid="{68C2CD4D-2D08-437F-9813-3A4039B60D4D}"/>
    <cellStyle name="Total 2 2 2 2 4" xfId="20257" xr:uid="{BBEDEE34-42E0-4FF2-BB94-88529F39EB88}"/>
    <cellStyle name="Total 2 2 2 3" xfId="8979" xr:uid="{239DD75A-BCD8-43E2-9159-A6C8C8DCE4EA}"/>
    <cellStyle name="Total 2 2 2 3 2" xfId="24087" xr:uid="{6B3FB0D0-FF8F-4D1D-B497-104CDE4A251B}"/>
    <cellStyle name="Total 2 2 3" xfId="2728" xr:uid="{A3B7A2FF-98F1-4979-8038-E26A3C49EE91}"/>
    <cellStyle name="Total 2 2 3 2" xfId="5365" xr:uid="{525A4582-CBD7-4ABA-9C71-87070EF5788E}"/>
    <cellStyle name="Total 2 2 3 2 2" xfId="11714" xr:uid="{F7BA29AD-EB29-4DE3-90A2-D215738AFEEF}"/>
    <cellStyle name="Total 2 2 3 2 2 2" xfId="26822" xr:uid="{E853DDDB-2AAA-4EA6-BCE4-36F8A46C2260}"/>
    <cellStyle name="Total 2 2 3 2 3" xfId="15633" xr:uid="{668930C0-5D18-4096-A02F-9B79AFE68ADD}"/>
    <cellStyle name="Total 2 2 3 2 3 2" xfId="30741" xr:uid="{218D07FC-83A5-43DE-82C7-55DA9EFFBCA1}"/>
    <cellStyle name="Total 2 2 3 2 4" xfId="20473" xr:uid="{E85E6691-5010-4677-9A82-D4472826614B}"/>
    <cellStyle name="Total 2 2 3 3" xfId="15918" xr:uid="{CC0D593F-459A-44EF-A451-C26DA9075CBB}"/>
    <cellStyle name="Total 2 2 3 3 2" xfId="31026" xr:uid="{0E7D5AFD-BC94-4955-A087-89545D50D270}"/>
    <cellStyle name="Total 2 2 3 4" xfId="17836" xr:uid="{0D5788CB-5B86-4C01-9ED0-2891B3AB7DCB}"/>
    <cellStyle name="Total 2 2 4" xfId="3031" xr:uid="{FE5A15DD-2A5E-4345-8D35-7BA24BCE0ED3}"/>
    <cellStyle name="Total 2 2 4 2" xfId="5668" xr:uid="{C9E9D0F7-8145-43B4-A538-36B7D3058AE2}"/>
    <cellStyle name="Total 2 2 4 2 2" xfId="11979" xr:uid="{D30D5DE3-6140-4463-AA1E-796EAFAE36C8}"/>
    <cellStyle name="Total 2 2 4 2 2 2" xfId="27087" xr:uid="{FD626F30-A68D-4745-A7D6-38D81AEDB763}"/>
    <cellStyle name="Total 2 2 4 2 3" xfId="7044" xr:uid="{A442838A-7A71-4604-BE78-26758B5D2576}"/>
    <cellStyle name="Total 2 2 4 2 3 2" xfId="22152" xr:uid="{60B28BF9-865E-4379-8F59-003204308962}"/>
    <cellStyle name="Total 2 2 4 2 4" xfId="20776" xr:uid="{C76AFA8D-1FE7-4609-BFA7-934014FCB2F2}"/>
    <cellStyle name="Total 2 2 4 3" xfId="9413" xr:uid="{E32E36C6-6AEA-4A45-9312-BCEA469D6191}"/>
    <cellStyle name="Total 2 2 4 3 2" xfId="24521" xr:uid="{E419537B-CB61-4A81-BE51-B698917B9265}"/>
    <cellStyle name="Total 2 2 4 4" xfId="13712" xr:uid="{73ABE391-EC5B-4577-B22A-EF289650F6F6}"/>
    <cellStyle name="Total 2 2 4 4 2" xfId="28820" xr:uid="{C2313E68-E1CA-43A2-B763-631B7824FD7A}"/>
    <cellStyle name="Total 2 2 4 5" xfId="18139" xr:uid="{2C991A71-6F94-4FD7-99A9-639526877FE4}"/>
    <cellStyle name="Total 2 2 5" xfId="3357" xr:uid="{6C957474-0AA2-4116-8282-CA0ECB377827}"/>
    <cellStyle name="Total 2 2 5 2" xfId="5994" xr:uid="{7793F9CC-979C-4253-9049-19B7BD55F219}"/>
    <cellStyle name="Total 2 2 5 2 2" xfId="12305" xr:uid="{788D5D43-7206-4908-9EAB-51EC85BD8248}"/>
    <cellStyle name="Total 2 2 5 2 2 2" xfId="27413" xr:uid="{E4DBABDE-B33A-4270-9392-20FD769CEB6B}"/>
    <cellStyle name="Total 2 2 5 2 3" xfId="14342" xr:uid="{98862003-A689-45D5-995E-2EB6A4D57008}"/>
    <cellStyle name="Total 2 2 5 2 3 2" xfId="29450" xr:uid="{E20FEDD5-B2C4-4223-915B-3695257279C7}"/>
    <cellStyle name="Total 2 2 5 2 4" xfId="21102" xr:uid="{8D5429C9-A834-4256-B8DF-2DE862F1D06A}"/>
    <cellStyle name="Total 2 2 5 3" xfId="9739" xr:uid="{46DCF857-3AAB-4DA6-9217-F78C3A025AB3}"/>
    <cellStyle name="Total 2 2 5 3 2" xfId="24847" xr:uid="{AD2C6DAE-92B6-4C25-9FF8-ABF546A490F0}"/>
    <cellStyle name="Total 2 2 5 4" xfId="13797" xr:uid="{2F62D89E-33DB-4494-B9E8-C83AF93D26D1}"/>
    <cellStyle name="Total 2 2 5 4 2" xfId="28905" xr:uid="{60CCB44E-8D50-424C-B375-343DA3E5649D}"/>
    <cellStyle name="Total 2 2 5 5" xfId="18465" xr:uid="{B4BF93FF-86A2-416C-968F-F7BC76E98319}"/>
    <cellStyle name="Total 2 2 6" xfId="3663" xr:uid="{76FE61F0-3A73-43FC-AC53-B2BDA905AE01}"/>
    <cellStyle name="Total 2 2 6 2" xfId="6300" xr:uid="{0D874786-D8B8-4BD3-8076-A4BD0F1ED859}"/>
    <cellStyle name="Total 2 2 6 2 2" xfId="12611" xr:uid="{21C27DD3-8DD7-4741-AA62-E0A69FC2C4F7}"/>
    <cellStyle name="Total 2 2 6 2 2 2" xfId="27719" xr:uid="{9A932342-333E-4783-A876-79C134FF4F32}"/>
    <cellStyle name="Total 2 2 6 2 3" xfId="13834" xr:uid="{072DF9B0-1F43-4D24-BAE0-7BF1A5368FE2}"/>
    <cellStyle name="Total 2 2 6 2 3 2" xfId="28942" xr:uid="{FA36E71C-5907-443B-8F67-55F3B0AF5FC5}"/>
    <cellStyle name="Total 2 2 6 2 4" xfId="21408" xr:uid="{67318C40-AD8B-43DB-AEF0-117624275CEC}"/>
    <cellStyle name="Total 2 2 6 3" xfId="10045" xr:uid="{02B5B2E3-52D2-4003-82B5-36EE9B71FC15}"/>
    <cellStyle name="Total 2 2 6 3 2" xfId="25153" xr:uid="{53290289-2E70-46AB-B8E6-BF51AF8F612A}"/>
    <cellStyle name="Total 2 2 6 4" xfId="14052" xr:uid="{E183DE40-D07F-4EFB-B6DA-F76C2A3F6551}"/>
    <cellStyle name="Total 2 2 6 4 2" xfId="29160" xr:uid="{972FBC58-C920-483D-BB6E-D69E5DA6D4F6}"/>
    <cellStyle name="Total 2 2 6 5" xfId="18771" xr:uid="{DA1B4E20-AA1E-4B81-AE3E-BC39DDA04184}"/>
    <cellStyle name="Total 2 2 7" xfId="4024" xr:uid="{64E5F87E-390E-4801-9F6B-6546CDC6FC57}"/>
    <cellStyle name="Total 2 2 7 2" xfId="6661" xr:uid="{4DC1FBF6-8156-435B-B31F-983C390E2094}"/>
    <cellStyle name="Total 2 2 7 2 2" xfId="12972" xr:uid="{62794A16-9016-4B3D-BB88-5C7717CC706C}"/>
    <cellStyle name="Total 2 2 7 2 2 2" xfId="28080" xr:uid="{FD0E7643-A640-4FD8-A428-9B395A366443}"/>
    <cellStyle name="Total 2 2 7 2 3" xfId="16662" xr:uid="{CA39EA31-A990-497C-9C9F-D3AB7F86294D}"/>
    <cellStyle name="Total 2 2 7 2 3 2" xfId="31770" xr:uid="{ADE593FC-39E0-4E44-B8B1-C34714BAA859}"/>
    <cellStyle name="Total 2 2 7 2 4" xfId="21769" xr:uid="{3F8EBCBD-9B86-44CA-BC76-0218817512A4}"/>
    <cellStyle name="Total 2 2 7 3" xfId="10406" xr:uid="{471E0A75-A5FB-4179-A055-D3FB742C76BB}"/>
    <cellStyle name="Total 2 2 7 3 2" xfId="25514" xr:uid="{F61003E5-2F5D-495C-A2AE-8C524573A665}"/>
    <cellStyle name="Total 2 2 7 4" xfId="14347" xr:uid="{AFC892F3-CC9B-4F64-8033-36435A32C0FE}"/>
    <cellStyle name="Total 2 2 7 4 2" xfId="29455" xr:uid="{9662207E-7FED-47B6-98F6-1AAA24E10ABE}"/>
    <cellStyle name="Total 2 2 7 5" xfId="19132" xr:uid="{B682B4C7-1C4E-4166-820C-102CF7CB9439}"/>
    <cellStyle name="Total 2 2 8" xfId="4337" xr:uid="{AB4A7B9D-7A1F-43D7-B1E0-7305FDC6D67A}"/>
    <cellStyle name="Total 2 2 8 2" xfId="6974" xr:uid="{D2DCA395-A1A2-4CE2-859F-14B737F42917}"/>
    <cellStyle name="Total 2 2 8 2 2" xfId="13285" xr:uid="{61486A70-7A7D-4C36-BC08-EA152DE94BBD}"/>
    <cellStyle name="Total 2 2 8 2 2 2" xfId="28393" xr:uid="{0CCC598A-FDA9-4E6A-ADED-6C0B9EEB0031}"/>
    <cellStyle name="Total 2 2 8 2 3" xfId="16949" xr:uid="{FD635C20-BF77-4399-9CA2-40FC36101B32}"/>
    <cellStyle name="Total 2 2 8 2 3 2" xfId="32057" xr:uid="{DCC0753C-2313-41A1-95D5-70E24AF61031}"/>
    <cellStyle name="Total 2 2 8 2 4" xfId="22082" xr:uid="{35387692-5AD6-4C47-BDAD-6A3F442E7882}"/>
    <cellStyle name="Total 2 2 8 3" xfId="10719" xr:uid="{BD0D1175-DC43-4810-8173-06F82732D666}"/>
    <cellStyle name="Total 2 2 8 3 2" xfId="25827" xr:uid="{7B34759F-0820-49A1-A2A8-ABDC985359B4}"/>
    <cellStyle name="Total 2 2 8 4" xfId="11764" xr:uid="{B7AE00C4-0641-4560-8F80-8633867056AC}"/>
    <cellStyle name="Total 2 2 8 4 2" xfId="26872" xr:uid="{102A9AFF-A8A8-4D1F-875E-615BDDBAA700}"/>
    <cellStyle name="Total 2 2 8 5" xfId="19445" xr:uid="{62C5B7AF-1D52-48A6-A399-8954AB4A96CF}"/>
    <cellStyle name="Total 2 2 9" xfId="4589" xr:uid="{06C79EE8-3803-4CC2-AD54-12C4273C1637}"/>
    <cellStyle name="Total 2 2 9 2" xfId="10971" xr:uid="{E2964747-BFDD-4DCE-B4FE-145740725C46}"/>
    <cellStyle name="Total 2 2 9 2 2" xfId="26079" xr:uid="{208B27DC-BB25-4E33-A5B6-188B07629CBC}"/>
    <cellStyle name="Total 2 2 9 3" xfId="15725" xr:uid="{FE1780C7-86F6-4880-8729-1180DCAC2FAC}"/>
    <cellStyle name="Total 2 2 9 3 2" xfId="30833" xr:uid="{25D003C3-C7EF-4DCE-88CC-D2D76C7157E2}"/>
    <cellStyle name="Total 2 2 9 4" xfId="19697" xr:uid="{597BB009-5FEC-47D2-A1CB-7FA090CE3995}"/>
    <cellStyle name="Total 2 3" xfId="1981" xr:uid="{ECD31562-371D-4C73-8A40-080F328F1E40}"/>
    <cellStyle name="Total 2 3 10" xfId="8479" xr:uid="{ADF14BA1-EBD4-4372-AFDA-AE4B9EDC240B}"/>
    <cellStyle name="Total 2 3 10 2" xfId="23587" xr:uid="{618EE445-964D-4C20-AF1B-DA8FCE828258}"/>
    <cellStyle name="Total 2 3 11" xfId="15371" xr:uid="{24F890D8-6F68-4427-8EDF-B99CEEFB5BB9}"/>
    <cellStyle name="Total 2 3 11 2" xfId="30479" xr:uid="{14A87CF2-6D77-418A-AC6F-557E93903299}"/>
    <cellStyle name="Total 2 3 12" xfId="14970" xr:uid="{63E3DEE0-918D-4354-A24D-64742E2519CD}"/>
    <cellStyle name="Total 2 3 12 2" xfId="30078" xr:uid="{F469F022-2264-4675-8628-C09A0A3366EB}"/>
    <cellStyle name="Total 2 3 13" xfId="17206" xr:uid="{02F9FE58-C0C9-4586-A8EB-17348578369F}"/>
    <cellStyle name="Total 2 3 2" xfId="2541" xr:uid="{2DA50FA4-22CE-46D6-BF52-5A5A28ED37C6}"/>
    <cellStyle name="Total 2 3 2 2" xfId="5178" xr:uid="{44977C2E-FDED-49FF-A26E-BC13A8C16547}"/>
    <cellStyle name="Total 2 3 2 2 2" xfId="11542" xr:uid="{0F5E99E0-4C0E-4292-8610-E784FA7EFEDF}"/>
    <cellStyle name="Total 2 3 2 2 2 2" xfId="26650" xr:uid="{435E62C8-605F-4B7E-B662-931A3160C231}"/>
    <cellStyle name="Total 2 3 2 2 3" xfId="16552" xr:uid="{679C35A6-FF1C-4326-AEE2-7D18A392B32C}"/>
    <cellStyle name="Total 2 3 2 2 3 2" xfId="31660" xr:uid="{8A745E93-2D26-4BC7-9F8C-6EF38D30DFAA}"/>
    <cellStyle name="Total 2 3 2 2 4" xfId="20286" xr:uid="{8C35750D-2722-4A82-BD15-7ADA1747AC6E}"/>
    <cellStyle name="Total 2 3 2 3" xfId="9008" xr:uid="{457AD821-99B4-45E3-B4C9-6DF49449447B}"/>
    <cellStyle name="Total 2 3 2 3 2" xfId="24116" xr:uid="{0DAE7E71-4A41-41DF-A108-DD2357D150AF}"/>
    <cellStyle name="Total 2 3 3" xfId="2743" xr:uid="{15859EFF-E9D3-4C2E-9177-8D158FFF466A}"/>
    <cellStyle name="Total 2 3 3 2" xfId="5380" xr:uid="{5F078D5B-B855-415C-9794-9CA1BFA35FD4}"/>
    <cellStyle name="Total 2 3 3 2 2" xfId="11729" xr:uid="{9C54BF56-8C0E-4F36-9A81-0512235A4864}"/>
    <cellStyle name="Total 2 3 3 2 2 2" xfId="26837" xr:uid="{EF950A1B-2048-446A-8BFA-11B2DDAA64E3}"/>
    <cellStyle name="Total 2 3 3 2 3" xfId="14655" xr:uid="{AFFE5905-20B8-4E86-AD41-9A10C9FF2243}"/>
    <cellStyle name="Total 2 3 3 2 3 2" xfId="29763" xr:uid="{14476FF0-0C64-4584-8359-121047956F61}"/>
    <cellStyle name="Total 2 3 3 2 4" xfId="20488" xr:uid="{9EFF396D-53C0-4090-93E3-651C18F8F9FC}"/>
    <cellStyle name="Total 2 3 3 3" xfId="16542" xr:uid="{7049C3EC-0B0D-43D6-9A2E-899469DCD480}"/>
    <cellStyle name="Total 2 3 3 3 2" xfId="31650" xr:uid="{F02192CE-54E3-4E41-8CAD-EB51484E6431}"/>
    <cellStyle name="Total 2 3 3 4" xfId="17851" xr:uid="{C62B09AC-32E9-46B5-94E4-ACF316460A49}"/>
    <cellStyle name="Total 2 3 4" xfId="3046" xr:uid="{DE2C8506-DC98-4244-B7A6-0263AFAD4F08}"/>
    <cellStyle name="Total 2 3 4 2" xfId="5683" xr:uid="{EC3E1417-C48C-46F9-993D-17E446258F98}"/>
    <cellStyle name="Total 2 3 4 2 2" xfId="11994" xr:uid="{4EF2106B-4412-4A95-923F-7972A8485ADD}"/>
    <cellStyle name="Total 2 3 4 2 2 2" xfId="27102" xr:uid="{E14EC292-FD2C-4D95-9E10-3F641C6B2CEF}"/>
    <cellStyle name="Total 2 3 4 2 3" xfId="14361" xr:uid="{640B3FFA-4052-49C3-BFC9-ECB56A6A634D}"/>
    <cellStyle name="Total 2 3 4 2 3 2" xfId="29469" xr:uid="{D5DC6FC3-94E6-4949-BBCA-6077AACC6E4C}"/>
    <cellStyle name="Total 2 3 4 2 4" xfId="20791" xr:uid="{9FA6ACC8-0604-41FE-9F14-F9C2B2BFE0C3}"/>
    <cellStyle name="Total 2 3 4 3" xfId="9428" xr:uid="{912BB351-F707-4398-8909-496AF8517498}"/>
    <cellStyle name="Total 2 3 4 3 2" xfId="24536" xr:uid="{76347FBE-B9C0-4905-82D7-041AFD4263AC}"/>
    <cellStyle name="Total 2 3 4 4" xfId="7355" xr:uid="{2045A8E6-63CB-44EA-AB7D-81A33D39D30C}"/>
    <cellStyle name="Total 2 3 4 4 2" xfId="22463" xr:uid="{9B6F9601-6B72-42C6-8FE0-428054B68A0F}"/>
    <cellStyle name="Total 2 3 4 5" xfId="18154" xr:uid="{F68D0CFB-2B0C-4B67-AF78-081E83B27111}"/>
    <cellStyle name="Total 2 3 5" xfId="3372" xr:uid="{AB7D784E-91FA-460F-99E1-F30F06260257}"/>
    <cellStyle name="Total 2 3 5 2" xfId="6009" xr:uid="{99DB4C81-E26E-4860-98A2-EDAD30E347B3}"/>
    <cellStyle name="Total 2 3 5 2 2" xfId="12320" xr:uid="{CEB0A89D-D52B-499B-8635-BE13C27048B1}"/>
    <cellStyle name="Total 2 3 5 2 2 2" xfId="27428" xr:uid="{457B2D50-E6B4-4F0F-929F-1FFC6490CEB8}"/>
    <cellStyle name="Total 2 3 5 2 3" xfId="7306" xr:uid="{062C6969-2AE0-43DE-84EE-447A2C4F797D}"/>
    <cellStyle name="Total 2 3 5 2 3 2" xfId="22414" xr:uid="{3AD0F678-C2FC-4220-BF3D-A0004C53EF71}"/>
    <cellStyle name="Total 2 3 5 2 4" xfId="21117" xr:uid="{EE7DF308-2E56-43F0-B1DA-0A8F7BF80B90}"/>
    <cellStyle name="Total 2 3 5 3" xfId="9754" xr:uid="{C2991A10-58D2-4094-BAAF-B39B5BB3C0E4}"/>
    <cellStyle name="Total 2 3 5 3 2" xfId="24862" xr:uid="{EBDE971D-B6EB-4089-8C97-2399B1E946A4}"/>
    <cellStyle name="Total 2 3 5 4" xfId="13735" xr:uid="{A42DE6C3-EB41-461E-A552-FA7EF799C782}"/>
    <cellStyle name="Total 2 3 5 4 2" xfId="28843" xr:uid="{EF83D8E5-8CE3-4579-99E1-879BFC244916}"/>
    <cellStyle name="Total 2 3 5 5" xfId="18480" xr:uid="{94A562E6-26B7-4060-9AF7-9C83FB8572D6}"/>
    <cellStyle name="Total 2 3 6" xfId="3678" xr:uid="{6FA1E53F-FBAF-4522-9A8A-B89CE543C599}"/>
    <cellStyle name="Total 2 3 6 2" xfId="6315" xr:uid="{FB3CD7FD-BEDA-427D-AFA4-AEED1BF29AB9}"/>
    <cellStyle name="Total 2 3 6 2 2" xfId="12626" xr:uid="{94032A2F-8F2A-4494-837E-349958F58C9E}"/>
    <cellStyle name="Total 2 3 6 2 2 2" xfId="27734" xr:uid="{F1075DCA-13D6-4168-8863-E59EDC11B7FF}"/>
    <cellStyle name="Total 2 3 6 2 3" xfId="7227" xr:uid="{86B4D2FF-C232-425F-8CC8-5E3E1649785D}"/>
    <cellStyle name="Total 2 3 6 2 3 2" xfId="22335" xr:uid="{4D512723-C523-48C4-A92D-D03A8C659A4E}"/>
    <cellStyle name="Total 2 3 6 2 4" xfId="21423" xr:uid="{DA42AB66-C48D-42AB-A297-92C9CAEB1DA3}"/>
    <cellStyle name="Total 2 3 6 3" xfId="10060" xr:uid="{227FD4E2-687F-4F4B-88B5-2FEE24DC9D0A}"/>
    <cellStyle name="Total 2 3 6 3 2" xfId="25168" xr:uid="{18FA6158-ACF7-4BED-AB07-2121B39AAB6A}"/>
    <cellStyle name="Total 2 3 6 4" xfId="13907" xr:uid="{C5BDCF36-0856-4E63-AA2F-BF1ECC05B4A9}"/>
    <cellStyle name="Total 2 3 6 4 2" xfId="29015" xr:uid="{EE9CE909-9665-4E60-A8BC-0A80FDB1DB36}"/>
    <cellStyle name="Total 2 3 6 5" xfId="18786" xr:uid="{D90A8320-E189-4B25-A29A-9B0094C48618}"/>
    <cellStyle name="Total 2 3 7" xfId="4053" xr:uid="{3842652E-9DBA-4266-A7A8-3D7B721133C6}"/>
    <cellStyle name="Total 2 3 7 2" xfId="6690" xr:uid="{DE484D8D-F6DD-41AC-892F-2CDA85DC521C}"/>
    <cellStyle name="Total 2 3 7 2 2" xfId="13001" xr:uid="{760CE3A3-A4A1-482D-85D4-9127E1A7F610}"/>
    <cellStyle name="Total 2 3 7 2 2 2" xfId="28109" xr:uid="{EF763264-8507-48CA-AC40-49D1BAEC5A5C}"/>
    <cellStyle name="Total 2 3 7 2 3" xfId="16677" xr:uid="{3812A08D-7C3F-4E14-9115-73C0D0892907}"/>
    <cellStyle name="Total 2 3 7 2 3 2" xfId="31785" xr:uid="{DD0AF442-F5C7-4651-98F4-EF2464C9700B}"/>
    <cellStyle name="Total 2 3 7 2 4" xfId="21798" xr:uid="{ABD94F85-0382-4ACF-A72A-A030FDB4AEEA}"/>
    <cellStyle name="Total 2 3 7 3" xfId="10435" xr:uid="{0190799C-F883-4335-8EAE-50547C17A6FB}"/>
    <cellStyle name="Total 2 3 7 3 2" xfId="25543" xr:uid="{9EEF165A-91D8-40DC-A52E-D043045CD2BA}"/>
    <cellStyle name="Total 2 3 7 4" xfId="15921" xr:uid="{5A8B9CB1-7D37-4DC1-A2E3-0025C62CF880}"/>
    <cellStyle name="Total 2 3 7 4 2" xfId="31029" xr:uid="{50C3861A-11B9-4EB5-AE46-04B6CBFD875F}"/>
    <cellStyle name="Total 2 3 7 5" xfId="19161" xr:uid="{CD4FCDF6-E59C-4762-AF81-7439D99D9ECA}"/>
    <cellStyle name="Total 2 3 8" xfId="4352" xr:uid="{85455F9E-6288-41CB-8239-7BFC294B011C}"/>
    <cellStyle name="Total 2 3 8 2" xfId="6989" xr:uid="{82AD6CE2-D5B1-49C6-8DDC-EACA2B49982E}"/>
    <cellStyle name="Total 2 3 8 2 2" xfId="13300" xr:uid="{DA930D8A-5604-432F-AB1F-0359E4812225}"/>
    <cellStyle name="Total 2 3 8 2 2 2" xfId="28408" xr:uid="{4AECD55C-999B-4855-A505-DE0BA8472B04}"/>
    <cellStyle name="Total 2 3 8 2 3" xfId="16964" xr:uid="{86404EF4-1EE3-4F69-9B7D-9E9E024356BD}"/>
    <cellStyle name="Total 2 3 8 2 3 2" xfId="32072" xr:uid="{06C90889-8FB6-4117-AD91-7948DC75308B}"/>
    <cellStyle name="Total 2 3 8 2 4" xfId="22097" xr:uid="{31FB5E5A-E290-4F44-AF81-298EBB97601D}"/>
    <cellStyle name="Total 2 3 8 3" xfId="10734" xr:uid="{582B4CDB-CDDC-4D9F-A2DB-E687EEE7CFB1}"/>
    <cellStyle name="Total 2 3 8 3 2" xfId="25842" xr:uid="{9DB41B1A-453F-4432-89DF-ADB7AFEFE146}"/>
    <cellStyle name="Total 2 3 8 4" xfId="7230" xr:uid="{9D2A2BAD-BDCD-4AF0-AD04-D4F4953A6B90}"/>
    <cellStyle name="Total 2 3 8 4 2" xfId="22338" xr:uid="{4D9F4973-A56E-4239-864A-A30D74FE575E}"/>
    <cellStyle name="Total 2 3 8 5" xfId="19460" xr:uid="{35EC408A-B18A-40F9-99B4-25AA822A9353}"/>
    <cellStyle name="Total 2 3 9" xfId="4618" xr:uid="{F0CBC758-EDB9-41ED-88BF-1EBCA1DC40E9}"/>
    <cellStyle name="Total 2 3 9 2" xfId="11000" xr:uid="{3238B652-1FD6-4F9C-ABD0-59E1C58BC209}"/>
    <cellStyle name="Total 2 3 9 2 2" xfId="26108" xr:uid="{78602357-E9E9-41E6-A41F-22CA5D16882A}"/>
    <cellStyle name="Total 2 3 9 3" xfId="15239" xr:uid="{DE116E7F-1C13-483B-9B25-44E71ECFD995}"/>
    <cellStyle name="Total 2 3 9 3 2" xfId="30347" xr:uid="{CF5EA4EA-D0FC-45DA-8619-C199D723DBC6}"/>
    <cellStyle name="Total 2 3 9 4" xfId="19726" xr:uid="{CA86D07B-BDCC-41C4-9452-D6DFECAEFA3E}"/>
    <cellStyle name="Total 2 4" xfId="2143" xr:uid="{35CF833F-0ED5-4754-90D7-CA0921C86742}"/>
    <cellStyle name="Total 2 4 10" xfId="13457" xr:uid="{2795C83B-D995-4D65-8312-EA2F2E4FCF8B}"/>
    <cellStyle name="Total 2 4 10 2" xfId="28565" xr:uid="{0868198A-80DF-4796-AD85-A2D536AE5D7B}"/>
    <cellStyle name="Total 2 4 11" xfId="16143" xr:uid="{327110EA-FD84-46CC-A0A8-5D1928029389}"/>
    <cellStyle name="Total 2 4 11 2" xfId="31251" xr:uid="{06775C04-65DF-49D5-8F14-3E69F60356D3}"/>
    <cellStyle name="Total 2 4 12" xfId="17368" xr:uid="{678BC846-D0DA-4558-9D8E-583C255F761F}"/>
    <cellStyle name="Total 2 4 2" xfId="2633" xr:uid="{E1CCBD52-4E8C-470A-92C7-CC47FB874FC4}"/>
    <cellStyle name="Total 2 4 2 2" xfId="5270" xr:uid="{4796DE7F-B087-4428-8EC2-3CAE1A3F74C4}"/>
    <cellStyle name="Total 2 4 2 2 2" xfId="11634" xr:uid="{D0A6BDF1-50B8-4E84-B623-28DF69336A9F}"/>
    <cellStyle name="Total 2 4 2 2 2 2" xfId="26742" xr:uid="{4F0316F6-631A-45BF-B3F1-5A683574E2E3}"/>
    <cellStyle name="Total 2 4 2 2 3" xfId="8178" xr:uid="{6E818138-3F30-4B8D-BE71-2D522398DCA6}"/>
    <cellStyle name="Total 2 4 2 2 3 2" xfId="23286" xr:uid="{0310C402-63E0-4255-8267-AE04E8C64048}"/>
    <cellStyle name="Total 2 4 2 2 4" xfId="20378" xr:uid="{B06474C9-FC2E-460F-8447-4D37ABE567E4}"/>
    <cellStyle name="Total 2 4 2 3" xfId="9100" xr:uid="{A9C0385E-78F8-4337-BADB-BBD2B0E7A34C}"/>
    <cellStyle name="Total 2 4 2 3 2" xfId="24208" xr:uid="{E9A5957E-BCDD-4F0A-AEF6-885A7475B236}"/>
    <cellStyle name="Total 2 4 2 4" xfId="7379" xr:uid="{3F818B4A-E0AD-4B74-B8E3-E1BB8F6260DA}"/>
    <cellStyle name="Total 2 4 2 4 2" xfId="22487" xr:uid="{5B884043-4D3D-46DE-A37F-41DDA9067C0B}"/>
    <cellStyle name="Total 2 4 2 5" xfId="16503" xr:uid="{B36E82A4-583F-4B44-A7BA-F97C7D35B979}"/>
    <cellStyle name="Total 2 4 2 5 2" xfId="31611" xr:uid="{DDB0DA9F-3C18-447A-8DDF-A9CAFC53F311}"/>
    <cellStyle name="Total 2 4 2 6" xfId="17741" xr:uid="{70D67CBE-E927-412F-A818-5B3B19BD0201}"/>
    <cellStyle name="Total 2 4 3" xfId="2898" xr:uid="{399F4BB7-FE5A-4CF2-8E9E-6C1D704545A0}"/>
    <cellStyle name="Total 2 4 3 2" xfId="5535" xr:uid="{77F0E3C2-EC66-44FC-B22B-C808589FD15D}"/>
    <cellStyle name="Total 2 4 3 2 2" xfId="11846" xr:uid="{0512F1F1-000A-4569-B4EE-8950B2640F07}"/>
    <cellStyle name="Total 2 4 3 2 2 2" xfId="26954" xr:uid="{3F40C438-C9AE-4750-A981-7636768FD019}"/>
    <cellStyle name="Total 2 4 3 2 3" xfId="9299" xr:uid="{4172D346-8EEF-497F-A9FE-C60BB2B6908C}"/>
    <cellStyle name="Total 2 4 3 2 3 2" xfId="24407" xr:uid="{4E3F924C-F617-4429-A2DA-A50E0381ED80}"/>
    <cellStyle name="Total 2 4 3 2 4" xfId="20643" xr:uid="{FE76C3BA-353A-4C84-B98A-756426A85C10}"/>
    <cellStyle name="Total 2 4 3 3" xfId="7471" xr:uid="{9459991F-3B24-4BD4-B2E4-DFD0F2C755A7}"/>
    <cellStyle name="Total 2 4 3 3 2" xfId="22579" xr:uid="{799FAB30-F1D5-43A4-93FD-6EB11B360DDC}"/>
    <cellStyle name="Total 2 4 3 4" xfId="18006" xr:uid="{7347D5FA-99FF-4D3D-AFD6-0B783609F8E1}"/>
    <cellStyle name="Total 2 4 4" xfId="3201" xr:uid="{8F6FE617-55D6-4DD7-8786-18FC90154007}"/>
    <cellStyle name="Total 2 4 4 2" xfId="5838" xr:uid="{D413ECD7-A511-4273-A562-5D7E97C8B716}"/>
    <cellStyle name="Total 2 4 4 2 2" xfId="12149" xr:uid="{1C74264A-9431-4BB8-AC30-56874F3F8ABE}"/>
    <cellStyle name="Total 2 4 4 2 2 2" xfId="27257" xr:uid="{7948B0D8-4612-4B74-A12F-86DA3689DF11}"/>
    <cellStyle name="Total 2 4 4 2 3" xfId="8213" xr:uid="{F5513748-335D-4370-A429-9CF129DA954F}"/>
    <cellStyle name="Total 2 4 4 2 3 2" xfId="23321" xr:uid="{B3ABBF69-7013-4C29-B0D1-2E358811F910}"/>
    <cellStyle name="Total 2 4 4 2 4" xfId="20946" xr:uid="{9573FD54-1AAE-48FF-A712-FF7D30AFF1DC}"/>
    <cellStyle name="Total 2 4 4 3" xfId="9583" xr:uid="{375D29FB-588F-4DC3-8561-895292ECDEA5}"/>
    <cellStyle name="Total 2 4 4 3 2" xfId="24691" xr:uid="{AA02DF19-8800-471E-AAEA-545809A0E089}"/>
    <cellStyle name="Total 2 4 4 4" xfId="15069" xr:uid="{D5117FB8-92C7-4EAE-A769-8D5BB19F2A35}"/>
    <cellStyle name="Total 2 4 4 4 2" xfId="30177" xr:uid="{F6E324A9-CA80-42C6-86BA-975D042F1A44}"/>
    <cellStyle name="Total 2 4 4 5" xfId="18309" xr:uid="{310BC21E-09A8-4404-A0E4-A343A46DF6CB}"/>
    <cellStyle name="Total 2 4 5" xfId="3527" xr:uid="{0B5BE18C-6F6B-4FFC-8FFA-E49C42D4D5CC}"/>
    <cellStyle name="Total 2 4 5 2" xfId="6164" xr:uid="{C52A9CEA-F0C6-4EC8-9F50-8486A8E5CEAD}"/>
    <cellStyle name="Total 2 4 5 2 2" xfId="12475" xr:uid="{92E818FA-108B-4082-82ED-A93E29899918}"/>
    <cellStyle name="Total 2 4 5 2 2 2" xfId="27583" xr:uid="{F1F733D3-B544-4723-B57A-B0804C958CE1}"/>
    <cellStyle name="Total 2 4 5 2 3" xfId="14725" xr:uid="{52C23B0E-0216-44EE-BB58-32E91A3E66E1}"/>
    <cellStyle name="Total 2 4 5 2 3 2" xfId="29833" xr:uid="{C9EA1E46-29D5-4622-94FB-8D9869A8873C}"/>
    <cellStyle name="Total 2 4 5 2 4" xfId="21272" xr:uid="{C115BB4C-3F2A-42E0-8455-31F6A764DCA3}"/>
    <cellStyle name="Total 2 4 5 3" xfId="9909" xr:uid="{821F8DBB-4244-430E-90DA-226D0E3863C3}"/>
    <cellStyle name="Total 2 4 5 3 2" xfId="25017" xr:uid="{A5EA4BAE-53EB-49C7-906B-737BA372CBD8}"/>
    <cellStyle name="Total 2 4 5 4" xfId="7184" xr:uid="{1F386D1C-ADFE-4083-BA4C-8C9E08E52909}"/>
    <cellStyle name="Total 2 4 5 4 2" xfId="22292" xr:uid="{94743D93-D8A4-452D-B048-B55B7F0308B4}"/>
    <cellStyle name="Total 2 4 5 5" xfId="18635" xr:uid="{98B8E504-5D5B-4D58-953D-7FA835D55DDF}"/>
    <cellStyle name="Total 2 4 6" xfId="3833" xr:uid="{9407DBA0-A509-400C-B72D-AE50D3533331}"/>
    <cellStyle name="Total 2 4 6 2" xfId="6470" xr:uid="{3CA3242F-EC43-4641-8E4D-C21AC49587A9}"/>
    <cellStyle name="Total 2 4 6 2 2" xfId="12781" xr:uid="{5A5048BB-34C8-436F-B3ED-3672FF14C783}"/>
    <cellStyle name="Total 2 4 6 2 2 2" xfId="27889" xr:uid="{BBAE48F9-4425-4093-A176-9369F76E8144}"/>
    <cellStyle name="Total 2 4 6 2 3" xfId="14163" xr:uid="{856C3216-CC16-4DF5-A06C-546EFA476898}"/>
    <cellStyle name="Total 2 4 6 2 3 2" xfId="29271" xr:uid="{C63F9C5F-78C4-4984-A6E5-45AF1C12C73A}"/>
    <cellStyle name="Total 2 4 6 2 4" xfId="21578" xr:uid="{DEDD1C07-D083-4F3B-86AB-AA4DFCA3333C}"/>
    <cellStyle name="Total 2 4 6 3" xfId="10215" xr:uid="{75EB290B-FBAB-41C7-BE6C-119C38E3A7BD}"/>
    <cellStyle name="Total 2 4 6 3 2" xfId="25323" xr:uid="{659859E7-DB2E-4278-A8AA-1DCFA1449D3B}"/>
    <cellStyle name="Total 2 4 6 4" xfId="9203" xr:uid="{689F6B09-F390-416E-A667-47F9EFC78D6D}"/>
    <cellStyle name="Total 2 4 6 4 2" xfId="24311" xr:uid="{4C861F9F-7F6C-4B1A-9B11-698685E1708F}"/>
    <cellStyle name="Total 2 4 6 5" xfId="18941" xr:uid="{9218CB31-D8C7-4053-B47D-A438750992AF}"/>
    <cellStyle name="Total 2 4 7" xfId="4215" xr:uid="{3BC561F7-8FD2-44B5-9FA9-E18D0D6B889E}"/>
    <cellStyle name="Total 2 4 7 2" xfId="6852" xr:uid="{575A34C1-4418-4CDB-A1B4-A92D8705EBF1}"/>
    <cellStyle name="Total 2 4 7 2 2" xfId="13163" xr:uid="{94F5B87C-F7FF-43A3-84A9-76E82F977097}"/>
    <cellStyle name="Total 2 4 7 2 2 2" xfId="28271" xr:uid="{917E12BA-E05E-4A5F-AED7-F79F4B63A1EB}"/>
    <cellStyle name="Total 2 4 7 2 3" xfId="16832" xr:uid="{514CDE5B-0B25-40DD-9416-A5452F257EDE}"/>
    <cellStyle name="Total 2 4 7 2 3 2" xfId="31940" xr:uid="{597564D7-8FD1-4AFC-9A64-674920FBE2EA}"/>
    <cellStyle name="Total 2 4 7 2 4" xfId="21960" xr:uid="{D978E8EA-5651-4FEE-8414-D79A71388CC9}"/>
    <cellStyle name="Total 2 4 7 3" xfId="10597" xr:uid="{8D5BDF12-B15C-47F0-A475-8DB925FFE821}"/>
    <cellStyle name="Total 2 4 7 3 2" xfId="25705" xr:uid="{A66D5490-025B-4BE1-A022-087C23AA6D6A}"/>
    <cellStyle name="Total 2 4 7 4" xfId="8263" xr:uid="{0A652C97-35CB-4172-9D1B-E3E2C8867DFB}"/>
    <cellStyle name="Total 2 4 7 4 2" xfId="23371" xr:uid="{D5420BBB-3119-47CD-823E-B3E2939930F7}"/>
    <cellStyle name="Total 2 4 7 5" xfId="19323" xr:uid="{7856ECC5-DE10-4819-8AE2-F1C358367FD5}"/>
    <cellStyle name="Total 2 4 8" xfId="4780" xr:uid="{BD5A1938-8263-4D4A-98FE-37600244EFF6}"/>
    <cellStyle name="Total 2 4 8 2" xfId="11162" xr:uid="{4E4E441E-064F-4542-BE0D-2A36D51B2537}"/>
    <cellStyle name="Total 2 4 8 2 2" xfId="26270" xr:uid="{FF1E2824-3885-482D-A5D5-A369074CEF19}"/>
    <cellStyle name="Total 2 4 8 3" xfId="13868" xr:uid="{5C120882-9CBC-4436-99BB-D0505692BBD2}"/>
    <cellStyle name="Total 2 4 8 3 2" xfId="28976" xr:uid="{94DBB8A2-91A8-4955-B34D-239DDF8C17FE}"/>
    <cellStyle name="Total 2 4 8 4" xfId="19888" xr:uid="{9205FDD9-C929-446C-B0CF-77C29E9D3E02}"/>
    <cellStyle name="Total 2 4 9" xfId="8641" xr:uid="{F6420243-EB19-47A0-911D-2485B37A2B3E}"/>
    <cellStyle name="Total 2 4 9 2" xfId="23749" xr:uid="{CCD1E4E1-672F-468C-B2FB-045959C58B72}"/>
    <cellStyle name="Total 2 5" xfId="2158" xr:uid="{4A7AF7A9-4439-4FD2-8713-8C3F74FD484D}"/>
    <cellStyle name="Total 2 5 10" xfId="16197" xr:uid="{3EC1BD4F-A469-4A17-BB48-8D3EB4344D2F}"/>
    <cellStyle name="Total 2 5 10 2" xfId="31305" xr:uid="{D5C864AD-6F8B-4B9E-BE09-35BE8D06CF9B}"/>
    <cellStyle name="Total 2 5 11" xfId="17383" xr:uid="{A9F05348-9D1F-4E10-86F4-637AFD3EE2BA}"/>
    <cellStyle name="Total 2 5 2" xfId="2913" xr:uid="{16959528-95D4-4594-A593-5CFD31E5F895}"/>
    <cellStyle name="Total 2 5 2 2" xfId="5550" xr:uid="{BD30E4DC-9FE1-474A-911C-4E7D1D1B8846}"/>
    <cellStyle name="Total 2 5 2 2 2" xfId="11861" xr:uid="{B69409F5-4BCF-4E5A-86A2-B07D02B1394C}"/>
    <cellStyle name="Total 2 5 2 2 2 2" xfId="26969" xr:uid="{270F5356-D543-4B74-9BAC-31D40A183271}"/>
    <cellStyle name="Total 2 5 2 2 3" xfId="13965" xr:uid="{A404B4A4-E1D9-428E-BB88-BB5752D451BB}"/>
    <cellStyle name="Total 2 5 2 2 3 2" xfId="29073" xr:uid="{AE6C3249-B44A-4E3E-A5B4-AA4A3D16DC9A}"/>
    <cellStyle name="Total 2 5 2 2 4" xfId="20658" xr:uid="{484A6CAB-4A88-4788-9DDA-1E7ADB366741}"/>
    <cellStyle name="Total 2 5 2 3" xfId="15726" xr:uid="{C5F4D209-2A17-4B1D-A13A-C3BE0FD4A75A}"/>
    <cellStyle name="Total 2 5 2 3 2" xfId="30834" xr:uid="{11670481-4780-4540-A7E1-C8421DA7A654}"/>
    <cellStyle name="Total 2 5 2 4" xfId="18021" xr:uid="{43F3C16A-9A24-4C87-98F0-049534B570D8}"/>
    <cellStyle name="Total 2 5 3" xfId="3216" xr:uid="{E0BEE4A7-5A65-46CD-BA80-80BBA5AFCAEF}"/>
    <cellStyle name="Total 2 5 3 2" xfId="5853" xr:uid="{A8533B8E-B0CE-4339-9267-1F2FBA910F8A}"/>
    <cellStyle name="Total 2 5 3 2 2" xfId="12164" xr:uid="{C68B6B9A-9D0F-435D-8499-CC58FE9C0782}"/>
    <cellStyle name="Total 2 5 3 2 2 2" xfId="27272" xr:uid="{D24F5C1A-E0C0-4152-BA61-85310CD4497F}"/>
    <cellStyle name="Total 2 5 3 2 3" xfId="16129" xr:uid="{3105DFD2-F7F0-4257-A296-488B27FB6DBE}"/>
    <cellStyle name="Total 2 5 3 2 3 2" xfId="31237" xr:uid="{C9AF9FB3-0BE4-4D3F-8FBF-04B2C0F448A8}"/>
    <cellStyle name="Total 2 5 3 2 4" xfId="20961" xr:uid="{01E65721-BBB8-4D8A-838B-72FDC71A7E95}"/>
    <cellStyle name="Total 2 5 3 3" xfId="9598" xr:uid="{A22DB52B-F98B-4E94-8AAA-9A836626050F}"/>
    <cellStyle name="Total 2 5 3 3 2" xfId="24706" xr:uid="{238846AD-EBD7-4A8B-A129-32B4B7B02882}"/>
    <cellStyle name="Total 2 5 3 4" xfId="13859" xr:uid="{C24F65B1-0B1D-4E68-B050-35D29FFD93E5}"/>
    <cellStyle name="Total 2 5 3 4 2" xfId="28967" xr:uid="{E4A15EC7-8C4F-495C-A542-FAD6B46C3D45}"/>
    <cellStyle name="Total 2 5 3 5" xfId="18324" xr:uid="{6A26E2E9-5D5F-448C-ABCC-B541FFAEAF1A}"/>
    <cellStyle name="Total 2 5 4" xfId="3542" xr:uid="{424BAD09-506B-4549-B505-3F4975F02022}"/>
    <cellStyle name="Total 2 5 4 2" xfId="6179" xr:uid="{C1CE88CC-A5F5-420F-8470-6D6D743598E3}"/>
    <cellStyle name="Total 2 5 4 2 2" xfId="12490" xr:uid="{376CAC44-B46B-4B40-8620-EFC519883958}"/>
    <cellStyle name="Total 2 5 4 2 2 2" xfId="27598" xr:uid="{AB92F38C-BBFA-4576-B7EC-EE5A5E8A9CD2}"/>
    <cellStyle name="Total 2 5 4 2 3" xfId="14118" xr:uid="{0CB320CD-1979-46E8-AABC-82508B329AD8}"/>
    <cellStyle name="Total 2 5 4 2 3 2" xfId="29226" xr:uid="{C92B6CDB-127B-4477-A070-04A70FB84EAE}"/>
    <cellStyle name="Total 2 5 4 2 4" xfId="21287" xr:uid="{5C02F278-EDD5-493C-B6E2-80DF53BA0F4E}"/>
    <cellStyle name="Total 2 5 4 3" xfId="9924" xr:uid="{DB4A3259-22CE-4229-AFA1-03E2226B0B9E}"/>
    <cellStyle name="Total 2 5 4 3 2" xfId="25032" xr:uid="{7571F6E7-9C2D-45D5-80F8-AAC3B4CE3B9E}"/>
    <cellStyle name="Total 2 5 4 4" xfId="15302" xr:uid="{FE83A614-33A1-4E50-B8AF-D5A7AC25FC9F}"/>
    <cellStyle name="Total 2 5 4 4 2" xfId="30410" xr:uid="{D8B8E5FD-DA2C-4820-8BB7-5DDFEDAA4169}"/>
    <cellStyle name="Total 2 5 4 5" xfId="18650" xr:uid="{F6CDF034-F01B-4518-99F8-58E85B880FE6}"/>
    <cellStyle name="Total 2 5 5" xfId="3848" xr:uid="{177AF43B-D06A-4F2F-AADD-B4413C56EF36}"/>
    <cellStyle name="Total 2 5 5 2" xfId="6485" xr:uid="{BEEB58BC-2074-4CED-832C-97FF5F68E3E8}"/>
    <cellStyle name="Total 2 5 5 2 2" xfId="12796" xr:uid="{DC4DCF64-B967-4437-8D14-45C6A58C031F}"/>
    <cellStyle name="Total 2 5 5 2 2 2" xfId="27904" xr:uid="{89C3E4BE-4F7C-4C31-AB2E-7445DA2AE386}"/>
    <cellStyle name="Total 2 5 5 2 3" xfId="13647" xr:uid="{D73246F4-18EB-4942-BBD1-B4A759048089}"/>
    <cellStyle name="Total 2 5 5 2 3 2" xfId="28755" xr:uid="{F854C823-6755-46BB-AD0A-EC589388392E}"/>
    <cellStyle name="Total 2 5 5 2 4" xfId="21593" xr:uid="{A295AC6D-35E4-4ACE-AA38-30F9A5203EF9}"/>
    <cellStyle name="Total 2 5 5 3" xfId="10230" xr:uid="{C60D1226-1303-4CD3-87BB-75FFC69073E6}"/>
    <cellStyle name="Total 2 5 5 3 2" xfId="25338" xr:uid="{EC289675-5D2E-44B9-B79A-CF923A1D5F89}"/>
    <cellStyle name="Total 2 5 5 4" xfId="11250" xr:uid="{46216CCC-5F37-4DD3-8BD4-7528882E3978}"/>
    <cellStyle name="Total 2 5 5 4 2" xfId="26358" xr:uid="{59DE5797-5C36-433F-81F3-21EA05886499}"/>
    <cellStyle name="Total 2 5 5 5" xfId="18956" xr:uid="{74E68508-ECCF-4524-9F3D-723CFA04547B}"/>
    <cellStyle name="Total 2 5 6" xfId="4230" xr:uid="{39B5AF5E-5391-4D18-B675-CE796EA7C5FE}"/>
    <cellStyle name="Total 2 5 6 2" xfId="6867" xr:uid="{0D52F1B2-7DB2-4630-96FB-5E603E67AF4C}"/>
    <cellStyle name="Total 2 5 6 2 2" xfId="13178" xr:uid="{9AC7DA3F-4C3F-4DDB-9276-1B1AAC9E5CCE}"/>
    <cellStyle name="Total 2 5 6 2 2 2" xfId="28286" xr:uid="{176588A1-DE61-4060-A7B2-5A02DDA5C031}"/>
    <cellStyle name="Total 2 5 6 2 3" xfId="16847" xr:uid="{614CBB12-28A1-4100-97DD-882CA494B7B4}"/>
    <cellStyle name="Total 2 5 6 2 3 2" xfId="31955" xr:uid="{A1708AFB-63CD-4653-B5A4-379AB34F87CF}"/>
    <cellStyle name="Total 2 5 6 2 4" xfId="21975" xr:uid="{92E440BC-BF61-4847-B8C3-AEC52039538D}"/>
    <cellStyle name="Total 2 5 6 3" xfId="10612" xr:uid="{A62581CC-EEC8-4C70-9CCA-4715E793DB4F}"/>
    <cellStyle name="Total 2 5 6 3 2" xfId="25720" xr:uid="{A515DF5C-420C-43A9-9F6D-AB9D84526433}"/>
    <cellStyle name="Total 2 5 6 4" xfId="7221" xr:uid="{82BBF8DA-E3EB-49DC-A58F-1C24F6B446BE}"/>
    <cellStyle name="Total 2 5 6 4 2" xfId="22329" xr:uid="{B336F53C-5F8F-42A0-98DF-52FCEDD28317}"/>
    <cellStyle name="Total 2 5 6 5" xfId="19338" xr:uid="{6C373D80-D3A3-4CFE-A210-B0DFA0C1DD1F}"/>
    <cellStyle name="Total 2 5 7" xfId="4795" xr:uid="{E68035E0-5140-4280-B48E-954533FC9144}"/>
    <cellStyle name="Total 2 5 7 2" xfId="11177" xr:uid="{0B287557-72BA-4962-9BEC-CC3F85EC89D3}"/>
    <cellStyle name="Total 2 5 7 2 2" xfId="26285" xr:uid="{F4CBECF9-F9AD-4FCF-8D16-FEE45D1E4C84}"/>
    <cellStyle name="Total 2 5 7 3" xfId="9236" xr:uid="{0820EF43-8C7A-4325-BF44-8095A0F5A8A4}"/>
    <cellStyle name="Total 2 5 7 3 2" xfId="24344" xr:uid="{3EB93CF0-788A-453A-A459-81230AE43A73}"/>
    <cellStyle name="Total 2 5 7 4" xfId="19903" xr:uid="{D4956744-CD5D-4D51-9296-B915BC0EF18B}"/>
    <cellStyle name="Total 2 5 8" xfId="8656" xr:uid="{09CD9745-92E2-4D2A-A015-FA30A9424C73}"/>
    <cellStyle name="Total 2 5 8 2" xfId="23764" xr:uid="{D3B8C90F-9FA5-47FE-85BF-8AA82E64736A}"/>
    <cellStyle name="Total 2 5 9" xfId="9228" xr:uid="{68E76F8A-C80F-4EB6-B90D-71BCA20972D4}"/>
    <cellStyle name="Total 2 5 9 2" xfId="24336" xr:uid="{D1DD0FFE-4439-4D76-AF6E-AD3FF76A75DC}"/>
    <cellStyle name="Total 3" xfId="1782" xr:uid="{00000000-0005-0000-0000-0000F6060000}"/>
    <cellStyle name="Total 3 2" xfId="1953" xr:uid="{6178531B-DC07-473A-8853-52158A4D10BD}"/>
    <cellStyle name="Total 3 2 10" xfId="8454" xr:uid="{1C092811-2AC7-4094-999A-0CB86AF82BD6}"/>
    <cellStyle name="Total 3 2 10 2" xfId="23562" xr:uid="{3D589138-1E45-483C-AF40-1CCA34882ABE}"/>
    <cellStyle name="Total 3 2 11" xfId="7500" xr:uid="{F2BD0598-1B54-4F37-8C2F-5A43254B2B4B}"/>
    <cellStyle name="Total 3 2 11 2" xfId="22608" xr:uid="{534EC948-4793-4839-A739-04842330181D}"/>
    <cellStyle name="Total 3 2 12" xfId="15813" xr:uid="{88D07DCF-3ED8-4E52-8AFA-8B63A5E79D8A}"/>
    <cellStyle name="Total 3 2 12 2" xfId="30921" xr:uid="{5BB1E288-3D21-4085-965C-C17E891861C3}"/>
    <cellStyle name="Total 3 2 13" xfId="17178" xr:uid="{10A611D6-29F6-439B-818A-B46246C636F6}"/>
    <cellStyle name="Total 3 2 2" xfId="2513" xr:uid="{90D8884B-FDDB-4356-8FEA-A7CB4FB07893}"/>
    <cellStyle name="Total 3 2 2 2" xfId="5150" xr:uid="{01D542F4-34A5-4BFA-A153-85BEBAA4DB0A}"/>
    <cellStyle name="Total 3 2 2 2 2" xfId="11514" xr:uid="{C8D28D62-C3AD-465B-95FD-745929E591EC}"/>
    <cellStyle name="Total 3 2 2 2 2 2" xfId="26622" xr:uid="{56D17637-A0D6-4C5C-B4E8-335639ED18F8}"/>
    <cellStyle name="Total 3 2 2 2 3" xfId="13802" xr:uid="{B5FB0E8A-D5A5-4AC8-9313-E8746DA87080}"/>
    <cellStyle name="Total 3 2 2 2 3 2" xfId="28910" xr:uid="{29398942-8A64-4822-B12E-2A1ACEAD30D6}"/>
    <cellStyle name="Total 3 2 2 2 4" xfId="20258" xr:uid="{19070EBA-D2B7-48C0-A322-17FD903BE894}"/>
    <cellStyle name="Total 3 2 2 3" xfId="8980" xr:uid="{CEAA2B63-CB64-404B-BEBA-552F8110D583}"/>
    <cellStyle name="Total 3 2 2 3 2" xfId="24088" xr:uid="{05B665C6-1A85-4A43-8768-0512CE6B4A85}"/>
    <cellStyle name="Total 3 2 3" xfId="2729" xr:uid="{820B0547-E6B3-4D09-8E58-F8C5F6614388}"/>
    <cellStyle name="Total 3 2 3 2" xfId="5366" xr:uid="{FE73C5EF-BE63-465A-9A8A-422B94D607AF}"/>
    <cellStyle name="Total 3 2 3 2 2" xfId="11715" xr:uid="{7BA94567-0D7C-4E0C-BFDF-EB6D5CF5FB70}"/>
    <cellStyle name="Total 3 2 3 2 2 2" xfId="26823" xr:uid="{4A17B522-2CF0-413A-A49B-686AD6DBE7BC}"/>
    <cellStyle name="Total 3 2 3 2 3" xfId="16083" xr:uid="{850A2ED6-45E9-40ED-B501-160764FF3415}"/>
    <cellStyle name="Total 3 2 3 2 3 2" xfId="31191" xr:uid="{1DBED753-DD30-4E4B-8E60-89E1EBB546CE}"/>
    <cellStyle name="Total 3 2 3 2 4" xfId="20474" xr:uid="{43080A71-04D9-4BDF-A072-303A581A9A8B}"/>
    <cellStyle name="Total 3 2 3 3" xfId="14679" xr:uid="{EE418959-4FE7-42B5-95C6-7B93DC3B337F}"/>
    <cellStyle name="Total 3 2 3 3 2" xfId="29787" xr:uid="{07F4D23C-316C-4CE5-9D38-63C5945AD189}"/>
    <cellStyle name="Total 3 2 3 4" xfId="17837" xr:uid="{59919C3F-CC91-4A72-B324-04A8FCE1EE52}"/>
    <cellStyle name="Total 3 2 4" xfId="3032" xr:uid="{57E35950-7E86-49A6-99B6-815F94956E06}"/>
    <cellStyle name="Total 3 2 4 2" xfId="5669" xr:uid="{AD373321-DD23-4755-8522-A9726261BF60}"/>
    <cellStyle name="Total 3 2 4 2 2" xfId="11980" xr:uid="{33F52CC8-4828-4F4F-A27D-FB1DC3F8149C}"/>
    <cellStyle name="Total 3 2 4 2 2 2" xfId="27088" xr:uid="{FC846820-275E-41EC-9032-5B258334F1E0}"/>
    <cellStyle name="Total 3 2 4 2 3" xfId="7910" xr:uid="{A7DE1ADF-A61F-430B-85C5-BE61D8CCF20C}"/>
    <cellStyle name="Total 3 2 4 2 3 2" xfId="23018" xr:uid="{B9997A79-7F49-4951-BD63-21B94868A2C5}"/>
    <cellStyle name="Total 3 2 4 2 4" xfId="20777" xr:uid="{D63420EA-1FC8-4910-B134-5BAC1BF02812}"/>
    <cellStyle name="Total 3 2 4 3" xfId="9414" xr:uid="{6AAD2848-5867-4E17-8441-A8B6CC50AF33}"/>
    <cellStyle name="Total 3 2 4 3 2" xfId="24522" xr:uid="{0BE40B96-B292-410A-B478-AFB7F4F81593}"/>
    <cellStyle name="Total 3 2 4 4" xfId="14413" xr:uid="{8BF53E80-9373-4695-B814-0FBE5A0CEE60}"/>
    <cellStyle name="Total 3 2 4 4 2" xfId="29521" xr:uid="{644E1A62-2943-4291-997A-E5674732679C}"/>
    <cellStyle name="Total 3 2 4 5" xfId="18140" xr:uid="{51CB11E4-1461-4C86-9703-83D013FE32B1}"/>
    <cellStyle name="Total 3 2 5" xfId="3358" xr:uid="{98DAC5B4-DCDD-4B01-B28E-1DA2D9B850E5}"/>
    <cellStyle name="Total 3 2 5 2" xfId="5995" xr:uid="{84F548FD-0A22-4F6A-92D0-3495D3468593}"/>
    <cellStyle name="Total 3 2 5 2 2" xfId="12306" xr:uid="{6FAB70BC-55C1-49A4-A465-8276BF6B5D92}"/>
    <cellStyle name="Total 3 2 5 2 2 2" xfId="27414" xr:uid="{0DB78901-B886-4FF6-AFD3-32C753006FDB}"/>
    <cellStyle name="Total 3 2 5 2 3" xfId="8125" xr:uid="{2E465182-B452-4077-BE92-5500CB99096D}"/>
    <cellStyle name="Total 3 2 5 2 3 2" xfId="23233" xr:uid="{4F31ABE7-36D5-49CF-A72D-36273A07C182}"/>
    <cellStyle name="Total 3 2 5 2 4" xfId="21103" xr:uid="{EB543294-D500-4BA6-A061-23F144FCA360}"/>
    <cellStyle name="Total 3 2 5 3" xfId="9740" xr:uid="{929ED813-5ED7-4E93-9EF3-48E74D6D5A81}"/>
    <cellStyle name="Total 3 2 5 3 2" xfId="24848" xr:uid="{D78D4D4D-2693-43A0-8FC5-C9899F3F7358}"/>
    <cellStyle name="Total 3 2 5 4" xfId="13909" xr:uid="{5CD4078C-AC0E-4A44-AA98-91D7CF0528A2}"/>
    <cellStyle name="Total 3 2 5 4 2" xfId="29017" xr:uid="{063C2C60-914A-4662-BB0C-723509179096}"/>
    <cellStyle name="Total 3 2 5 5" xfId="18466" xr:uid="{3E28800C-C059-4236-BF88-8C170DEFC7A6}"/>
    <cellStyle name="Total 3 2 6" xfId="3664" xr:uid="{B7181B0A-AA21-4658-A5B2-C4A65A96A8AD}"/>
    <cellStyle name="Total 3 2 6 2" xfId="6301" xr:uid="{7186645A-4A01-45B4-B206-2D835899C5CE}"/>
    <cellStyle name="Total 3 2 6 2 2" xfId="12612" xr:uid="{CB6F4CB5-89FF-4C9C-97E8-9BDBFBFF586E}"/>
    <cellStyle name="Total 3 2 6 2 2 2" xfId="27720" xr:uid="{871C897E-2762-421C-863D-B37BE33C35DB}"/>
    <cellStyle name="Total 3 2 6 2 3" xfId="7679" xr:uid="{1F7DE169-8F23-4C67-9DFB-A42628412DC4}"/>
    <cellStyle name="Total 3 2 6 2 3 2" xfId="22787" xr:uid="{586C36BA-2811-4A50-935E-8456C8D8A7B0}"/>
    <cellStyle name="Total 3 2 6 2 4" xfId="21409" xr:uid="{5BBC85E2-C30C-4A5A-8263-400F4D1C6B22}"/>
    <cellStyle name="Total 3 2 6 3" xfId="10046" xr:uid="{ADAAC150-F134-4910-B710-4B431C5CEE50}"/>
    <cellStyle name="Total 3 2 6 3 2" xfId="25154" xr:uid="{CD98E9CB-8328-4414-BEB1-26F1C67820C8}"/>
    <cellStyle name="Total 3 2 6 4" xfId="13446" xr:uid="{10C0188B-3614-4B6C-AA49-5B87CCB7FC12}"/>
    <cellStyle name="Total 3 2 6 4 2" xfId="28554" xr:uid="{D59A6C54-B684-47BB-A0B6-C1D0BD14235E}"/>
    <cellStyle name="Total 3 2 6 5" xfId="18772" xr:uid="{D50DF5F3-0C00-466C-B038-93B3E8C1FBA1}"/>
    <cellStyle name="Total 3 2 7" xfId="4025" xr:uid="{8F64C30E-A392-4783-9BCB-CC1502BFD070}"/>
    <cellStyle name="Total 3 2 7 2" xfId="6662" xr:uid="{997BF6EA-BB0A-4412-860A-72E7D1497547}"/>
    <cellStyle name="Total 3 2 7 2 2" xfId="12973" xr:uid="{EE06DB13-15EA-49A7-8184-50570AE0E24F}"/>
    <cellStyle name="Total 3 2 7 2 2 2" xfId="28081" xr:uid="{F2DD8378-A134-4451-B4A8-6B70816F4D04}"/>
    <cellStyle name="Total 3 2 7 2 3" xfId="16663" xr:uid="{4443E653-910D-450B-8C7A-52F7E27B6663}"/>
    <cellStyle name="Total 3 2 7 2 3 2" xfId="31771" xr:uid="{580DFCC5-A5DA-48C2-B5E8-301F921DF261}"/>
    <cellStyle name="Total 3 2 7 2 4" xfId="21770" xr:uid="{99AD29C4-2301-4283-9EC0-1A38CD139596}"/>
    <cellStyle name="Total 3 2 7 3" xfId="10407" xr:uid="{FFE20CEE-2772-4E52-AB32-E9C61DA0E25D}"/>
    <cellStyle name="Total 3 2 7 3 2" xfId="25515" xr:uid="{5CCC3DA0-FA50-437E-B7D0-7F95EA49FFA2}"/>
    <cellStyle name="Total 3 2 7 4" xfId="7926" xr:uid="{F416556A-7BFF-4BF0-B334-FB4C2B9A123E}"/>
    <cellStyle name="Total 3 2 7 4 2" xfId="23034" xr:uid="{3F9F6727-2FF7-4F6B-96FF-F1845F527EB0}"/>
    <cellStyle name="Total 3 2 7 5" xfId="19133" xr:uid="{49F387EF-4657-444C-AA30-A622C408F7DE}"/>
    <cellStyle name="Total 3 2 8" xfId="4338" xr:uid="{690EA556-2F7B-4C9B-9980-C41E8C23E301}"/>
    <cellStyle name="Total 3 2 8 2" xfId="6975" xr:uid="{82EC5F36-C21F-47F2-B058-110FA2CC2A5E}"/>
    <cellStyle name="Total 3 2 8 2 2" xfId="13286" xr:uid="{792A277A-D98B-487D-9A80-50A63AD76410}"/>
    <cellStyle name="Total 3 2 8 2 2 2" xfId="28394" xr:uid="{ADED1FC0-98F6-42F4-BDD6-6633D722871B}"/>
    <cellStyle name="Total 3 2 8 2 3" xfId="16950" xr:uid="{ADC4FF5B-D340-4A70-85FE-CAFBE4CA825F}"/>
    <cellStyle name="Total 3 2 8 2 3 2" xfId="32058" xr:uid="{45945E10-96EB-4A25-BC27-00E31944AA36}"/>
    <cellStyle name="Total 3 2 8 2 4" xfId="22083" xr:uid="{CE9BF737-268E-4B69-A048-C0BF1451FD19}"/>
    <cellStyle name="Total 3 2 8 3" xfId="10720" xr:uid="{C57B1C17-AD31-4D7D-8269-C36C8AD3EA90}"/>
    <cellStyle name="Total 3 2 8 3 2" xfId="25828" xr:uid="{E77E3543-368B-4BBC-BBC6-677A8DAB6A1B}"/>
    <cellStyle name="Total 3 2 8 4" xfId="9224" xr:uid="{CBD1CB8A-5CCF-4095-B397-72E1C8C924DE}"/>
    <cellStyle name="Total 3 2 8 4 2" xfId="24332" xr:uid="{F77F7FCA-5506-4EB7-B368-9B5639FF9C49}"/>
    <cellStyle name="Total 3 2 8 5" xfId="19446" xr:uid="{6ADB199B-567A-49C1-915C-968A3ED5E633}"/>
    <cellStyle name="Total 3 2 9" xfId="4590" xr:uid="{B0853723-92B7-47ED-B289-5B651BC5DFA9}"/>
    <cellStyle name="Total 3 2 9 2" xfId="10972" xr:uid="{F5A864C4-8D68-4FAB-ABAA-6388F36F6308}"/>
    <cellStyle name="Total 3 2 9 2 2" xfId="26080" xr:uid="{331BA77D-ABE1-4D8C-92C4-2B3C3934D553}"/>
    <cellStyle name="Total 3 2 9 3" xfId="14401" xr:uid="{13482FC3-009C-4DDA-9BDF-D8BA8D4AC953}"/>
    <cellStyle name="Total 3 2 9 3 2" xfId="29509" xr:uid="{C72C7C00-CAB2-4D23-8AD7-ABB5F25459EA}"/>
    <cellStyle name="Total 3 2 9 4" xfId="19698" xr:uid="{995B531B-841F-4135-9E95-F1E5CAA4196B}"/>
    <cellStyle name="Total 3 3" xfId="1982" xr:uid="{B439E025-EF45-484B-83FA-C62891BA325B}"/>
    <cellStyle name="Total 3 3 10" xfId="8480" xr:uid="{046770C3-5D95-4103-8668-86B87433457A}"/>
    <cellStyle name="Total 3 3 10 2" xfId="23588" xr:uid="{38009876-2839-4AD6-B32A-6987BF6CB818}"/>
    <cellStyle name="Total 3 3 11" xfId="11662" xr:uid="{0457C1C9-0AE2-4762-BB83-F806502BC26C}"/>
    <cellStyle name="Total 3 3 11 2" xfId="26770" xr:uid="{A1F3B00F-8A56-4325-9AFA-498BA322CBAD}"/>
    <cellStyle name="Total 3 3 12" xfId="15173" xr:uid="{4CE48AFA-FCD2-42DB-990E-92FD64CDF7BD}"/>
    <cellStyle name="Total 3 3 12 2" xfId="30281" xr:uid="{D35AC140-1830-4D71-9999-66870F16C6A6}"/>
    <cellStyle name="Total 3 3 13" xfId="17207" xr:uid="{71FEE0F2-97AE-489D-9C08-9485300E02D4}"/>
    <cellStyle name="Total 3 3 2" xfId="2542" xr:uid="{4447DAD0-7E4E-429F-BD2B-F0FD890C3246}"/>
    <cellStyle name="Total 3 3 2 2" xfId="5179" xr:uid="{632AE7A1-D505-4FE2-9989-B160B87289D0}"/>
    <cellStyle name="Total 3 3 2 2 2" xfId="11543" xr:uid="{089B46C0-7C11-466F-9B9E-4BEAA4FCE99A}"/>
    <cellStyle name="Total 3 3 2 2 2 2" xfId="26651" xr:uid="{BDB35A2F-191F-42D4-AB2E-24FA623DF8AD}"/>
    <cellStyle name="Total 3 3 2 2 3" xfId="13524" xr:uid="{6126A9E5-B004-4D45-934C-0F0055D1BC37}"/>
    <cellStyle name="Total 3 3 2 2 3 2" xfId="28632" xr:uid="{FFDE0A1E-6153-4524-8815-CE5C26585794}"/>
    <cellStyle name="Total 3 3 2 2 4" xfId="20287" xr:uid="{D96EB7A5-4C28-41D4-B1F0-1C17B58E5941}"/>
    <cellStyle name="Total 3 3 2 3" xfId="9009" xr:uid="{C209C9C8-936B-4142-8F1C-E139577D7949}"/>
    <cellStyle name="Total 3 3 2 3 2" xfId="24117" xr:uid="{020B4E46-EBCE-4075-8C23-5A5D4A8B1E5C}"/>
    <cellStyle name="Total 3 3 3" xfId="2744" xr:uid="{1B95E0D7-D6BB-4742-BE9A-C07C9AD54A68}"/>
    <cellStyle name="Total 3 3 3 2" xfId="5381" xr:uid="{EBEF1156-1A76-4402-B17F-8BD92E8D331C}"/>
    <cellStyle name="Total 3 3 3 2 2" xfId="11730" xr:uid="{1306E941-9BBE-43E2-A69F-1B4006920832}"/>
    <cellStyle name="Total 3 3 3 2 2 2" xfId="26838" xr:uid="{36DB2421-5C27-4A77-A162-55607FCD0B27}"/>
    <cellStyle name="Total 3 3 3 2 3" xfId="13943" xr:uid="{9DCD96E7-84BE-4BA4-AF88-865D3A96F427}"/>
    <cellStyle name="Total 3 3 3 2 3 2" xfId="29051" xr:uid="{00DB7D91-7C22-4109-8A84-E2CE36D3621A}"/>
    <cellStyle name="Total 3 3 3 2 4" xfId="20489" xr:uid="{B95E6392-E948-4771-BE2B-760ECF98988C}"/>
    <cellStyle name="Total 3 3 3 3" xfId="16095" xr:uid="{BB273CFE-6E3D-41C4-8659-FB2FAFA5D007}"/>
    <cellStyle name="Total 3 3 3 3 2" xfId="31203" xr:uid="{3593C269-B4C2-4146-BACC-F3FEF92FC831}"/>
    <cellStyle name="Total 3 3 3 4" xfId="17852" xr:uid="{503D9AAF-525C-4EB9-B1F0-F5EB25017819}"/>
    <cellStyle name="Total 3 3 4" xfId="3047" xr:uid="{4A0324B2-C1B1-4579-AFCF-26EE62A968DD}"/>
    <cellStyle name="Total 3 3 4 2" xfId="5684" xr:uid="{1D9C0E99-38C1-43EE-9EAC-203E492C4305}"/>
    <cellStyle name="Total 3 3 4 2 2" xfId="11995" xr:uid="{90EC5932-2ED7-4D25-B912-1A9A77F32FFF}"/>
    <cellStyle name="Total 3 3 4 2 2 2" xfId="27103" xr:uid="{C1D83554-70CD-4228-8B37-E9FF1A8A749D}"/>
    <cellStyle name="Total 3 3 4 2 3" xfId="13692" xr:uid="{735E961A-72FB-405A-854A-8A9EF078F846}"/>
    <cellStyle name="Total 3 3 4 2 3 2" xfId="28800" xr:uid="{2D883A37-DCBA-4ABB-8501-C01C406D512C}"/>
    <cellStyle name="Total 3 3 4 2 4" xfId="20792" xr:uid="{71133E4A-D9E8-47EA-8A8B-162FFBCD5EF8}"/>
    <cellStyle name="Total 3 3 4 3" xfId="9429" xr:uid="{F33E958E-1B0D-48DB-9951-581B898399EE}"/>
    <cellStyle name="Total 3 3 4 3 2" xfId="24537" xr:uid="{EA38E01B-3976-4245-B8DF-7E3A3A911809}"/>
    <cellStyle name="Total 3 3 4 4" xfId="7468" xr:uid="{6B753952-63D7-4CC2-AD71-C56F7C93599F}"/>
    <cellStyle name="Total 3 3 4 4 2" xfId="22576" xr:uid="{3C253740-86BE-490B-8277-F1401F3C96A8}"/>
    <cellStyle name="Total 3 3 4 5" xfId="18155" xr:uid="{F142C61A-DCDF-43E9-A7A0-E88BC96583DE}"/>
    <cellStyle name="Total 3 3 5" xfId="3373" xr:uid="{66056B63-588D-4AAE-9152-F0B62D77201C}"/>
    <cellStyle name="Total 3 3 5 2" xfId="6010" xr:uid="{533A8A2D-2B32-4BF7-9993-9928CA4D7C9B}"/>
    <cellStyle name="Total 3 3 5 2 2" xfId="12321" xr:uid="{116857FE-2ECC-4175-817E-ADCFA51DBC73}"/>
    <cellStyle name="Total 3 3 5 2 2 2" xfId="27429" xr:uid="{A1802BEA-6D06-444D-8BAC-665435F3944D}"/>
    <cellStyle name="Total 3 3 5 2 3" xfId="15672" xr:uid="{B7F01449-B790-4FF2-941A-E3F61A4294C3}"/>
    <cellStyle name="Total 3 3 5 2 3 2" xfId="30780" xr:uid="{ABD9CC5D-ECA1-4419-B861-CDB3F4339A9D}"/>
    <cellStyle name="Total 3 3 5 2 4" xfId="21118" xr:uid="{19DEB835-98C4-40E1-96F7-C83D0C1E4B45}"/>
    <cellStyle name="Total 3 3 5 3" xfId="9755" xr:uid="{00DD28BC-1AAC-40B9-B0BC-737F0BD62064}"/>
    <cellStyle name="Total 3 3 5 3 2" xfId="24863" xr:uid="{C081B082-28E9-4E8E-BB67-D363FA8C13D1}"/>
    <cellStyle name="Total 3 3 5 4" xfId="16311" xr:uid="{62696668-2052-40FF-A945-8411BDBC9C18}"/>
    <cellStyle name="Total 3 3 5 4 2" xfId="31419" xr:uid="{8F4AD3BB-871E-4577-B8FD-73AFCFAFAA17}"/>
    <cellStyle name="Total 3 3 5 5" xfId="18481" xr:uid="{E2ED7558-417F-479C-8D2E-745F1BFBC4B5}"/>
    <cellStyle name="Total 3 3 6" xfId="3679" xr:uid="{6F345BAD-673E-44E6-B64F-982DBCA0570E}"/>
    <cellStyle name="Total 3 3 6 2" xfId="6316" xr:uid="{7DB7F8F6-21E9-4C53-909D-B773E34D637B}"/>
    <cellStyle name="Total 3 3 6 2 2" xfId="12627" xr:uid="{5027D12B-C0B3-4C66-AEEE-C4706AF44FCF}"/>
    <cellStyle name="Total 3 3 6 2 2 2" xfId="27735" xr:uid="{03DE0F33-B2B3-4982-865B-0C5A02315948}"/>
    <cellStyle name="Total 3 3 6 2 3" xfId="16357" xr:uid="{4903477F-91F6-46C0-AA09-D0F4AFBA492B}"/>
    <cellStyle name="Total 3 3 6 2 3 2" xfId="31465" xr:uid="{DDB22B4C-A7EB-421B-9173-54FA692A3BAF}"/>
    <cellStyle name="Total 3 3 6 2 4" xfId="21424" xr:uid="{333E8DDF-0291-4A07-B4F3-CCBCF7E75A42}"/>
    <cellStyle name="Total 3 3 6 3" xfId="10061" xr:uid="{A4CAA4BA-B227-4B30-B963-3D959193D2A5}"/>
    <cellStyle name="Total 3 3 6 3 2" xfId="25169" xr:uid="{4308F9F4-EF37-4DED-86C3-C9157A59777D}"/>
    <cellStyle name="Total 3 3 6 4" xfId="13813" xr:uid="{AE693C96-FA8F-48F9-AEFC-D67B106441CF}"/>
    <cellStyle name="Total 3 3 6 4 2" xfId="28921" xr:uid="{5F144E6D-B02C-4DBA-A7D7-B35C807B004A}"/>
    <cellStyle name="Total 3 3 6 5" xfId="18787" xr:uid="{C6B60015-DB0D-4C27-820A-141AEFB20DED}"/>
    <cellStyle name="Total 3 3 7" xfId="4054" xr:uid="{8A9CF994-B1BA-4D5C-9E7D-CF18F1C50F28}"/>
    <cellStyle name="Total 3 3 7 2" xfId="6691" xr:uid="{B718D8FB-FEFB-4263-AB11-A17D16E090CA}"/>
    <cellStyle name="Total 3 3 7 2 2" xfId="13002" xr:uid="{A66F1E10-B8DC-410F-BDC1-5FB79EB87C7C}"/>
    <cellStyle name="Total 3 3 7 2 2 2" xfId="28110" xr:uid="{B1F25ABD-8EF9-430F-B65B-DCA85BB497DE}"/>
    <cellStyle name="Total 3 3 7 2 3" xfId="16678" xr:uid="{5434A62F-B139-4936-A167-B199FFBC9F59}"/>
    <cellStyle name="Total 3 3 7 2 3 2" xfId="31786" xr:uid="{FE12889B-128D-4AA0-86ED-093653F463E6}"/>
    <cellStyle name="Total 3 3 7 2 4" xfId="21799" xr:uid="{1D232815-950F-4AC1-8C7A-C2FB5B635FA6}"/>
    <cellStyle name="Total 3 3 7 3" xfId="10436" xr:uid="{BF46ADDA-1B7A-4044-9D8D-1AEFD8FB5D68}"/>
    <cellStyle name="Total 3 3 7 3 2" xfId="25544" xr:uid="{8C088CCD-F930-4D93-A1E5-06FD278BB131}"/>
    <cellStyle name="Total 3 3 7 4" xfId="7225" xr:uid="{D39F128F-BC16-4B77-9FA4-2638901BD385}"/>
    <cellStyle name="Total 3 3 7 4 2" xfId="22333" xr:uid="{81E2B6D3-E169-4642-BE57-3713A932A03D}"/>
    <cellStyle name="Total 3 3 7 5" xfId="19162" xr:uid="{6445C6BA-02ED-4C1D-B3BE-A240EFF2D80F}"/>
    <cellStyle name="Total 3 3 8" xfId="4353" xr:uid="{1752554D-9DB7-45C7-A2F0-3835D1A38E5A}"/>
    <cellStyle name="Total 3 3 8 2" xfId="6990" xr:uid="{1E605131-2566-4499-AD1C-27927BE766B2}"/>
    <cellStyle name="Total 3 3 8 2 2" xfId="13301" xr:uid="{089B864A-AF0B-478F-9268-460B98F020E2}"/>
    <cellStyle name="Total 3 3 8 2 2 2" xfId="28409" xr:uid="{8AA7ECA5-C864-4467-B9FD-5D3A44E4A1A3}"/>
    <cellStyle name="Total 3 3 8 2 3" xfId="16965" xr:uid="{62D274E2-DF7F-43E1-95EC-25639DDA6AA9}"/>
    <cellStyle name="Total 3 3 8 2 3 2" xfId="32073" xr:uid="{41A10A0F-D11F-44C4-BC57-C058C106DB14}"/>
    <cellStyle name="Total 3 3 8 2 4" xfId="22098" xr:uid="{99ACB4B1-9B8E-4C6F-A385-5BC771D9BB5A}"/>
    <cellStyle name="Total 3 3 8 3" xfId="10735" xr:uid="{806A2B6E-1FBF-4B4D-A584-FBD041EACA61}"/>
    <cellStyle name="Total 3 3 8 3 2" xfId="25843" xr:uid="{9A8471B7-A4C9-4B34-8AE7-50FF04FF4459}"/>
    <cellStyle name="Total 3 3 8 4" xfId="7137" xr:uid="{3ECB3227-7D34-4773-B192-59A9C35F41D6}"/>
    <cellStyle name="Total 3 3 8 4 2" xfId="22245" xr:uid="{79A1E161-D597-43AB-B509-435242F3124A}"/>
    <cellStyle name="Total 3 3 8 5" xfId="19461" xr:uid="{BBE32A71-044A-424F-B188-76548722474E}"/>
    <cellStyle name="Total 3 3 9" xfId="4619" xr:uid="{776D5EC4-819A-4A0B-9EDC-10C0202E5BFE}"/>
    <cellStyle name="Total 3 3 9 2" xfId="11001" xr:uid="{9A6907D6-9B3A-42BB-8DB9-599B8406C30E}"/>
    <cellStyle name="Total 3 3 9 2 2" xfId="26109" xr:uid="{32EF7A33-BD97-4CA1-8A00-4C67B8EF1CC1}"/>
    <cellStyle name="Total 3 3 9 3" xfId="13607" xr:uid="{8AA0AF5F-2AFF-4D83-824D-9F882C1043C7}"/>
    <cellStyle name="Total 3 3 9 3 2" xfId="28715" xr:uid="{4377C192-EDE4-492E-B82E-B56B4D98B9F3}"/>
    <cellStyle name="Total 3 3 9 4" xfId="19727" xr:uid="{7BF22A49-F048-468A-9A0E-EC460C361046}"/>
    <cellStyle name="Total 3 4" xfId="2144" xr:uid="{8F366E0F-B464-424C-9423-74AED14D9E1E}"/>
    <cellStyle name="Total 3 4 10" xfId="7329" xr:uid="{5137F5BB-5F12-4C2C-9CA2-C2BDA2562AA9}"/>
    <cellStyle name="Total 3 4 10 2" xfId="22437" xr:uid="{7F4A12F0-BBA8-4E15-B5C0-EC3437911224}"/>
    <cellStyle name="Total 3 4 11" xfId="14592" xr:uid="{59D682DF-77C0-498A-9F80-E3BD09018848}"/>
    <cellStyle name="Total 3 4 11 2" xfId="29700" xr:uid="{D2362AEF-BF14-452E-8901-60BEDD008E90}"/>
    <cellStyle name="Total 3 4 12" xfId="17369" xr:uid="{30B89D87-95C9-46B9-8C6E-C639E1597292}"/>
    <cellStyle name="Total 3 4 2" xfId="2634" xr:uid="{2030FB89-3259-4677-8B61-E840B10DF2F1}"/>
    <cellStyle name="Total 3 4 2 2" xfId="5271" xr:uid="{4BFCBD16-5588-4212-BC73-C6B68B05065B}"/>
    <cellStyle name="Total 3 4 2 2 2" xfId="11635" xr:uid="{8A805C59-D2CD-4C7D-B6DF-14BAFDE52519}"/>
    <cellStyle name="Total 3 4 2 2 2 2" xfId="26743" xr:uid="{315D8E60-5D51-4CB9-A214-756E5A1C0B1E}"/>
    <cellStyle name="Total 3 4 2 2 3" xfId="14383" xr:uid="{A18746B0-A38C-41D8-AA69-C2A76E5CA6CB}"/>
    <cellStyle name="Total 3 4 2 2 3 2" xfId="29491" xr:uid="{B75FDE7A-287F-42AE-9EAC-3D790B48116A}"/>
    <cellStyle name="Total 3 4 2 2 4" xfId="20379" xr:uid="{DE9285BC-9E42-4D6B-981D-1A24A66C2DF7}"/>
    <cellStyle name="Total 3 4 2 3" xfId="9101" xr:uid="{5199ADDE-B1D7-48FA-ACAC-07102CF7F81D}"/>
    <cellStyle name="Total 3 4 2 3 2" xfId="24209" xr:uid="{B2C1C6D4-ACE9-4AAF-BD69-4DF8FE1C4C76}"/>
    <cellStyle name="Total 3 4 2 4" xfId="7891" xr:uid="{515DE586-FB73-499D-A76C-2F0497A368C6}"/>
    <cellStyle name="Total 3 4 2 4 2" xfId="22999" xr:uid="{48F16342-2C92-4D76-92F2-EA051D8022C7}"/>
    <cellStyle name="Total 3 4 2 5" xfId="14253" xr:uid="{6EC03466-3F8D-4E9E-9D61-E028E9FB226B}"/>
    <cellStyle name="Total 3 4 2 5 2" xfId="29361" xr:uid="{9ECA6D98-A3C4-400F-ABE3-EE10A2BAB141}"/>
    <cellStyle name="Total 3 4 2 6" xfId="17742" xr:uid="{7070B3E1-1906-40E1-BB81-38B02DD355DD}"/>
    <cellStyle name="Total 3 4 3" xfId="2899" xr:uid="{A77B8169-AE67-46E9-9223-16997FB7B6A4}"/>
    <cellStyle name="Total 3 4 3 2" xfId="5536" xr:uid="{AE365DD6-406A-4DC8-961E-63ED1E7C50A1}"/>
    <cellStyle name="Total 3 4 3 2 2" xfId="11847" xr:uid="{0C6048C3-BC02-487A-B7C8-03A3A3EA71A0}"/>
    <cellStyle name="Total 3 4 3 2 2 2" xfId="26955" xr:uid="{5318F5E5-7D85-495F-8ED9-664BD1218105}"/>
    <cellStyle name="Total 3 4 3 2 3" xfId="15190" xr:uid="{98747656-93FA-4E69-9ACF-DE5426BACFE9}"/>
    <cellStyle name="Total 3 4 3 2 3 2" xfId="30298" xr:uid="{DE6DC0AE-8D22-48EE-90C0-C3B5C1861CF9}"/>
    <cellStyle name="Total 3 4 3 2 4" xfId="20644" xr:uid="{124A56E5-EA3E-4DB4-B4AB-2F12265C0507}"/>
    <cellStyle name="Total 3 4 3 3" xfId="7561" xr:uid="{E60712B8-CE86-4A0F-AFA6-70DC28323290}"/>
    <cellStyle name="Total 3 4 3 3 2" xfId="22669" xr:uid="{986E5405-5EAF-445E-84DC-6795DA800B7F}"/>
    <cellStyle name="Total 3 4 3 4" xfId="18007" xr:uid="{718F72DC-F337-411C-B1B3-5A89F324AA33}"/>
    <cellStyle name="Total 3 4 4" xfId="3202" xr:uid="{BB8B54A1-4A8D-43D0-ADC8-3B797F04F8B1}"/>
    <cellStyle name="Total 3 4 4 2" xfId="5839" xr:uid="{C43F8FF9-8E7B-4374-8539-97B8CBEAEAB2}"/>
    <cellStyle name="Total 3 4 4 2 2" xfId="12150" xr:uid="{D8287A27-C208-4A58-9437-145E232D2079}"/>
    <cellStyle name="Total 3 4 4 2 2 2" xfId="27258" xr:uid="{22B4928A-F342-4DB7-9887-585E0ADE1A78}"/>
    <cellStyle name="Total 3 4 4 2 3" xfId="7751" xr:uid="{2D50A666-F615-4C6F-9935-F99EF3A8AD99}"/>
    <cellStyle name="Total 3 4 4 2 3 2" xfId="22859" xr:uid="{437C4FDF-7D3D-4975-BF58-CEA3F3851F4E}"/>
    <cellStyle name="Total 3 4 4 2 4" xfId="20947" xr:uid="{9B74F420-1AAB-412D-B314-76FA335BC0BE}"/>
    <cellStyle name="Total 3 4 4 3" xfId="9584" xr:uid="{9506C365-ED54-4673-AF40-3604F6BE251E}"/>
    <cellStyle name="Total 3 4 4 3 2" xfId="24692" xr:uid="{484E6140-21CD-404A-9053-EE7CBFAECED3}"/>
    <cellStyle name="Total 3 4 4 4" xfId="14430" xr:uid="{475A8B80-C31F-4E11-A0A2-234BED8F4164}"/>
    <cellStyle name="Total 3 4 4 4 2" xfId="29538" xr:uid="{559E14A9-F138-4FD3-B942-1B5A4B2CCBD6}"/>
    <cellStyle name="Total 3 4 4 5" xfId="18310" xr:uid="{7BCD7AEE-FD44-4807-A14B-23D1F625CF4C}"/>
    <cellStyle name="Total 3 4 5" xfId="3528" xr:uid="{3BD3B090-7BB0-48D3-BAE7-ED502A9631C7}"/>
    <cellStyle name="Total 3 4 5 2" xfId="6165" xr:uid="{64BDEAB8-D6B9-49EA-8496-0FB2F954930F}"/>
    <cellStyle name="Total 3 4 5 2 2" xfId="12476" xr:uid="{BD706E2E-4C7D-4E8C-B430-11A00123CD58}"/>
    <cellStyle name="Total 3 4 5 2 2 2" xfId="27584" xr:uid="{4A35FB65-6A54-4404-A3C9-36771CE0858B}"/>
    <cellStyle name="Total 3 4 5 2 3" xfId="15943" xr:uid="{B0945B32-2A3B-4654-A73F-E3009236315F}"/>
    <cellStyle name="Total 3 4 5 2 3 2" xfId="31051" xr:uid="{D7560EB8-5CC0-424F-BAA3-760D2E75E4E5}"/>
    <cellStyle name="Total 3 4 5 2 4" xfId="21273" xr:uid="{F104E568-2A87-43D8-9FEE-1CF0964E6138}"/>
    <cellStyle name="Total 3 4 5 3" xfId="9910" xr:uid="{0270963B-C006-46A7-868A-6E28FD5DCC32}"/>
    <cellStyle name="Total 3 4 5 3 2" xfId="25018" xr:uid="{D05244AB-1BD4-4821-8839-0960BC247D7F}"/>
    <cellStyle name="Total 3 4 5 4" xfId="16176" xr:uid="{EC9BD005-BA06-4D0D-8AC8-41BF652BDE95}"/>
    <cellStyle name="Total 3 4 5 4 2" xfId="31284" xr:uid="{024B1617-F40D-4541-AC6A-A30504A07715}"/>
    <cellStyle name="Total 3 4 5 5" xfId="18636" xr:uid="{913F6917-555A-476B-8369-7F508F32B154}"/>
    <cellStyle name="Total 3 4 6" xfId="3834" xr:uid="{AAB286C5-4BC9-46C1-8A6C-0A81C91C5C32}"/>
    <cellStyle name="Total 3 4 6 2" xfId="6471" xr:uid="{8ADFB0CE-6FE0-482F-A2BA-390B4FC270FA}"/>
    <cellStyle name="Total 3 4 6 2 2" xfId="12782" xr:uid="{F6971459-04A4-4AA9-92C7-B88A684B875F}"/>
    <cellStyle name="Total 3 4 6 2 2 2" xfId="27890" xr:uid="{52DFCABC-308D-4A64-ADDA-56405B8ECD11}"/>
    <cellStyle name="Total 3 4 6 2 3" xfId="16424" xr:uid="{D9232711-6FD6-4890-A670-4DA5F0032162}"/>
    <cellStyle name="Total 3 4 6 2 3 2" xfId="31532" xr:uid="{C7230456-EE1F-4715-A313-598B5D43993F}"/>
    <cellStyle name="Total 3 4 6 2 4" xfId="21579" xr:uid="{C7E19089-9C34-4CD5-9DD6-915D9FBCA03B}"/>
    <cellStyle name="Total 3 4 6 3" xfId="10216" xr:uid="{4B23E423-7DEF-4793-BA9D-608145318CE8}"/>
    <cellStyle name="Total 3 4 6 3 2" xfId="25324" xr:uid="{1CA48025-BB94-4D5B-AF19-DBD2AA4C0B3A}"/>
    <cellStyle name="Total 3 4 6 4" xfId="8195" xr:uid="{4AFCA24B-42D4-418A-B8BB-0CCF4B9273E1}"/>
    <cellStyle name="Total 3 4 6 4 2" xfId="23303" xr:uid="{E0388849-55CA-4A4A-B9CE-D1F473F458A9}"/>
    <cellStyle name="Total 3 4 6 5" xfId="18942" xr:uid="{A711BEDC-F643-4C0C-AD5C-4292302BE36F}"/>
    <cellStyle name="Total 3 4 7" xfId="4216" xr:uid="{8B397AA3-410F-41BA-8048-B08C88A598CC}"/>
    <cellStyle name="Total 3 4 7 2" xfId="6853" xr:uid="{64C0A701-0992-410F-A4BF-A1E9EA00E2E0}"/>
    <cellStyle name="Total 3 4 7 2 2" xfId="13164" xr:uid="{6A22FBAC-3BF5-4939-9A30-F70B54212247}"/>
    <cellStyle name="Total 3 4 7 2 2 2" xfId="28272" xr:uid="{CC9A3234-7D73-425D-B48A-B4B1D46F29AE}"/>
    <cellStyle name="Total 3 4 7 2 3" xfId="16833" xr:uid="{253D5748-05F8-41FC-97B0-A902EFDEF84C}"/>
    <cellStyle name="Total 3 4 7 2 3 2" xfId="31941" xr:uid="{D4C581C6-16DC-466E-B868-B8AC99D0E214}"/>
    <cellStyle name="Total 3 4 7 2 4" xfId="21961" xr:uid="{4270E874-B82D-403C-B0C8-B67170850CA6}"/>
    <cellStyle name="Total 3 4 7 3" xfId="10598" xr:uid="{824DFB1B-F3BE-4697-8C65-0B6034D658A6}"/>
    <cellStyle name="Total 3 4 7 3 2" xfId="25706" xr:uid="{CFDA4E56-87FE-40EA-B9C7-02BC48539CAE}"/>
    <cellStyle name="Total 3 4 7 4" xfId="14427" xr:uid="{FA7489E1-103F-42F8-A340-28DBEC18F400}"/>
    <cellStyle name="Total 3 4 7 4 2" xfId="29535" xr:uid="{BB13DAF9-E27A-4908-98AE-B9CD24443B4D}"/>
    <cellStyle name="Total 3 4 7 5" xfId="19324" xr:uid="{116D72E6-C6F6-4AC8-9839-A99B9A756488}"/>
    <cellStyle name="Total 3 4 8" xfId="4781" xr:uid="{AF6DCCB9-29DB-4F63-8620-28B576071DB9}"/>
    <cellStyle name="Total 3 4 8 2" xfId="11163" xr:uid="{BC86F21F-0CCE-4E0B-8063-BDBA8A5A53F1}"/>
    <cellStyle name="Total 3 4 8 2 2" xfId="26271" xr:uid="{9C9F2048-5718-4751-8FB1-CB8AE951AFE4}"/>
    <cellStyle name="Total 3 4 8 3" xfId="7840" xr:uid="{E9FD47D4-E009-4DA5-BCF8-A610E2DD55EF}"/>
    <cellStyle name="Total 3 4 8 3 2" xfId="22948" xr:uid="{06F27554-86BE-47E2-A483-A394665DB35B}"/>
    <cellStyle name="Total 3 4 8 4" xfId="19889" xr:uid="{5F8258CA-1DD1-4F2B-B5C8-00A9913251DB}"/>
    <cellStyle name="Total 3 4 9" xfId="8642" xr:uid="{ADEE91C4-8B68-40A0-9D7D-98938960E978}"/>
    <cellStyle name="Total 3 4 9 2" xfId="23750" xr:uid="{D3D5C4AC-BC90-45AB-9CF6-905AF358107E}"/>
    <cellStyle name="Total 3 5" xfId="2159" xr:uid="{1F94236D-7DAF-4D1C-BAB6-AEB7BF4FFD83}"/>
    <cellStyle name="Total 3 5 10" xfId="8192" xr:uid="{6F513545-6C76-4173-8165-2EEF3277A251}"/>
    <cellStyle name="Total 3 5 10 2" xfId="23300" xr:uid="{EB119592-51B4-456A-B47F-8BE129D7F17E}"/>
    <cellStyle name="Total 3 5 11" xfId="17384" xr:uid="{B2B19D6D-4400-4F4C-B920-8EF94254FF4F}"/>
    <cellStyle name="Total 3 5 2" xfId="2914" xr:uid="{B864285C-4652-404C-94F5-027B28D396F2}"/>
    <cellStyle name="Total 3 5 2 2" xfId="5551" xr:uid="{118E7229-B292-4CBF-A7DB-82E5B0DA75AD}"/>
    <cellStyle name="Total 3 5 2 2 2" xfId="11862" xr:uid="{E3D3AFC1-0902-4C3E-8632-E93185E8F0A2}"/>
    <cellStyle name="Total 3 5 2 2 2 2" xfId="26970" xr:uid="{47DD6C47-D240-49BC-A354-E98E191DEF2F}"/>
    <cellStyle name="Total 3 5 2 2 3" xfId="9281" xr:uid="{5161597D-0230-4287-A299-42DB6145B2E7}"/>
    <cellStyle name="Total 3 5 2 2 3 2" xfId="24389" xr:uid="{9F5E0D22-F215-4B43-9D9F-AC98ED983429}"/>
    <cellStyle name="Total 3 5 2 2 4" xfId="20659" xr:uid="{50C671F2-26AD-4D99-856E-69D44DD3B10A}"/>
    <cellStyle name="Total 3 5 2 3" xfId="14799" xr:uid="{88F43D9E-7DCB-442E-BDDB-DFF4A0BBA449}"/>
    <cellStyle name="Total 3 5 2 3 2" xfId="29907" xr:uid="{C4AD18C7-8FA5-4CA2-9227-3D6DB895C63F}"/>
    <cellStyle name="Total 3 5 2 4" xfId="18022" xr:uid="{BD7E93A1-3597-4276-A164-22AAD7DDDE1B}"/>
    <cellStyle name="Total 3 5 3" xfId="3217" xr:uid="{0DB2AEE2-D3FE-449D-9235-F1558EAD87B1}"/>
    <cellStyle name="Total 3 5 3 2" xfId="5854" xr:uid="{C77B9F80-3147-450E-A791-742D51A42E3D}"/>
    <cellStyle name="Total 3 5 3 2 2" xfId="12165" xr:uid="{778AB139-4C3B-4928-8C15-C7EEFF1DBD71}"/>
    <cellStyle name="Total 3 5 3 2 2 2" xfId="27273" xr:uid="{201B7A6E-AB45-4C5B-AEB0-F6BC2B2CAA48}"/>
    <cellStyle name="Total 3 5 3 2 3" xfId="15984" xr:uid="{28887662-8741-4F87-BEC8-43AF3DCDB809}"/>
    <cellStyle name="Total 3 5 3 2 3 2" xfId="31092" xr:uid="{76B60F2B-426C-46A8-8985-BCC08BC60739}"/>
    <cellStyle name="Total 3 5 3 2 4" xfId="20962" xr:uid="{B71C6E59-F7DA-4BDA-BE56-2972578DE3D9}"/>
    <cellStyle name="Total 3 5 3 3" xfId="9599" xr:uid="{4BBFE636-72EE-4ACA-B8C8-0482001F42D8}"/>
    <cellStyle name="Total 3 5 3 3 2" xfId="24707" xr:uid="{0495118C-A15F-4E75-A5A1-98FE78046D3A}"/>
    <cellStyle name="Total 3 5 3 4" xfId="11237" xr:uid="{B4A4ADAA-A687-423B-954D-9D0656960855}"/>
    <cellStyle name="Total 3 5 3 4 2" xfId="26345" xr:uid="{D07794CD-747F-41CA-9680-3BAA2ADB3A43}"/>
    <cellStyle name="Total 3 5 3 5" xfId="18325" xr:uid="{CD091B7F-E38A-4290-B937-1FA43CCA972C}"/>
    <cellStyle name="Total 3 5 4" xfId="3543" xr:uid="{B84EAAFE-9BAC-46CE-9DCA-7963C6703474}"/>
    <cellStyle name="Total 3 5 4 2" xfId="6180" xr:uid="{42489549-BAEB-4AA1-AFB8-21D48A9754B5}"/>
    <cellStyle name="Total 3 5 4 2 2" xfId="12491" xr:uid="{5ADC6C83-FEE4-40F1-9B44-20790A1B2268}"/>
    <cellStyle name="Total 3 5 4 2 2 2" xfId="27599" xr:uid="{DC089A64-E866-4A94-B38D-DBD7C04330D1}"/>
    <cellStyle name="Total 3 5 4 2 3" xfId="7432" xr:uid="{DA546CC5-4FA6-468B-B601-C8F494A256EC}"/>
    <cellStyle name="Total 3 5 4 2 3 2" xfId="22540" xr:uid="{1BBEDBDE-B732-4C97-9F5B-064E1A4EFFC8}"/>
    <cellStyle name="Total 3 5 4 2 4" xfId="21288" xr:uid="{E470F72A-865E-464D-A98E-CB77328F4894}"/>
    <cellStyle name="Total 3 5 4 3" xfId="9925" xr:uid="{F555030B-78B7-459C-B3D5-C8A81286771C}"/>
    <cellStyle name="Total 3 5 4 3 2" xfId="25033" xr:uid="{037C732E-C30A-49BE-B1A3-7DE488B227DF}"/>
    <cellStyle name="Total 3 5 4 4" xfId="7286" xr:uid="{9DE60EE4-170C-4B0E-9FCA-840B868CFD3C}"/>
    <cellStyle name="Total 3 5 4 4 2" xfId="22394" xr:uid="{2777C1D0-929C-4B5D-A50D-D87CB29A1771}"/>
    <cellStyle name="Total 3 5 4 5" xfId="18651" xr:uid="{F91A5BBF-26A2-480B-B41B-8176B52B1CBC}"/>
    <cellStyle name="Total 3 5 5" xfId="3849" xr:uid="{449E63AC-961F-47EA-AF94-8CB6B8E9183A}"/>
    <cellStyle name="Total 3 5 5 2" xfId="6486" xr:uid="{B354CE23-7300-4041-BF9F-2F42CB014633}"/>
    <cellStyle name="Total 3 5 5 2 2" xfId="12797" xr:uid="{BD75062D-9F4B-43BB-9328-AE671636E1F0}"/>
    <cellStyle name="Total 3 5 5 2 2 2" xfId="27905" xr:uid="{7DB3884C-34B1-486B-BDAE-F98DF9ADA5E3}"/>
    <cellStyle name="Total 3 5 5 2 3" xfId="15842" xr:uid="{472C2F64-1B59-4950-B212-285A24FBCBA4}"/>
    <cellStyle name="Total 3 5 5 2 3 2" xfId="30950" xr:uid="{05831408-056F-4CBB-9019-838ADF390F63}"/>
    <cellStyle name="Total 3 5 5 2 4" xfId="21594" xr:uid="{91A852E5-7FDD-498D-88BB-629D6B85A8C5}"/>
    <cellStyle name="Total 3 5 5 3" xfId="10231" xr:uid="{7C93F898-CF73-4BF7-A22D-EF02ECC6D9A7}"/>
    <cellStyle name="Total 3 5 5 3 2" xfId="25339" xr:uid="{6FFDF84D-3DA0-42D3-AD86-2A505AC1994E}"/>
    <cellStyle name="Total 3 5 5 4" xfId="14432" xr:uid="{87189E5D-6C7F-44CB-8E80-FF21F2CA41A1}"/>
    <cellStyle name="Total 3 5 5 4 2" xfId="29540" xr:uid="{9511D414-4123-4F81-B636-9546059907B1}"/>
    <cellStyle name="Total 3 5 5 5" xfId="18957" xr:uid="{4AA85F1F-ACC3-4FD0-A475-3364254594B1}"/>
    <cellStyle name="Total 3 5 6" xfId="4231" xr:uid="{E3A9FBE5-7332-4DF8-9775-D8A03B06524E}"/>
    <cellStyle name="Total 3 5 6 2" xfId="6868" xr:uid="{D5643EE0-BE8A-40B9-A9B4-612E640B43CC}"/>
    <cellStyle name="Total 3 5 6 2 2" xfId="13179" xr:uid="{99D144B5-3F0E-4ECE-8A9E-1ED220FA6FD4}"/>
    <cellStyle name="Total 3 5 6 2 2 2" xfId="28287" xr:uid="{63186D26-1829-48DC-A2F4-97A9B95E02CB}"/>
    <cellStyle name="Total 3 5 6 2 3" xfId="16848" xr:uid="{0DC9C2CC-045A-4292-B105-C4131AECCF74}"/>
    <cellStyle name="Total 3 5 6 2 3 2" xfId="31956" xr:uid="{9F1BBF8B-13DB-44BF-8D46-56CB5242E379}"/>
    <cellStyle name="Total 3 5 6 2 4" xfId="21976" xr:uid="{10E86715-E94C-4627-8C34-84A42C2DA17C}"/>
    <cellStyle name="Total 3 5 6 3" xfId="10613" xr:uid="{261C0C40-3855-4F94-8F21-E368A11A7953}"/>
    <cellStyle name="Total 3 5 6 3 2" xfId="25721" xr:uid="{DE9B09E3-46E9-496D-B180-76920BEAE014}"/>
    <cellStyle name="Total 3 5 6 4" xfId="9239" xr:uid="{25DBD3AB-2C56-4ADA-B35C-4A6B72ED6355}"/>
    <cellStyle name="Total 3 5 6 4 2" xfId="24347" xr:uid="{59911EEF-C998-4B72-9B60-B3DF02187FC0}"/>
    <cellStyle name="Total 3 5 6 5" xfId="19339" xr:uid="{7801B192-607F-4551-AD70-A97A8AFB6419}"/>
    <cellStyle name="Total 3 5 7" xfId="4796" xr:uid="{621A93D1-203E-4FD7-AFD5-AC782583DDCE}"/>
    <cellStyle name="Total 3 5 7 2" xfId="11178" xr:uid="{30966512-2422-405F-BEFE-3F4AF9CFB696}"/>
    <cellStyle name="Total 3 5 7 2 2" xfId="26286" xr:uid="{63C6F580-9709-4F96-9455-05A49C2E74D4}"/>
    <cellStyle name="Total 3 5 7 3" xfId="7320" xr:uid="{78A34748-A4BD-40D1-BD0F-179823F35E63}"/>
    <cellStyle name="Total 3 5 7 3 2" xfId="22428" xr:uid="{35154A3E-1663-498E-8C50-8C8CB2CC58C3}"/>
    <cellStyle name="Total 3 5 7 4" xfId="19904" xr:uid="{506E72D6-DABE-4FFB-9C93-E3FAFBE8E393}"/>
    <cellStyle name="Total 3 5 8" xfId="8657" xr:uid="{26FECF14-DD3D-4E9D-8AFE-ECE0632AFCB3}"/>
    <cellStyle name="Total 3 5 8 2" xfId="23765" xr:uid="{A02EC0DB-F3B0-4CC1-B44C-D3036C8DD1F8}"/>
    <cellStyle name="Total 3 5 9" xfId="13429" xr:uid="{DF4FD368-5A2C-42C3-BCCE-BC3DFA501C4F}"/>
    <cellStyle name="Total 3 5 9 2" xfId="28537" xr:uid="{7180116E-BBA1-45AB-88FB-FF02549D9647}"/>
    <cellStyle name="Total 4" xfId="1783" xr:uid="{00000000-0005-0000-0000-0000F7060000}"/>
    <cellStyle name="Total 4 2" xfId="1954" xr:uid="{78BB80CE-286A-4682-AFE1-CA5973E3B271}"/>
    <cellStyle name="Total 4 2 10" xfId="8455" xr:uid="{B1BFEEE8-CD00-409D-8524-473E3914805B}"/>
    <cellStyle name="Total 4 2 10 2" xfId="23563" xr:uid="{CA3DD056-04CE-411D-8C07-AC492CFAB523}"/>
    <cellStyle name="Total 4 2 11" xfId="8242" xr:uid="{903CAF3D-EFF0-4964-A432-D28A7629B543}"/>
    <cellStyle name="Total 4 2 11 2" xfId="23350" xr:uid="{94AD6E89-0D9B-4CD6-9424-D042BDADEEAA}"/>
    <cellStyle name="Total 4 2 12" xfId="8196" xr:uid="{7C2F9AAD-29F1-42F7-A98A-C4D0F7231237}"/>
    <cellStyle name="Total 4 2 12 2" xfId="23304" xr:uid="{DCCB0C1C-F5C7-4580-8AE1-3D6E52B37107}"/>
    <cellStyle name="Total 4 2 13" xfId="17179" xr:uid="{8A07DEC7-9497-452E-B98D-A12FABB4873C}"/>
    <cellStyle name="Total 4 2 2" xfId="2514" xr:uid="{FD64D9D4-6CF9-4578-9BA0-2E776EE9915E}"/>
    <cellStyle name="Total 4 2 2 2" xfId="5151" xr:uid="{F78DE205-1C27-4AD5-8775-0EEC3B5329B2}"/>
    <cellStyle name="Total 4 2 2 2 2" xfId="11515" xr:uid="{6902E03D-97A6-4BD8-B4BD-801AB439A9E0}"/>
    <cellStyle name="Total 4 2 2 2 2 2" xfId="26623" xr:uid="{393E073A-DEA9-4773-A4CD-1BAA4F75C98E}"/>
    <cellStyle name="Total 4 2 2 2 3" xfId="15618" xr:uid="{E03A334C-1C58-4DB4-A380-7EB1FB13F6EB}"/>
    <cellStyle name="Total 4 2 2 2 3 2" xfId="30726" xr:uid="{C1B0E44E-ECB8-4579-89CA-B297A3C7AE73}"/>
    <cellStyle name="Total 4 2 2 2 4" xfId="20259" xr:uid="{40A1A663-F94D-466C-B2F8-9CFC9D5B73BC}"/>
    <cellStyle name="Total 4 2 2 3" xfId="8981" xr:uid="{9CA4373F-A858-4694-A423-A0B84195FBE4}"/>
    <cellStyle name="Total 4 2 2 3 2" xfId="24089" xr:uid="{73BCABA5-D8E6-4087-B827-E630D13FA5A4}"/>
    <cellStyle name="Total 4 2 3" xfId="2730" xr:uid="{2542B71E-AA29-46DD-A6A2-82D583FA4440}"/>
    <cellStyle name="Total 4 2 3 2" xfId="5367" xr:uid="{6A89739B-A614-4730-B075-D8FECDE1FEC8}"/>
    <cellStyle name="Total 4 2 3 2 2" xfId="11716" xr:uid="{F91259A6-3A4E-4410-B1BB-69617CAA8D81}"/>
    <cellStyle name="Total 4 2 3 2 2 2" xfId="26824" xr:uid="{449EB984-95A5-4C7D-BB1E-C9821A97BBCB}"/>
    <cellStyle name="Total 4 2 3 2 3" xfId="13554" xr:uid="{9FBFDFD0-D186-4430-BFCE-2CD555D06570}"/>
    <cellStyle name="Total 4 2 3 2 3 2" xfId="28662" xr:uid="{2CB3CB97-544F-4523-ACBB-1F80B21B340E}"/>
    <cellStyle name="Total 4 2 3 2 4" xfId="20475" xr:uid="{A2A64EB8-CF08-4DA1-9B9D-AF58A48315F8}"/>
    <cellStyle name="Total 4 2 3 3" xfId="13596" xr:uid="{F206FF39-FEAE-4FA1-9817-EA1DDBCB51DA}"/>
    <cellStyle name="Total 4 2 3 3 2" xfId="28704" xr:uid="{FE511595-C62B-461F-8B54-506D9328E1F5}"/>
    <cellStyle name="Total 4 2 3 4" xfId="17838" xr:uid="{C8F030C2-F654-4311-A405-BEF04A9BEC12}"/>
    <cellStyle name="Total 4 2 4" xfId="3033" xr:uid="{AFD57772-17A8-475C-B409-BE7C06735842}"/>
    <cellStyle name="Total 4 2 4 2" xfId="5670" xr:uid="{456C9458-C3B0-4EC6-840D-BD394275B1B1}"/>
    <cellStyle name="Total 4 2 4 2 2" xfId="11981" xr:uid="{12310CCB-6DE8-4E51-AED2-EE6909FD508C}"/>
    <cellStyle name="Total 4 2 4 2 2 2" xfId="27089" xr:uid="{D761A187-2237-4324-9C92-1E033291CD4C}"/>
    <cellStyle name="Total 4 2 4 2 3" xfId="16432" xr:uid="{E3041334-624B-41AD-A6D1-155A3D98B7B3}"/>
    <cellStyle name="Total 4 2 4 2 3 2" xfId="31540" xr:uid="{B92BCFC2-328B-4341-804B-0174E3361CA2}"/>
    <cellStyle name="Total 4 2 4 2 4" xfId="20778" xr:uid="{BD032819-7581-435B-BE01-AB941763EAC1}"/>
    <cellStyle name="Total 4 2 4 3" xfId="9415" xr:uid="{697FC6C5-9468-4879-A6BB-9933B80C372A}"/>
    <cellStyle name="Total 4 2 4 3 2" xfId="24523" xr:uid="{0EB0EE75-D04D-4141-B54C-F085A31FBC98}"/>
    <cellStyle name="Total 4 2 4 4" xfId="7841" xr:uid="{19B69A40-2C0E-43B7-B4FE-05B62FC78479}"/>
    <cellStyle name="Total 4 2 4 4 2" xfId="22949" xr:uid="{E3CF97BF-1407-4BA4-8FAF-EB0D847371B5}"/>
    <cellStyle name="Total 4 2 4 5" xfId="18141" xr:uid="{008B5D2C-0D5B-4E93-A66F-ACC9F95926F1}"/>
    <cellStyle name="Total 4 2 5" xfId="3359" xr:uid="{EA616449-3045-444C-8ABF-050CE6132393}"/>
    <cellStyle name="Total 4 2 5 2" xfId="5996" xr:uid="{8E71B41B-BC63-4E70-8D04-44658EA1B0A0}"/>
    <cellStyle name="Total 4 2 5 2 2" xfId="12307" xr:uid="{66E8C60F-E332-4659-80D6-17AB4E186DDA}"/>
    <cellStyle name="Total 4 2 5 2 2 2" xfId="27415" xr:uid="{C84EEC14-398B-4F83-A109-16521CFD5A11}"/>
    <cellStyle name="Total 4 2 5 2 3" xfId="15585" xr:uid="{C719C8D8-410F-48F9-B9FB-54840DC1FD1C}"/>
    <cellStyle name="Total 4 2 5 2 3 2" xfId="30693" xr:uid="{E75CCE19-5F61-4A02-B86B-10F8DFD3AACB}"/>
    <cellStyle name="Total 4 2 5 2 4" xfId="21104" xr:uid="{2FBBAE04-F4A5-42FD-A9B9-A2229DC7FEFE}"/>
    <cellStyle name="Total 4 2 5 3" xfId="9741" xr:uid="{D66640D0-8C43-4C06-B1DE-46F22597A50A}"/>
    <cellStyle name="Total 4 2 5 3 2" xfId="24849" xr:uid="{C5550B9C-C1C4-4BF9-85B5-F903691033FB}"/>
    <cellStyle name="Total 4 2 5 4" xfId="14129" xr:uid="{F7663D8A-89BE-48E1-BA4C-82F38EA04575}"/>
    <cellStyle name="Total 4 2 5 4 2" xfId="29237" xr:uid="{81A16C71-D53E-4D83-897A-E49406251A8E}"/>
    <cellStyle name="Total 4 2 5 5" xfId="18467" xr:uid="{2F2768CE-D753-4BCE-BD73-19CE7F64ECB6}"/>
    <cellStyle name="Total 4 2 6" xfId="3665" xr:uid="{522DEAB4-1D69-4FD5-B2FD-CFEDE9795E2F}"/>
    <cellStyle name="Total 4 2 6 2" xfId="6302" xr:uid="{BFA62A82-AE24-47DF-868E-F23B48D6AA14}"/>
    <cellStyle name="Total 4 2 6 2 2" xfId="12613" xr:uid="{5E785CAF-AE2A-4734-9369-529323FDD0E1}"/>
    <cellStyle name="Total 4 2 6 2 2 2" xfId="27721" xr:uid="{91445AE1-7A08-46DC-B7AC-80FFA91F8229}"/>
    <cellStyle name="Total 4 2 6 2 3" xfId="7982" xr:uid="{8D7EF920-1B53-407A-9AF6-F5A33EB054FF}"/>
    <cellStyle name="Total 4 2 6 2 3 2" xfId="23090" xr:uid="{110BC813-B23E-4735-9958-E09E9A756BEF}"/>
    <cellStyle name="Total 4 2 6 2 4" xfId="21410" xr:uid="{614E095A-E185-45A0-A8AF-AE72D2FDC91C}"/>
    <cellStyle name="Total 4 2 6 3" xfId="10047" xr:uid="{770EA0DF-5B13-45F9-9C76-34A1FF47C2AF}"/>
    <cellStyle name="Total 4 2 6 3 2" xfId="25155" xr:uid="{9DE0731C-C16B-4731-865F-F7C3D2706B61}"/>
    <cellStyle name="Total 4 2 6 4" xfId="13586" xr:uid="{07651275-6F78-470C-80FB-AAED7220C9A3}"/>
    <cellStyle name="Total 4 2 6 4 2" xfId="28694" xr:uid="{5F8884F6-7C90-46A3-BFEE-0B7B76AA440D}"/>
    <cellStyle name="Total 4 2 6 5" xfId="18773" xr:uid="{96E46FD6-B852-4249-ADD6-3EC544526D91}"/>
    <cellStyle name="Total 4 2 7" xfId="4026" xr:uid="{635ADE42-3500-4694-8A91-E451D4252DF8}"/>
    <cellStyle name="Total 4 2 7 2" xfId="6663" xr:uid="{2A9D5C51-BCC6-4368-B0EB-FC7ACD719F1E}"/>
    <cellStyle name="Total 4 2 7 2 2" xfId="12974" xr:uid="{B2FB2A38-4EDE-455A-AC10-E0A663510D10}"/>
    <cellStyle name="Total 4 2 7 2 2 2" xfId="28082" xr:uid="{289C22F7-5081-408C-8D3F-04587979E0A3}"/>
    <cellStyle name="Total 4 2 7 2 3" xfId="16664" xr:uid="{4389371A-9B65-4626-A9D6-83CCA17DEF98}"/>
    <cellStyle name="Total 4 2 7 2 3 2" xfId="31772" xr:uid="{18BAC3B7-4B35-41D3-ACB6-EC483553AE1A}"/>
    <cellStyle name="Total 4 2 7 2 4" xfId="21771" xr:uid="{3317A4C6-67C2-49F4-8147-B28FB65ED4D4}"/>
    <cellStyle name="Total 4 2 7 3" xfId="10408" xr:uid="{EF8A371F-AD01-4937-9995-C15EB88BD87E}"/>
    <cellStyle name="Total 4 2 7 3 2" xfId="25516" xr:uid="{A87E6609-7550-4470-803F-3E7F7FF3E1B1}"/>
    <cellStyle name="Total 4 2 7 4" xfId="9145" xr:uid="{645450A6-80B1-4B87-9655-5C386B975096}"/>
    <cellStyle name="Total 4 2 7 4 2" xfId="24253" xr:uid="{1D8B022F-D474-43CD-A503-898D98EBC072}"/>
    <cellStyle name="Total 4 2 7 5" xfId="19134" xr:uid="{E4EF77AE-0F26-4F04-B18D-AAE48C64E960}"/>
    <cellStyle name="Total 4 2 8" xfId="4339" xr:uid="{AB2C2462-7F37-4499-8D3D-21045A72BBFC}"/>
    <cellStyle name="Total 4 2 8 2" xfId="6976" xr:uid="{01224920-CF5C-45EE-8501-9B3A92D6BA2E}"/>
    <cellStyle name="Total 4 2 8 2 2" xfId="13287" xr:uid="{119F6441-C30F-4F42-96F7-8F003924B2EC}"/>
    <cellStyle name="Total 4 2 8 2 2 2" xfId="28395" xr:uid="{5801C31F-5286-4CD2-A795-FF6F99E99C8B}"/>
    <cellStyle name="Total 4 2 8 2 3" xfId="16951" xr:uid="{6B9920ED-28F9-4D9C-9C5E-009C7FE763CA}"/>
    <cellStyle name="Total 4 2 8 2 3 2" xfId="32059" xr:uid="{55E62988-4AB9-4BBD-9622-E5631492B541}"/>
    <cellStyle name="Total 4 2 8 2 4" xfId="22084" xr:uid="{5D266EE4-38EE-4D95-8B7B-BE8BC964FA73}"/>
    <cellStyle name="Total 4 2 8 3" xfId="10721" xr:uid="{FA93628B-36A9-45A9-A301-742FFA0845F6}"/>
    <cellStyle name="Total 4 2 8 3 2" xfId="25829" xr:uid="{D65B6FB0-CE87-40E2-A0E4-5AB029B81920}"/>
    <cellStyle name="Total 4 2 8 4" xfId="7835" xr:uid="{123F97C9-1566-4E26-B941-0D9B536C9591}"/>
    <cellStyle name="Total 4 2 8 4 2" xfId="22943" xr:uid="{DB1EC771-F5B1-49C3-B692-FCE2613D3C75}"/>
    <cellStyle name="Total 4 2 8 5" xfId="19447" xr:uid="{485B7592-993C-4187-AC4C-A78B8611E3C5}"/>
    <cellStyle name="Total 4 2 9" xfId="4591" xr:uid="{22FCF351-8D94-4188-8814-469828C35717}"/>
    <cellStyle name="Total 4 2 9 2" xfId="10973" xr:uid="{8AF803E3-FEC5-48C8-853E-D56A475FBA48}"/>
    <cellStyle name="Total 4 2 9 2 2" xfId="26081" xr:uid="{400B6DAA-C194-4EF1-B3D7-11D729424F26}"/>
    <cellStyle name="Total 4 2 9 3" xfId="7114" xr:uid="{1D486E26-A0FE-4411-831C-CB1BA6DD32E1}"/>
    <cellStyle name="Total 4 2 9 3 2" xfId="22222" xr:uid="{A3C0A3BC-EC59-4D6E-9E85-E790810D5160}"/>
    <cellStyle name="Total 4 2 9 4" xfId="19699" xr:uid="{59D00FA7-14EE-4F41-A479-03DD48136B1A}"/>
    <cellStyle name="Total 4 3" xfId="1983" xr:uid="{0EB5B255-D0B7-441C-92C3-4EA1B62E883C}"/>
    <cellStyle name="Total 4 3 10" xfId="8481" xr:uid="{F1A063D4-D731-4CD7-AA5F-8C494043C6A2}"/>
    <cellStyle name="Total 4 3 10 2" xfId="23589" xr:uid="{A62A0D9B-C96B-4BA0-899F-9E5E8931576F}"/>
    <cellStyle name="Total 4 3 11" xfId="7198" xr:uid="{65DAD0CE-6E68-4E8C-A6A6-5C2A83756BDB}"/>
    <cellStyle name="Total 4 3 11 2" xfId="22306" xr:uid="{AFA2D61A-2965-4E23-8EA0-227824A63D2E}"/>
    <cellStyle name="Total 4 3 12" xfId="15770" xr:uid="{3AE8F774-0D42-48AA-A814-C4C1C40CE568}"/>
    <cellStyle name="Total 4 3 12 2" xfId="30878" xr:uid="{008098C0-8A09-4623-852E-438B0CB432B1}"/>
    <cellStyle name="Total 4 3 13" xfId="17208" xr:uid="{CA8AAF02-52BA-4A65-801F-39EF02665143}"/>
    <cellStyle name="Total 4 3 2" xfId="2543" xr:uid="{9F3D1F57-8762-4BB9-AB29-0CF73F810791}"/>
    <cellStyle name="Total 4 3 2 2" xfId="5180" xr:uid="{B3B9FC3D-8EBE-4AE2-978D-7CAD2E56F900}"/>
    <cellStyle name="Total 4 3 2 2 2" xfId="11544" xr:uid="{AA55446A-24F6-4485-8203-9FB0CB17ABE1}"/>
    <cellStyle name="Total 4 3 2 2 2 2" xfId="26652" xr:uid="{34C4FE2D-2A42-4EDA-9477-8E8BF4111726}"/>
    <cellStyle name="Total 4 3 2 2 3" xfId="14819" xr:uid="{6D80C111-C50F-4002-80B3-D78EB14F636D}"/>
    <cellStyle name="Total 4 3 2 2 3 2" xfId="29927" xr:uid="{AF75CEC3-462A-4A77-967C-BD3C61063BBA}"/>
    <cellStyle name="Total 4 3 2 2 4" xfId="20288" xr:uid="{68866150-EC8D-4774-91F3-423AD8B13AE5}"/>
    <cellStyle name="Total 4 3 2 3" xfId="9010" xr:uid="{3F3D93F4-008A-49CF-8D28-6043959C6797}"/>
    <cellStyle name="Total 4 3 2 3 2" xfId="24118" xr:uid="{CE8B14AB-B5B8-4DAC-9704-B306A75F6507}"/>
    <cellStyle name="Total 4 3 3" xfId="2745" xr:uid="{15AC44AC-ABDE-4BED-B71F-4CF5954DFBB8}"/>
    <cellStyle name="Total 4 3 3 2" xfId="5382" xr:uid="{96155E41-5B0B-491C-914F-EDD11BE7324B}"/>
    <cellStyle name="Total 4 3 3 2 2" xfId="11731" xr:uid="{B89C0946-4DB5-4B12-8D72-6A937E6D5630}"/>
    <cellStyle name="Total 4 3 3 2 2 2" xfId="26839" xr:uid="{4E1C8248-3735-4140-B5AA-89A51860FE09}"/>
    <cellStyle name="Total 4 3 3 2 3" xfId="7327" xr:uid="{F09D891F-2CE8-4778-8664-FCC39EA0B829}"/>
    <cellStyle name="Total 4 3 3 2 3 2" xfId="22435" xr:uid="{088AF604-EBF9-4815-8BE3-EC94F550E7E9}"/>
    <cellStyle name="Total 4 3 3 2 4" xfId="20490" xr:uid="{F0EDA8ED-B84F-4BA5-B434-C9B83D6F068A}"/>
    <cellStyle name="Total 4 3 3 3" xfId="16093" xr:uid="{D04892B7-1BDE-4487-A1DC-D31423FB9BBE}"/>
    <cellStyle name="Total 4 3 3 3 2" xfId="31201" xr:uid="{863B2FE5-5696-4102-92DE-E7B98E486D97}"/>
    <cellStyle name="Total 4 3 3 4" xfId="17853" xr:uid="{2C1A5ADB-F9B2-4F05-B1E2-796BC286B18C}"/>
    <cellStyle name="Total 4 3 4" xfId="3048" xr:uid="{71330340-9B14-49F6-A0F5-578276638246}"/>
    <cellStyle name="Total 4 3 4 2" xfId="5685" xr:uid="{E98BD3AF-21E1-40AE-B7CA-C789D99FA296}"/>
    <cellStyle name="Total 4 3 4 2 2" xfId="11996" xr:uid="{F32661BE-01C9-45FA-AF36-523581389399}"/>
    <cellStyle name="Total 4 3 4 2 2 2" xfId="27104" xr:uid="{2E74831C-FF82-4104-AA35-F21FDF0E6A33}"/>
    <cellStyle name="Total 4 3 4 2 3" xfId="7228" xr:uid="{0B65545A-5A80-47CC-B499-42F070F1FFAC}"/>
    <cellStyle name="Total 4 3 4 2 3 2" xfId="22336" xr:uid="{EF4A930D-8259-4E71-B01A-7085B8F0E984}"/>
    <cellStyle name="Total 4 3 4 2 4" xfId="20793" xr:uid="{E629F816-37FE-4ECE-8E69-2861D7E9DDDF}"/>
    <cellStyle name="Total 4 3 4 3" xfId="9430" xr:uid="{D2FA08AF-15EB-46DE-A590-7814D2E27008}"/>
    <cellStyle name="Total 4 3 4 3 2" xfId="24538" xr:uid="{25AD448F-3824-4DEB-9E06-909581979FE5}"/>
    <cellStyle name="Total 4 3 4 4" xfId="9260" xr:uid="{52DC5915-595D-4520-AEC2-92E36703C2FE}"/>
    <cellStyle name="Total 4 3 4 4 2" xfId="24368" xr:uid="{86EAB807-7CA3-4A6D-ABA4-FBCE23F764CD}"/>
    <cellStyle name="Total 4 3 4 5" xfId="18156" xr:uid="{289A76C0-E7DC-48B3-867F-53434896080F}"/>
    <cellStyle name="Total 4 3 5" xfId="3374" xr:uid="{0CD48BC3-0AB8-4B01-B75D-08018EE92BE0}"/>
    <cellStyle name="Total 4 3 5 2" xfId="6011" xr:uid="{8E8521FD-C387-4D3C-87E7-DD29F7326BB7}"/>
    <cellStyle name="Total 4 3 5 2 2" xfId="12322" xr:uid="{45CD2BAD-3383-4ECA-B821-709D27A6A075}"/>
    <cellStyle name="Total 4 3 5 2 2 2" xfId="27430" xr:uid="{04B18C0B-8196-46BF-94E5-35F755A23484}"/>
    <cellStyle name="Total 4 3 5 2 3" xfId="15712" xr:uid="{536E4A5C-06B3-4C69-BC4C-B91203170989}"/>
    <cellStyle name="Total 4 3 5 2 3 2" xfId="30820" xr:uid="{3B912782-EA2E-4ED5-A4F2-7CA3CA1AB091}"/>
    <cellStyle name="Total 4 3 5 2 4" xfId="21119" xr:uid="{266135FD-715B-4218-B49C-01F51B7A38DD}"/>
    <cellStyle name="Total 4 3 5 3" xfId="9756" xr:uid="{0F916E46-273A-4E1C-AAB4-2993AD2BBA17}"/>
    <cellStyle name="Total 4 3 5 3 2" xfId="24864" xr:uid="{5603F616-62A8-4BC1-91A1-6A9FF3DBF4FC}"/>
    <cellStyle name="Total 4 3 5 4" xfId="14467" xr:uid="{FC3EBD8D-62F9-4A5F-A7AC-BEF787BC6230}"/>
    <cellStyle name="Total 4 3 5 4 2" xfId="29575" xr:uid="{C8744FE2-85C4-48E1-9335-DA5C6FA06205}"/>
    <cellStyle name="Total 4 3 5 5" xfId="18482" xr:uid="{5AABF031-128E-41C0-A955-E25BE5A31635}"/>
    <cellStyle name="Total 4 3 6" xfId="3680" xr:uid="{99670B14-5F37-4EB4-B675-E71B2E1B2FEE}"/>
    <cellStyle name="Total 4 3 6 2" xfId="6317" xr:uid="{B91B2B38-553D-484A-961D-18206DD5F54F}"/>
    <cellStyle name="Total 4 3 6 2 2" xfId="12628" xr:uid="{E590C630-73E5-4ADC-9CB3-7A7895C4C9D4}"/>
    <cellStyle name="Total 4 3 6 2 2 2" xfId="27736" xr:uid="{25C7678F-9276-4729-8984-96328DC12AC2}"/>
    <cellStyle name="Total 4 3 6 2 3" xfId="14468" xr:uid="{CC458798-0DEF-4F4A-9A83-AF5E27054736}"/>
    <cellStyle name="Total 4 3 6 2 3 2" xfId="29576" xr:uid="{C2E2D178-C5FD-4776-9199-95FFF842393F}"/>
    <cellStyle name="Total 4 3 6 2 4" xfId="21425" xr:uid="{7BEEA12A-7FB4-499B-8CE6-A5AAC1957E49}"/>
    <cellStyle name="Total 4 3 6 3" xfId="10062" xr:uid="{2AE62945-EBFB-44B0-B621-6671E90295B4}"/>
    <cellStyle name="Total 4 3 6 3 2" xfId="25170" xr:uid="{F4B95E9C-AF09-431E-BF2B-3D77FD111F00}"/>
    <cellStyle name="Total 4 3 6 4" xfId="9258" xr:uid="{5E58A6DD-9326-4B47-99B0-199F6708603F}"/>
    <cellStyle name="Total 4 3 6 4 2" xfId="24366" xr:uid="{E68CA7C4-2EC7-4F41-964E-7298747E0852}"/>
    <cellStyle name="Total 4 3 6 5" xfId="18788" xr:uid="{EB20FC55-1E25-4F94-83B9-8254F4D8CFB2}"/>
    <cellStyle name="Total 4 3 7" xfId="4055" xr:uid="{F7BB4505-F3F0-4DA1-9059-353281948687}"/>
    <cellStyle name="Total 4 3 7 2" xfId="6692" xr:uid="{F27C676E-9FF0-4E6E-9DA3-B4CB05A5C388}"/>
    <cellStyle name="Total 4 3 7 2 2" xfId="13003" xr:uid="{F48D7765-C971-4F20-B41F-064C5FD516C4}"/>
    <cellStyle name="Total 4 3 7 2 2 2" xfId="28111" xr:uid="{9D7309A8-44C5-42B5-8756-9ADBD6D0DA44}"/>
    <cellStyle name="Total 4 3 7 2 3" xfId="16679" xr:uid="{4B7118B5-D0A9-4705-B016-0CDF46EB9833}"/>
    <cellStyle name="Total 4 3 7 2 3 2" xfId="31787" xr:uid="{6D274F17-8FC2-406E-8FE2-A8D2D2A08E11}"/>
    <cellStyle name="Total 4 3 7 2 4" xfId="21800" xr:uid="{9ACEAEBD-5297-4550-8214-FE3529AAD7C1}"/>
    <cellStyle name="Total 4 3 7 3" xfId="10437" xr:uid="{8FE3DCE1-D55D-4422-B9C3-DB3A8927D8B6}"/>
    <cellStyle name="Total 4 3 7 3 2" xfId="25545" xr:uid="{9ADEF4B5-4986-4CDC-82D7-46853CAED1BC}"/>
    <cellStyle name="Total 4 3 7 4" xfId="16350" xr:uid="{EE43F0C7-EC21-47E6-93DD-DD05F04525BD}"/>
    <cellStyle name="Total 4 3 7 4 2" xfId="31458" xr:uid="{44785632-3F06-4901-A475-1EFD18290B19}"/>
    <cellStyle name="Total 4 3 7 5" xfId="19163" xr:uid="{3994D03C-3F5A-4370-9DC5-C64077A2D5DF}"/>
    <cellStyle name="Total 4 3 8" xfId="4354" xr:uid="{F302FAAF-2B90-4E66-9604-9EE8DDAC945D}"/>
    <cellStyle name="Total 4 3 8 2" xfId="6991" xr:uid="{ECCBA1CF-62FD-4002-A3DE-3744B4D5F89D}"/>
    <cellStyle name="Total 4 3 8 2 2" xfId="13302" xr:uid="{2AAB6D4E-F316-468F-AEFC-382128927E96}"/>
    <cellStyle name="Total 4 3 8 2 2 2" xfId="28410" xr:uid="{AF476D42-BE54-4C59-8BD5-CC1DDC20D170}"/>
    <cellStyle name="Total 4 3 8 2 3" xfId="16966" xr:uid="{514F513B-97E8-491C-B19B-83DAD2A09AF3}"/>
    <cellStyle name="Total 4 3 8 2 3 2" xfId="32074" xr:uid="{1C0F4385-FED3-418A-AA52-EA8AD7F0A71A}"/>
    <cellStyle name="Total 4 3 8 2 4" xfId="22099" xr:uid="{66B1F94B-D067-44BC-963A-47124A7BB614}"/>
    <cellStyle name="Total 4 3 8 3" xfId="10736" xr:uid="{6B7DDA46-647F-496C-9084-B43A217CC714}"/>
    <cellStyle name="Total 4 3 8 3 2" xfId="25844" xr:uid="{B124AABA-A687-469C-A82F-917B9E49ECA7}"/>
    <cellStyle name="Total 4 3 8 4" xfId="16509" xr:uid="{2E659A0B-98EF-48F3-80F5-16BB483B1220}"/>
    <cellStyle name="Total 4 3 8 4 2" xfId="31617" xr:uid="{A4285B5E-C05E-41E0-B075-7AC32705F1FB}"/>
    <cellStyle name="Total 4 3 8 5" xfId="19462" xr:uid="{88117D07-920D-4185-90AC-247CDF48A418}"/>
    <cellStyle name="Total 4 3 9" xfId="4620" xr:uid="{FAC76ABF-08BE-4952-AD42-8D340F8E4536}"/>
    <cellStyle name="Total 4 3 9 2" xfId="11002" xr:uid="{1736A5E7-36F6-4B66-A31B-B0A69AFFF96F}"/>
    <cellStyle name="Total 4 3 9 2 2" xfId="26110" xr:uid="{7EED08B0-F5A6-4BCD-8562-3BF6E392E9EF}"/>
    <cellStyle name="Total 4 3 9 3" xfId="7367" xr:uid="{CAC413E2-FC90-4C5C-8241-2620E56C958E}"/>
    <cellStyle name="Total 4 3 9 3 2" xfId="22475" xr:uid="{23BFE748-64BC-4C0A-B5E7-D69EC7A043F1}"/>
    <cellStyle name="Total 4 3 9 4" xfId="19728" xr:uid="{7EDE35D6-AB4C-4225-88F4-47D278A14F2B}"/>
    <cellStyle name="Total 4 4" xfId="2145" xr:uid="{CCDF9949-948A-41F4-9358-78D23F50F3DA}"/>
    <cellStyle name="Total 4 4 10" xfId="11219" xr:uid="{912BFBF6-83FA-4822-A4C2-226A5918DAEC}"/>
    <cellStyle name="Total 4 4 10 2" xfId="26327" xr:uid="{4F164E12-B8AB-42B7-AB37-68D237547C23}"/>
    <cellStyle name="Total 4 4 11" xfId="16289" xr:uid="{D176AC2D-8FBD-407B-AB70-A38B213F843B}"/>
    <cellStyle name="Total 4 4 11 2" xfId="31397" xr:uid="{8BD11E15-23D5-4E00-B41C-43A3AE25CB30}"/>
    <cellStyle name="Total 4 4 12" xfId="17370" xr:uid="{B09D9D87-AC9E-4E83-B9BF-B1C2403F24FA}"/>
    <cellStyle name="Total 4 4 2" xfId="2635" xr:uid="{8B886366-56ED-4C43-9357-4531542C28BC}"/>
    <cellStyle name="Total 4 4 2 2" xfId="5272" xr:uid="{4CF50B87-21AC-47A9-BF9A-FFF5F3B92EF7}"/>
    <cellStyle name="Total 4 4 2 2 2" xfId="11636" xr:uid="{62A2AAD4-57A7-4EBB-8C6E-AA12C6163FF1}"/>
    <cellStyle name="Total 4 4 2 2 2 2" xfId="26744" xr:uid="{5B44F4CA-0FC8-415C-8D31-4404F3AE5745}"/>
    <cellStyle name="Total 4 4 2 2 3" xfId="13755" xr:uid="{0CFA4727-201B-40C9-AE13-154F195AC82A}"/>
    <cellStyle name="Total 4 4 2 2 3 2" xfId="28863" xr:uid="{E3AEA77F-C173-46D7-979E-8E8783EB70DB}"/>
    <cellStyle name="Total 4 4 2 2 4" xfId="20380" xr:uid="{D345DA76-673C-489B-8E0F-F4D46E8CFCFD}"/>
    <cellStyle name="Total 4 4 2 3" xfId="9102" xr:uid="{7B6A3D2F-D574-40FF-8B94-617F51A7707C}"/>
    <cellStyle name="Total 4 4 2 3 2" xfId="24210" xr:uid="{0DBFFDDD-1553-455A-A62A-370925BA9C34}"/>
    <cellStyle name="Total 4 4 2 4" xfId="15379" xr:uid="{7715D1E5-F7C1-44BD-BD0A-A8E69F8F4C9B}"/>
    <cellStyle name="Total 4 4 2 4 2" xfId="30487" xr:uid="{DAFE865C-2B87-481D-97E6-E00D0EF6F863}"/>
    <cellStyle name="Total 4 4 2 5" xfId="7911" xr:uid="{0F154C69-32AB-4C61-A34A-F569A98E1ACA}"/>
    <cellStyle name="Total 4 4 2 5 2" xfId="23019" xr:uid="{16E5B716-D2CC-470F-A06E-390B04369107}"/>
    <cellStyle name="Total 4 4 2 6" xfId="17743" xr:uid="{A1005A8A-2630-4777-A9ED-0A38DD7F64CE}"/>
    <cellStyle name="Total 4 4 3" xfId="2900" xr:uid="{E718DA85-12B8-437A-B953-0B94DBC6F909}"/>
    <cellStyle name="Total 4 4 3 2" xfId="5537" xr:uid="{2E802CF0-CD49-4ADE-B99C-954AEF8A8104}"/>
    <cellStyle name="Total 4 4 3 2 2" xfId="11848" xr:uid="{9DD28C7E-56D4-4FED-AC84-15C2C6BB8902}"/>
    <cellStyle name="Total 4 4 3 2 2 2" xfId="26956" xr:uid="{E2822E3B-5148-450E-B993-1B80843B6E31}"/>
    <cellStyle name="Total 4 4 3 2 3" xfId="15490" xr:uid="{28A68595-F153-4E07-8EF5-2397525A1831}"/>
    <cellStyle name="Total 4 4 3 2 3 2" xfId="30598" xr:uid="{276773A3-F4EE-4FC0-899F-A3584770B019}"/>
    <cellStyle name="Total 4 4 3 2 4" xfId="20645" xr:uid="{14B9D73D-BD28-40FB-83FD-27F0302AC2A1}"/>
    <cellStyle name="Total 4 4 3 3" xfId="8071" xr:uid="{9806167B-2531-4D5F-BEC8-7EDA0BA388CF}"/>
    <cellStyle name="Total 4 4 3 3 2" xfId="23179" xr:uid="{903CDCF2-F052-424B-841B-258286BEB31F}"/>
    <cellStyle name="Total 4 4 3 4" xfId="18008" xr:uid="{2B1207B7-AFCA-4D26-9264-C9C6327FBE02}"/>
    <cellStyle name="Total 4 4 4" xfId="3203" xr:uid="{98595C5B-3BCC-4C76-B4F8-6D07D64A7A9D}"/>
    <cellStyle name="Total 4 4 4 2" xfId="5840" xr:uid="{3D751825-424D-4207-80E3-713661EE5039}"/>
    <cellStyle name="Total 4 4 4 2 2" xfId="12151" xr:uid="{6A405BFF-2CB2-4F0C-8DA7-3E63C8A264B5}"/>
    <cellStyle name="Total 4 4 4 2 2 2" xfId="27259" xr:uid="{CD7BF08F-E6AF-47B4-B2C4-F3130067DB60}"/>
    <cellStyle name="Total 4 4 4 2 3" xfId="14258" xr:uid="{ACF3B5C8-C2A5-4753-9C19-1C3CB4DDE0CB}"/>
    <cellStyle name="Total 4 4 4 2 3 2" xfId="29366" xr:uid="{41CF42DD-1562-4045-BBEA-9C05529EC5B8}"/>
    <cellStyle name="Total 4 4 4 2 4" xfId="20948" xr:uid="{7F2C3F96-6669-49D2-BC46-7720AD744C81}"/>
    <cellStyle name="Total 4 4 4 3" xfId="9585" xr:uid="{73BB11EC-71BF-433D-B212-43A84A17D166}"/>
    <cellStyle name="Total 4 4 4 3 2" xfId="24693" xr:uid="{7EAA8C3C-2188-4291-AB4A-AB192C35CEF6}"/>
    <cellStyle name="Total 4 4 4 4" xfId="7047" xr:uid="{F124BC22-1FC0-4ECC-91A8-9F9F5578E916}"/>
    <cellStyle name="Total 4 4 4 4 2" xfId="22155" xr:uid="{296B1677-104A-41B3-8F0B-AF134375B805}"/>
    <cellStyle name="Total 4 4 4 5" xfId="18311" xr:uid="{18C5464F-0912-484E-9406-6C9D39385D7E}"/>
    <cellStyle name="Total 4 4 5" xfId="3529" xr:uid="{BBAA1A9C-BF14-4D1F-B88B-13E374D0DC29}"/>
    <cellStyle name="Total 4 4 5 2" xfId="6166" xr:uid="{53320DBE-2B16-4FAE-B191-273D5F381C69}"/>
    <cellStyle name="Total 4 4 5 2 2" xfId="12477" xr:uid="{649E779E-50A7-4F9B-BD93-79E1FD5C5AEC}"/>
    <cellStyle name="Total 4 4 5 2 2 2" xfId="27585" xr:uid="{360084E9-B1E6-4796-B6BB-27D406B07BBB}"/>
    <cellStyle name="Total 4 4 5 2 3" xfId="13751" xr:uid="{879993D4-0106-41E4-A0AC-A841D79B7B14}"/>
    <cellStyle name="Total 4 4 5 2 3 2" xfId="28859" xr:uid="{C191E47B-1D5D-4DFE-A5D5-AF3CACB98A36}"/>
    <cellStyle name="Total 4 4 5 2 4" xfId="21274" xr:uid="{421B7AD4-3932-402F-AF56-A95546ED8A85}"/>
    <cellStyle name="Total 4 4 5 3" xfId="9911" xr:uid="{721D826A-CE9F-4B58-9362-84134AEC2647}"/>
    <cellStyle name="Total 4 4 5 3 2" xfId="25019" xr:uid="{42E86BC4-B135-497F-9F1E-C37B2F644480}"/>
    <cellStyle name="Total 4 4 5 4" xfId="13772" xr:uid="{D240FBE1-33D7-47E6-ACAF-278AF8A5571A}"/>
    <cellStyle name="Total 4 4 5 4 2" xfId="28880" xr:uid="{D4B73842-8D8C-4A59-A9BC-ADD46C367FBA}"/>
    <cellStyle name="Total 4 4 5 5" xfId="18637" xr:uid="{030282DE-65E5-47DE-80DC-0CC90BD746FE}"/>
    <cellStyle name="Total 4 4 6" xfId="3835" xr:uid="{4FDEAF92-614D-4F04-B4CF-FE0615585807}"/>
    <cellStyle name="Total 4 4 6 2" xfId="6472" xr:uid="{CD6DD11D-25FF-4D8A-8D7A-FDB1138BFC1D}"/>
    <cellStyle name="Total 4 4 6 2 2" xfId="12783" xr:uid="{B2140DAA-04A5-41C5-B2A9-9B8B735F9E32}"/>
    <cellStyle name="Total 4 4 6 2 2 2" xfId="27891" xr:uid="{FD17B181-884B-499B-A937-2BBC6FC05A92}"/>
    <cellStyle name="Total 4 4 6 2 3" xfId="16047" xr:uid="{E380DBF7-E4EC-4E54-A24B-63DB1CAF6D53}"/>
    <cellStyle name="Total 4 4 6 2 3 2" xfId="31155" xr:uid="{88DB9AF7-8232-4106-BE57-CBCD50FE0410}"/>
    <cellStyle name="Total 4 4 6 2 4" xfId="21580" xr:uid="{66B0E16B-8F28-4EC8-96BA-5D839F53040E}"/>
    <cellStyle name="Total 4 4 6 3" xfId="10217" xr:uid="{734B7253-B5DE-4EDD-B9FF-CC587F13A439}"/>
    <cellStyle name="Total 4 4 6 3 2" xfId="25325" xr:uid="{390976A2-6E4E-4573-AFC8-FCDF7B611A9C}"/>
    <cellStyle name="Total 4 4 6 4" xfId="13648" xr:uid="{567922A4-95D7-48B4-937D-F7260183D796}"/>
    <cellStyle name="Total 4 4 6 4 2" xfId="28756" xr:uid="{DB0ABBA5-3496-41AE-AD34-F82780554CCC}"/>
    <cellStyle name="Total 4 4 6 5" xfId="18943" xr:uid="{072BE3E2-22B3-4BBB-9132-8C326EDBD110}"/>
    <cellStyle name="Total 4 4 7" xfId="4217" xr:uid="{345AE34D-45C1-47DC-A484-269F8D649879}"/>
    <cellStyle name="Total 4 4 7 2" xfId="6854" xr:uid="{5EAA06B8-27ED-4937-8EDB-137EFFC8D31E}"/>
    <cellStyle name="Total 4 4 7 2 2" xfId="13165" xr:uid="{5F5A879A-CDFB-43EA-8E83-33BDB6E7A26D}"/>
    <cellStyle name="Total 4 4 7 2 2 2" xfId="28273" xr:uid="{26626700-07B1-4449-AAEE-8E0D16465735}"/>
    <cellStyle name="Total 4 4 7 2 3" xfId="16834" xr:uid="{51FCF780-DCBC-47EF-AC31-CEBF0BF4211C}"/>
    <cellStyle name="Total 4 4 7 2 3 2" xfId="31942" xr:uid="{07DB63E6-C3AD-407D-ADE6-35A3AF2E9DF9}"/>
    <cellStyle name="Total 4 4 7 2 4" xfId="21962" xr:uid="{2CBF4F53-C55C-4752-AFF7-D3B9865C0FF4}"/>
    <cellStyle name="Total 4 4 7 3" xfId="10599" xr:uid="{CFD09B8A-7C35-470E-8E85-4F1B52E12C02}"/>
    <cellStyle name="Total 4 4 7 3 2" xfId="25707" xr:uid="{4DB485FA-A46F-475F-B64D-D77806C8821C}"/>
    <cellStyle name="Total 4 4 7 4" xfId="7839" xr:uid="{F6C6C86B-B238-4C1F-9E37-B2104C8AF7C9}"/>
    <cellStyle name="Total 4 4 7 4 2" xfId="22947" xr:uid="{944B5085-3610-4517-BC08-9F3C3FAA7CE5}"/>
    <cellStyle name="Total 4 4 7 5" xfId="19325" xr:uid="{E67072FB-21BE-4713-85D5-69304AE00F33}"/>
    <cellStyle name="Total 4 4 8" xfId="4782" xr:uid="{7278DFC1-D367-439D-A0B9-0441F83BDC2C}"/>
    <cellStyle name="Total 4 4 8 2" xfId="11164" xr:uid="{CA1F27EB-03CE-4813-9508-344AA5646646}"/>
    <cellStyle name="Total 4 4 8 2 2" xfId="26272" xr:uid="{CDFADE5E-CEB1-41EF-8C18-22D0071FF65D}"/>
    <cellStyle name="Total 4 4 8 3" xfId="15382" xr:uid="{2A08BC22-64DE-492C-B2AC-B88190131020}"/>
    <cellStyle name="Total 4 4 8 3 2" xfId="30490" xr:uid="{41531474-BBEE-4A52-B41D-560CDC2A3DDC}"/>
    <cellStyle name="Total 4 4 8 4" xfId="19890" xr:uid="{92037B52-00ED-4AED-8AA0-207F35B66868}"/>
    <cellStyle name="Total 4 4 9" xfId="8643" xr:uid="{6F29DDF6-0D81-4C69-9B9E-631C3ED28DF5}"/>
    <cellStyle name="Total 4 4 9 2" xfId="23751" xr:uid="{BC3BD231-52BE-409A-B474-26C1F45BCE4C}"/>
    <cellStyle name="Total 4 5" xfId="2160" xr:uid="{9B93194E-58B8-4F98-BFCA-5D958D512752}"/>
    <cellStyle name="Total 4 5 10" xfId="15903" xr:uid="{77EF1437-19DF-4170-8266-8643FDAFA9CE}"/>
    <cellStyle name="Total 4 5 10 2" xfId="31011" xr:uid="{BF3B7DDA-B496-48D2-9F66-46F913CE6F6E}"/>
    <cellStyle name="Total 4 5 11" xfId="17385" xr:uid="{A4C095B9-A110-401E-916F-9B285E7BBABB}"/>
    <cellStyle name="Total 4 5 2" xfId="2915" xr:uid="{EA6F3CA5-6B1D-4BBB-9D82-713FF082AC64}"/>
    <cellStyle name="Total 4 5 2 2" xfId="5552" xr:uid="{2EF92AAF-B5F4-41D0-8ACF-23EF9A8B3B7C}"/>
    <cellStyle name="Total 4 5 2 2 2" xfId="11863" xr:uid="{3573C4E4-DF80-4A18-BF29-195BB0D58F8F}"/>
    <cellStyle name="Total 4 5 2 2 2 2" xfId="26971" xr:uid="{BBF0E1E3-E13B-4692-B893-C222849C466A}"/>
    <cellStyle name="Total 4 5 2 2 3" xfId="13810" xr:uid="{CE51055B-2E58-478E-A635-E473B013DFD3}"/>
    <cellStyle name="Total 4 5 2 2 3 2" xfId="28918" xr:uid="{D99E57B4-E5B4-4D4C-A309-DD5AE45C3417}"/>
    <cellStyle name="Total 4 5 2 2 4" xfId="20660" xr:uid="{8EC9C2B3-D60C-478F-B09C-066AAEDB8F2D}"/>
    <cellStyle name="Total 4 5 2 3" xfId="14905" xr:uid="{3875AAED-FFF2-496A-87A2-8B2ED3F8C25C}"/>
    <cellStyle name="Total 4 5 2 3 2" xfId="30013" xr:uid="{2C5D96A2-91BE-4CF8-A481-3EF8A39938DC}"/>
    <cellStyle name="Total 4 5 2 4" xfId="18023" xr:uid="{CDD2ABE5-AEE4-4015-B270-B7BD6C32701A}"/>
    <cellStyle name="Total 4 5 3" xfId="3218" xr:uid="{21A2A90B-7270-4CF0-AC70-1B92C15FCD2D}"/>
    <cellStyle name="Total 4 5 3 2" xfId="5855" xr:uid="{3AD2BDB2-2A48-4FAE-B215-B6057024DB51}"/>
    <cellStyle name="Total 4 5 3 2 2" xfId="12166" xr:uid="{AC99D10B-95D6-44F0-9BD7-2CECD854612C}"/>
    <cellStyle name="Total 4 5 3 2 2 2" xfId="27274" xr:uid="{A5C5DDF1-C214-4F34-852A-88D40275B5CC}"/>
    <cellStyle name="Total 4 5 3 2 3" xfId="7701" xr:uid="{4FA2240F-A6A9-44A3-A13F-39DF9292D4C9}"/>
    <cellStyle name="Total 4 5 3 2 3 2" xfId="22809" xr:uid="{2D907963-C8B2-45E3-A281-84E633E6BBC5}"/>
    <cellStyle name="Total 4 5 3 2 4" xfId="20963" xr:uid="{41437CC9-5B34-481C-BFE5-1112CE7B428D}"/>
    <cellStyle name="Total 4 5 3 3" xfId="9600" xr:uid="{F93230B4-8E83-4096-ABD0-C7AF437CC9B1}"/>
    <cellStyle name="Total 4 5 3 3 2" xfId="24708" xr:uid="{D9CA071C-D2A2-4647-B930-2F6F2869F23E}"/>
    <cellStyle name="Total 4 5 3 4" xfId="7579" xr:uid="{7454D6F3-CD4E-497B-A3AB-E570E2EC9CF0}"/>
    <cellStyle name="Total 4 5 3 4 2" xfId="22687" xr:uid="{3224DEAB-C7C4-43CA-9AD9-291E4195C754}"/>
    <cellStyle name="Total 4 5 3 5" xfId="18326" xr:uid="{1365141B-C825-490A-8096-045E9571F0EC}"/>
    <cellStyle name="Total 4 5 4" xfId="3544" xr:uid="{BC6A2BE4-5218-4025-9D11-6C70BD50CC04}"/>
    <cellStyle name="Total 4 5 4 2" xfId="6181" xr:uid="{ADF56AFD-0D67-4509-B4CB-AE91C7BB6CA0}"/>
    <cellStyle name="Total 4 5 4 2 2" xfId="12492" xr:uid="{E5F5D61D-69DE-40A0-A663-1D10596021EF}"/>
    <cellStyle name="Total 4 5 4 2 2 2" xfId="27600" xr:uid="{95E8F5EC-AD62-4240-B8D7-51084E2E25B1}"/>
    <cellStyle name="Total 4 5 4 2 3" xfId="13695" xr:uid="{0F12ABE0-D57B-419C-A3E4-F97E4A52242C}"/>
    <cellStyle name="Total 4 5 4 2 3 2" xfId="28803" xr:uid="{15E71537-F9E5-40CE-9C51-B58881C44E4F}"/>
    <cellStyle name="Total 4 5 4 2 4" xfId="21289" xr:uid="{1915FC95-0C5D-4156-BA07-1558BF3DFC08}"/>
    <cellStyle name="Total 4 5 4 3" xfId="9926" xr:uid="{BD3AA838-B0FC-46AA-9F72-72F685BD1BF4}"/>
    <cellStyle name="Total 4 5 4 3 2" xfId="25034" xr:uid="{B00DE33C-F556-47C2-85C2-792CC70BF044}"/>
    <cellStyle name="Total 4 5 4 4" xfId="15156" xr:uid="{0FA7806D-FCC9-401F-90D0-214D1E869218}"/>
    <cellStyle name="Total 4 5 4 4 2" xfId="30264" xr:uid="{05E45DCF-E5AD-49E9-BF19-50C6C83F4DC2}"/>
    <cellStyle name="Total 4 5 4 5" xfId="18652" xr:uid="{97A58EEE-8BD2-4846-A82A-109D52997617}"/>
    <cellStyle name="Total 4 5 5" xfId="3850" xr:uid="{F8FEFC9A-E650-460D-85C1-AE5AAEF5A143}"/>
    <cellStyle name="Total 4 5 5 2" xfId="6487" xr:uid="{AC1219E4-489A-449D-B46D-5233F06E1F5A}"/>
    <cellStyle name="Total 4 5 5 2 2" xfId="12798" xr:uid="{9F7AECC0-7783-477F-87D4-F552409D5B08}"/>
    <cellStyle name="Total 4 5 5 2 2 2" xfId="27906" xr:uid="{0FD60F77-29DC-4BAC-B470-9806C50D7A32}"/>
    <cellStyle name="Total 4 5 5 2 3" xfId="13933" xr:uid="{64E48AA0-8242-4C8E-BE68-0F94D60E9CDB}"/>
    <cellStyle name="Total 4 5 5 2 3 2" xfId="29041" xr:uid="{81C653F4-67A7-45C9-98C9-CB3F0DE098B4}"/>
    <cellStyle name="Total 4 5 5 2 4" xfId="21595" xr:uid="{EE3B52D5-0036-421C-A19A-7D9F787E790D}"/>
    <cellStyle name="Total 4 5 5 3" xfId="10232" xr:uid="{6A1FA228-B796-41A4-8D9C-298E3AE3ABA5}"/>
    <cellStyle name="Total 4 5 5 3 2" xfId="25340" xr:uid="{C86E5A00-D65B-48C7-959E-807D73C8827F}"/>
    <cellStyle name="Total 4 5 5 4" xfId="8184" xr:uid="{7E97CFC2-2E90-4F27-8BA7-163C340CAA45}"/>
    <cellStyle name="Total 4 5 5 4 2" xfId="23292" xr:uid="{F7B8CE8A-C636-4B12-BAAB-C4D712E79A17}"/>
    <cellStyle name="Total 4 5 5 5" xfId="18958" xr:uid="{9BE90225-A747-4455-874C-FDB050AED36A}"/>
    <cellStyle name="Total 4 5 6" xfId="4232" xr:uid="{FDB8F38D-F45D-4CBB-8EA8-C79D54B2A803}"/>
    <cellStyle name="Total 4 5 6 2" xfId="6869" xr:uid="{51B5CD11-7DC0-442C-B3D2-08C474315969}"/>
    <cellStyle name="Total 4 5 6 2 2" xfId="13180" xr:uid="{74B57131-8FBB-452C-9309-27FA1F115201}"/>
    <cellStyle name="Total 4 5 6 2 2 2" xfId="28288" xr:uid="{E5AC5723-B2A4-4B6B-B924-8E406916C198}"/>
    <cellStyle name="Total 4 5 6 2 3" xfId="16849" xr:uid="{8097589D-F505-49FD-A72E-8C3FA689892B}"/>
    <cellStyle name="Total 4 5 6 2 3 2" xfId="31957" xr:uid="{56AC4DE5-8FCA-43C4-BA28-8E0D8DBE8FC7}"/>
    <cellStyle name="Total 4 5 6 2 4" xfId="21977" xr:uid="{701262B5-A873-448D-95C3-F3394A2323B0}"/>
    <cellStyle name="Total 4 5 6 3" xfId="10614" xr:uid="{25DF89DC-677F-419B-A275-0B558F671068}"/>
    <cellStyle name="Total 4 5 6 3 2" xfId="25722" xr:uid="{B7DA43FF-7494-4924-A888-BE6372B1D19D}"/>
    <cellStyle name="Total 4 5 6 4" xfId="8140" xr:uid="{C58047FC-86B9-41C5-8F2A-32F125C5E8D6}"/>
    <cellStyle name="Total 4 5 6 4 2" xfId="23248" xr:uid="{734BB567-1B9B-429E-BA72-A5D7D0123058}"/>
    <cellStyle name="Total 4 5 6 5" xfId="19340" xr:uid="{E375B3A8-1F68-4EE0-951F-E8F7250CA28F}"/>
    <cellStyle name="Total 4 5 7" xfId="4797" xr:uid="{0476C843-7A8A-46A9-9282-EC6CFF0A2593}"/>
    <cellStyle name="Total 4 5 7 2" xfId="11179" xr:uid="{866E9FA4-70F1-43B2-868B-B75975DCF5E5}"/>
    <cellStyle name="Total 4 5 7 2 2" xfId="26287" xr:uid="{9F76DD6D-255E-45B8-8002-4C978F796F2F}"/>
    <cellStyle name="Total 4 5 7 3" xfId="7123" xr:uid="{911B6AAA-596B-4930-84CE-6EF74B5599CB}"/>
    <cellStyle name="Total 4 5 7 3 2" xfId="22231" xr:uid="{4F468327-7BCB-4E82-B188-5F452BF8A8AB}"/>
    <cellStyle name="Total 4 5 7 4" xfId="19905" xr:uid="{D07B2CF5-37F3-4D45-A15B-54DA2D4D6BEE}"/>
    <cellStyle name="Total 4 5 8" xfId="8658" xr:uid="{9117FDEC-3EC7-4C45-AD59-14F58A62024D}"/>
    <cellStyle name="Total 4 5 8 2" xfId="23766" xr:uid="{1C79CCBB-A3FD-4E5F-8821-5D4BA862FD4F}"/>
    <cellStyle name="Total 4 5 9" xfId="11773" xr:uid="{891119B4-BFB7-4088-8B4B-6B5E2D6DD398}"/>
    <cellStyle name="Total 4 5 9 2" xfId="26881" xr:uid="{03A3B25E-F6BF-4F23-B0DD-B232C133CFDE}"/>
    <cellStyle name="Total 5" xfId="1784" xr:uid="{00000000-0005-0000-0000-0000F8060000}"/>
    <cellStyle name="Total 5 2" xfId="1955" xr:uid="{20943EE4-090C-472C-B647-2EF15850471B}"/>
    <cellStyle name="Total 5 2 10" xfId="8456" xr:uid="{BC3BC993-65BE-4D7B-88E2-18070EE9E1EC}"/>
    <cellStyle name="Total 5 2 10 2" xfId="23564" xr:uid="{3D312E86-1A12-4E24-BB45-FA16D4BE655D}"/>
    <cellStyle name="Total 5 2 11" xfId="16002" xr:uid="{0FF876BA-C28B-4910-B417-6ABB0BF18E62}"/>
    <cellStyle name="Total 5 2 11 2" xfId="31110" xr:uid="{51E319CE-5FFC-449A-BEA7-77AE1BB4FA23}"/>
    <cellStyle name="Total 5 2 12" xfId="7955" xr:uid="{740158AF-287D-4089-A880-B71672BEB831}"/>
    <cellStyle name="Total 5 2 12 2" xfId="23063" xr:uid="{2B60ABA6-954E-4C31-BD46-BF2040DA1156}"/>
    <cellStyle name="Total 5 2 13" xfId="17180" xr:uid="{1407B608-4FFE-459D-AF30-8364C51EFAA2}"/>
    <cellStyle name="Total 5 2 2" xfId="2515" xr:uid="{D06B7DC0-D5A8-47DD-96EE-85FE224F42A1}"/>
    <cellStyle name="Total 5 2 2 2" xfId="5152" xr:uid="{C8E57AD4-E3D8-4672-AE68-8FFBEF526E78}"/>
    <cellStyle name="Total 5 2 2 2 2" xfId="11516" xr:uid="{F6140D6B-FA61-4972-8865-4A55BA7F763D}"/>
    <cellStyle name="Total 5 2 2 2 2 2" xfId="26624" xr:uid="{26D0295C-9CE3-4A08-94F5-E8206DA3E40A}"/>
    <cellStyle name="Total 5 2 2 2 3" xfId="14818" xr:uid="{25645E68-30DF-4981-9FF3-43DD7F1AAF12}"/>
    <cellStyle name="Total 5 2 2 2 3 2" xfId="29926" xr:uid="{C9EF0DF4-5D8E-4DF7-B751-DEB3FE2B2953}"/>
    <cellStyle name="Total 5 2 2 2 4" xfId="20260" xr:uid="{D3291952-AB2B-4A9E-A86B-8EAB0065D23F}"/>
    <cellStyle name="Total 5 2 2 3" xfId="8982" xr:uid="{BAA6ED21-63DD-45B9-97E6-76D166130618}"/>
    <cellStyle name="Total 5 2 2 3 2" xfId="24090" xr:uid="{68380215-6EDB-483C-8866-447E099C1610}"/>
    <cellStyle name="Total 5 2 3" xfId="2731" xr:uid="{5B776D4C-1641-4FDC-B0DD-F87FF65261AD}"/>
    <cellStyle name="Total 5 2 3 2" xfId="5368" xr:uid="{7B2CDB8A-8EF8-4992-8127-1F0BFDDE9280}"/>
    <cellStyle name="Total 5 2 3 2 2" xfId="11717" xr:uid="{E9680D53-DDB5-4A23-A91B-B3BD980CF866}"/>
    <cellStyle name="Total 5 2 3 2 2 2" xfId="26825" xr:uid="{A6288A1E-E1A0-4937-A24A-0FB213CAF27E}"/>
    <cellStyle name="Total 5 2 3 2 3" xfId="15351" xr:uid="{E4731E8D-C18F-4F71-946B-87C45F382A80}"/>
    <cellStyle name="Total 5 2 3 2 3 2" xfId="30459" xr:uid="{3E04E9CE-5AAC-4834-A4B5-48CC112B3866}"/>
    <cellStyle name="Total 5 2 3 2 4" xfId="20476" xr:uid="{CDC019C6-5D2B-4876-A7E4-5C07D8FD3AD5}"/>
    <cellStyle name="Total 5 2 3 3" xfId="16447" xr:uid="{AA76B729-CB7E-4498-8F09-BA81A7CA513F}"/>
    <cellStyle name="Total 5 2 3 3 2" xfId="31555" xr:uid="{F7619FF3-A9FC-45E6-9E36-35355670C06E}"/>
    <cellStyle name="Total 5 2 3 4" xfId="17839" xr:uid="{8BC9912D-EF11-4721-8871-39D7CFDE96EA}"/>
    <cellStyle name="Total 5 2 4" xfId="3034" xr:uid="{E6C3A502-6AC6-4DF0-A359-5D0213805534}"/>
    <cellStyle name="Total 5 2 4 2" xfId="5671" xr:uid="{64ACD8C6-25AF-449D-80DC-CF59A72F499F}"/>
    <cellStyle name="Total 5 2 4 2 2" xfId="11982" xr:uid="{0CFDB8E2-0CF9-4D92-823B-58F430FA1A5E}"/>
    <cellStyle name="Total 5 2 4 2 2 2" xfId="27090" xr:uid="{A478B8FE-30A6-4FBE-B78C-7C39DDDB5618}"/>
    <cellStyle name="Total 5 2 4 2 3" xfId="14462" xr:uid="{0B0CE5E0-CA0E-4477-A795-C03125C2D803}"/>
    <cellStyle name="Total 5 2 4 2 3 2" xfId="29570" xr:uid="{C8B1531F-82D9-47E2-89EA-90C3FFDBD725}"/>
    <cellStyle name="Total 5 2 4 2 4" xfId="20779" xr:uid="{88BA1317-75D2-4914-B797-94D4837E58FA}"/>
    <cellStyle name="Total 5 2 4 3" xfId="9416" xr:uid="{DF03891A-000C-4908-BBBC-04ECA760D96A}"/>
    <cellStyle name="Total 5 2 4 3 2" xfId="24524" xr:uid="{6AAD7454-A2FB-4587-90E2-CA8D3F180E1E}"/>
    <cellStyle name="Total 5 2 4 4" xfId="8727" xr:uid="{39CD45D3-8C07-40A4-9736-233137F54EA5}"/>
    <cellStyle name="Total 5 2 4 4 2" xfId="23835" xr:uid="{E669FF26-324A-43C9-A0FE-4ECC7A1A5A11}"/>
    <cellStyle name="Total 5 2 4 5" xfId="18142" xr:uid="{A9A3B7FF-76C2-4184-B6A0-9983B389D9F1}"/>
    <cellStyle name="Total 5 2 5" xfId="3360" xr:uid="{FDFD8104-044A-461C-A01D-C175B1351125}"/>
    <cellStyle name="Total 5 2 5 2" xfId="5997" xr:uid="{087AF407-E435-407C-8628-5F28E0D60A83}"/>
    <cellStyle name="Total 5 2 5 2 2" xfId="12308" xr:uid="{BAFA78F9-A129-4D0F-B474-2655B50BD945}"/>
    <cellStyle name="Total 5 2 5 2 2 2" xfId="27416" xr:uid="{28D8CBBB-A111-47C2-A314-E8E16D418D50}"/>
    <cellStyle name="Total 5 2 5 2 3" xfId="14668" xr:uid="{FC183DC7-18CC-47E7-9116-BE75547FB258}"/>
    <cellStyle name="Total 5 2 5 2 3 2" xfId="29776" xr:uid="{EF9FD576-0D24-41FA-BD7A-5FEFDBC9400E}"/>
    <cellStyle name="Total 5 2 5 2 4" xfId="21105" xr:uid="{931EB666-2969-4766-80A2-440E83CE7FB9}"/>
    <cellStyle name="Total 5 2 5 3" xfId="9742" xr:uid="{5C9F9F80-0FE4-436B-BD11-68C0A81E7F92}"/>
    <cellStyle name="Total 5 2 5 3 2" xfId="24850" xr:uid="{9FBB4BC3-D8C5-4808-8F49-E4FFA0E95C60}"/>
    <cellStyle name="Total 5 2 5 4" xfId="7912" xr:uid="{638311E5-B2DE-48B8-8530-5646AC9A1D08}"/>
    <cellStyle name="Total 5 2 5 4 2" xfId="23020" xr:uid="{F29EC3A9-A3D8-47CD-82A8-E613D45DEC68}"/>
    <cellStyle name="Total 5 2 5 5" xfId="18468" xr:uid="{ED4450AA-C94F-4B32-B444-1A5D73986718}"/>
    <cellStyle name="Total 5 2 6" xfId="3666" xr:uid="{E7CBECD6-FC62-4F5C-9E8A-A11E9119E292}"/>
    <cellStyle name="Total 5 2 6 2" xfId="6303" xr:uid="{80FFE75E-E682-4C43-B79F-35D75AC05824}"/>
    <cellStyle name="Total 5 2 6 2 2" xfId="12614" xr:uid="{1E1D5D16-F968-45D2-B743-F02B03F14D71}"/>
    <cellStyle name="Total 5 2 6 2 2 2" xfId="27722" xr:uid="{39EF2254-9317-4E58-B0F1-785F2AEFB1D6}"/>
    <cellStyle name="Total 5 2 6 2 3" xfId="14107" xr:uid="{AA5805B0-4127-4E29-AFF5-9096C84E5CA9}"/>
    <cellStyle name="Total 5 2 6 2 3 2" xfId="29215" xr:uid="{281750D0-6482-4D4D-8D36-351B4A7C9292}"/>
    <cellStyle name="Total 5 2 6 2 4" xfId="21411" xr:uid="{94F03D76-B8A9-4C58-99D2-0506035CCFD2}"/>
    <cellStyle name="Total 5 2 6 3" xfId="10048" xr:uid="{BDEC570E-5007-4E36-875C-4F272A390C2E}"/>
    <cellStyle name="Total 5 2 6 3 2" xfId="25156" xr:uid="{0F39F3A4-427B-414E-968E-4DF95AE1A320}"/>
    <cellStyle name="Total 5 2 6 4" xfId="11245" xr:uid="{696F659A-5028-4B3B-823A-CECA7FEA561D}"/>
    <cellStyle name="Total 5 2 6 4 2" xfId="26353" xr:uid="{8202EC87-4587-48AF-98BB-FFCF3A1CD3E4}"/>
    <cellStyle name="Total 5 2 6 5" xfId="18774" xr:uid="{9EE4E152-B452-45FB-8628-C10F810A9FA4}"/>
    <cellStyle name="Total 5 2 7" xfId="4027" xr:uid="{D9D9CCA7-7150-45FC-BC66-3E9102AD4F9A}"/>
    <cellStyle name="Total 5 2 7 2" xfId="6664" xr:uid="{4678EB07-8AC8-4517-87C2-DDFAD4F60BA3}"/>
    <cellStyle name="Total 5 2 7 2 2" xfId="12975" xr:uid="{58FE52B2-F85D-40BF-87C6-A3A678338CA7}"/>
    <cellStyle name="Total 5 2 7 2 2 2" xfId="28083" xr:uid="{B6A88D2C-95D6-4689-B009-6FB9F04C753B}"/>
    <cellStyle name="Total 5 2 7 2 3" xfId="16665" xr:uid="{A333E719-235F-4D9F-8781-FE058BD7BB81}"/>
    <cellStyle name="Total 5 2 7 2 3 2" xfId="31773" xr:uid="{80279131-039E-4221-B5CC-73D48889D133}"/>
    <cellStyle name="Total 5 2 7 2 4" xfId="21772" xr:uid="{3CCB969B-82E9-45D4-96C1-5A7AAEEC16B0}"/>
    <cellStyle name="Total 5 2 7 3" xfId="10409" xr:uid="{6D3B217C-12BC-496C-AE1D-AD43DE9A651D}"/>
    <cellStyle name="Total 5 2 7 3 2" xfId="25517" xr:uid="{8213B996-B23F-4BE0-8704-F00D98D09AF2}"/>
    <cellStyle name="Total 5 2 7 4" xfId="14672" xr:uid="{827D2354-B09C-4361-9CF4-78874219907D}"/>
    <cellStyle name="Total 5 2 7 4 2" xfId="29780" xr:uid="{F9BF62A2-A70E-40AE-B64A-F89C50D1174B}"/>
    <cellStyle name="Total 5 2 7 5" xfId="19135" xr:uid="{6846580B-B42E-405A-B94B-36D33B24B959}"/>
    <cellStyle name="Total 5 2 8" xfId="4340" xr:uid="{9F5AD0C3-A706-4FAE-934C-4406E5FE13E5}"/>
    <cellStyle name="Total 5 2 8 2" xfId="6977" xr:uid="{2165ECDB-2D3A-403E-A006-ACA40F7882C9}"/>
    <cellStyle name="Total 5 2 8 2 2" xfId="13288" xr:uid="{5E3D4791-B4B9-4DBE-8BA4-E8EA28405ADA}"/>
    <cellStyle name="Total 5 2 8 2 2 2" xfId="28396" xr:uid="{6BD4E8A8-1677-49B1-887E-5F9DD91D1F97}"/>
    <cellStyle name="Total 5 2 8 2 3" xfId="16952" xr:uid="{7FDC409F-25B2-4501-872F-C36E235D9D1E}"/>
    <cellStyle name="Total 5 2 8 2 3 2" xfId="32060" xr:uid="{D47DA6CD-1167-4549-B0F6-AFD46EE87366}"/>
    <cellStyle name="Total 5 2 8 2 4" xfId="22085" xr:uid="{AD7148EE-2CCD-4ADC-B3D3-72FA0A0EC61D}"/>
    <cellStyle name="Total 5 2 8 3" xfId="10722" xr:uid="{F18B0DDA-51CB-4B8D-A7C6-68ABF31ABD7C}"/>
    <cellStyle name="Total 5 2 8 3 2" xfId="25830" xr:uid="{B39A2CF0-85BE-42A3-ADD6-D6CB71FA517C}"/>
    <cellStyle name="Total 5 2 8 4" xfId="14771" xr:uid="{D500194C-12DA-4F84-9B6F-48C31B3C9235}"/>
    <cellStyle name="Total 5 2 8 4 2" xfId="29879" xr:uid="{2BA112EB-1343-4DF8-9C21-38F85BAB500E}"/>
    <cellStyle name="Total 5 2 8 5" xfId="19448" xr:uid="{D41A52E3-1857-49FF-A788-6445159885F4}"/>
    <cellStyle name="Total 5 2 9" xfId="4592" xr:uid="{DBB5D431-EB78-4746-9CA4-1E58A8409FD3}"/>
    <cellStyle name="Total 5 2 9 2" xfId="10974" xr:uid="{C3309EDE-458F-4955-9A92-89B2200B5CA5}"/>
    <cellStyle name="Total 5 2 9 2 2" xfId="26082" xr:uid="{25C919C0-6C16-41E6-ADC2-EFA5BD18B338}"/>
    <cellStyle name="Total 5 2 9 3" xfId="8255" xr:uid="{F41968B5-C309-4DDD-86FD-F24BF8DFD99C}"/>
    <cellStyle name="Total 5 2 9 3 2" xfId="23363" xr:uid="{3F9B0283-7CD8-4AC2-8E46-15338D87908E}"/>
    <cellStyle name="Total 5 2 9 4" xfId="19700" xr:uid="{5405EB3B-2369-4365-B78B-525EBD0B9AEF}"/>
    <cellStyle name="Total 5 3" xfId="1984" xr:uid="{C438A7A9-F4C5-4607-BC41-2FDA9BEBD580}"/>
    <cellStyle name="Total 5 3 10" xfId="8482" xr:uid="{37181901-B76D-414A-9BED-963A131A6122}"/>
    <cellStyle name="Total 5 3 10 2" xfId="23590" xr:uid="{A6FA74EB-C76E-4188-B831-ED1CE6E82E1B}"/>
    <cellStyle name="Total 5 3 11" xfId="14271" xr:uid="{34AF1EF9-1D69-4BF2-923B-AEDF0F00E267}"/>
    <cellStyle name="Total 5 3 11 2" xfId="29379" xr:uid="{A9076DE5-957A-49C5-9FF8-076E6B4735A8}"/>
    <cellStyle name="Total 5 3 12" xfId="15905" xr:uid="{714D5F41-B87C-4FBA-B5B2-D54E2C694EC0}"/>
    <cellStyle name="Total 5 3 12 2" xfId="31013" xr:uid="{4819C58B-F122-4D97-9993-9731F7A354BF}"/>
    <cellStyle name="Total 5 3 13" xfId="17209" xr:uid="{440C9EAF-BC9D-4936-A4AB-61B9C2FEAA8E}"/>
    <cellStyle name="Total 5 3 2" xfId="2544" xr:uid="{3808852A-525B-4C1B-88FD-8B99E2735E3C}"/>
    <cellStyle name="Total 5 3 2 2" xfId="5181" xr:uid="{220CE0E6-53E6-494D-A49E-A33D169CF017}"/>
    <cellStyle name="Total 5 3 2 2 2" xfId="11545" xr:uid="{A3FD3E59-458D-4CDE-B77A-76150C658EC6}"/>
    <cellStyle name="Total 5 3 2 2 2 2" xfId="26653" xr:uid="{79605CAB-929D-4805-9B85-6035B9F9C601}"/>
    <cellStyle name="Total 5 3 2 2 3" xfId="13602" xr:uid="{C60E50BD-3872-4B88-B50C-1E3A3A392BBA}"/>
    <cellStyle name="Total 5 3 2 2 3 2" xfId="28710" xr:uid="{7B5A6309-E21E-419F-AB45-A33B535BEDB7}"/>
    <cellStyle name="Total 5 3 2 2 4" xfId="20289" xr:uid="{ACBEE716-2517-45E3-8C64-85C5A5EB75D7}"/>
    <cellStyle name="Total 5 3 2 3" xfId="9011" xr:uid="{D98B0E54-11EF-45DF-BFA2-D236D3048F90}"/>
    <cellStyle name="Total 5 3 2 3 2" xfId="24119" xr:uid="{DAC79C58-833E-4391-82C8-FBE06162D2A1}"/>
    <cellStyle name="Total 5 3 3" xfId="2746" xr:uid="{AAF846BF-6110-4D6B-B824-1277007A4172}"/>
    <cellStyle name="Total 5 3 3 2" xfId="5383" xr:uid="{656E0C06-3E17-4735-8C04-C3A946AB3038}"/>
    <cellStyle name="Total 5 3 3 2 2" xfId="11732" xr:uid="{A7F9554B-AE3A-48E3-BA5D-D04D799467D0}"/>
    <cellStyle name="Total 5 3 3 2 2 2" xfId="26840" xr:uid="{5635B338-9460-417A-BFFC-5A0F2768D5C1}"/>
    <cellStyle name="Total 5 3 3 2 3" xfId="7190" xr:uid="{C4BBB51B-C51F-4EC9-94E4-80D2C8FE6F89}"/>
    <cellStyle name="Total 5 3 3 2 3 2" xfId="22298" xr:uid="{6E415880-BB74-4982-9D98-78229F4EF92B}"/>
    <cellStyle name="Total 5 3 3 2 4" xfId="20491" xr:uid="{D144C978-072D-4964-AEA4-36674329B1AA}"/>
    <cellStyle name="Total 5 3 3 3" xfId="11769" xr:uid="{EFA51E94-C329-4974-9A07-007C9E1998A3}"/>
    <cellStyle name="Total 5 3 3 3 2" xfId="26877" xr:uid="{72B3DCF6-8DF9-4C78-923D-7875B4B547BC}"/>
    <cellStyle name="Total 5 3 3 4" xfId="17854" xr:uid="{BE8A0773-93EC-4B14-B581-851896927347}"/>
    <cellStyle name="Total 5 3 4" xfId="3049" xr:uid="{49771E11-B649-421F-AD2C-F2AF8EDEE472}"/>
    <cellStyle name="Total 5 3 4 2" xfId="5686" xr:uid="{24792D11-6161-492A-B8A6-0EAE1F2DC21B}"/>
    <cellStyle name="Total 5 3 4 2 2" xfId="11997" xr:uid="{2E39FD14-63B8-4BCE-8D60-B5A5479FAB76}"/>
    <cellStyle name="Total 5 3 4 2 2 2" xfId="27105" xr:uid="{3EBF1C82-6567-4850-8F8F-592A3E2F5DB3}"/>
    <cellStyle name="Total 5 3 4 2 3" xfId="13723" xr:uid="{142986DD-E7E5-4AAE-83C1-77BC5CE5B819}"/>
    <cellStyle name="Total 5 3 4 2 3 2" xfId="28831" xr:uid="{16E10000-832C-47FF-B605-A1A243FE7F44}"/>
    <cellStyle name="Total 5 3 4 2 4" xfId="20794" xr:uid="{5A75713B-16BC-4B13-95E7-B410AA825BF7}"/>
    <cellStyle name="Total 5 3 4 3" xfId="9431" xr:uid="{68092359-C80F-4E50-AAEB-680FED8CC89B}"/>
    <cellStyle name="Total 5 3 4 3 2" xfId="24539" xr:uid="{A67DA834-620B-4814-983C-DD2FF87E4566}"/>
    <cellStyle name="Total 5 3 4 4" xfId="13731" xr:uid="{1CB32A49-502B-4259-8BB1-3488470050B4}"/>
    <cellStyle name="Total 5 3 4 4 2" xfId="28839" xr:uid="{86A609A0-DAF6-4394-B0E4-9B68F4C7588B}"/>
    <cellStyle name="Total 5 3 4 5" xfId="18157" xr:uid="{A060CD6C-DACF-4C84-AC47-F1B5B92F5832}"/>
    <cellStyle name="Total 5 3 5" xfId="3375" xr:uid="{68CCB2C0-C0DA-4101-AF62-41DCF6F381AF}"/>
    <cellStyle name="Total 5 3 5 2" xfId="6012" xr:uid="{18601164-CFB8-4803-96D9-58BDAB0EA0B0}"/>
    <cellStyle name="Total 5 3 5 2 2" xfId="12323" xr:uid="{2155B879-0D62-4B5D-8BA9-BB70734BF630}"/>
    <cellStyle name="Total 5 3 5 2 2 2" xfId="27431" xr:uid="{4CC8A74C-188E-44AA-BC98-7E9C88B59022}"/>
    <cellStyle name="Total 5 3 5 2 3" xfId="15468" xr:uid="{A46A2421-05B2-43A8-B219-EE64C05CC377}"/>
    <cellStyle name="Total 5 3 5 2 3 2" xfId="30576" xr:uid="{C876BC34-B453-4EC1-8B71-34D2E8ABA96B}"/>
    <cellStyle name="Total 5 3 5 2 4" xfId="21120" xr:uid="{BF5794C7-F0ED-412F-805E-73EA8301CB9C}"/>
    <cellStyle name="Total 5 3 5 3" xfId="9757" xr:uid="{9B086E13-4829-43B1-8BE1-619464B0208C}"/>
    <cellStyle name="Total 5 3 5 3 2" xfId="24865" xr:uid="{D8D8ADC9-B8CA-4204-BFD9-60C719C54DE3}"/>
    <cellStyle name="Total 5 3 5 4" xfId="8734" xr:uid="{7B4E5710-36DB-470E-9EA0-3257CE1C6D4C}"/>
    <cellStyle name="Total 5 3 5 4 2" xfId="23842" xr:uid="{3290C25A-64F4-4330-86EC-9EF7B2F3E662}"/>
    <cellStyle name="Total 5 3 5 5" xfId="18483" xr:uid="{7C6030CF-EA75-4983-B519-16D9F6749919}"/>
    <cellStyle name="Total 5 3 6" xfId="3681" xr:uid="{BA28A45F-3DC1-4729-97B2-8725AF4A7CA5}"/>
    <cellStyle name="Total 5 3 6 2" xfId="6318" xr:uid="{767D5662-2137-4CAF-8502-910FB6E10FF3}"/>
    <cellStyle name="Total 5 3 6 2 2" xfId="12629" xr:uid="{701ED0BB-4071-4157-9B26-616FE58DFF12}"/>
    <cellStyle name="Total 5 3 6 2 2 2" xfId="27737" xr:uid="{60773EE0-BBDE-4C60-B007-64AD85217CE3}"/>
    <cellStyle name="Total 5 3 6 2 3" xfId="15160" xr:uid="{B1F2C4CA-F7DC-4350-85F1-30112ED59CF0}"/>
    <cellStyle name="Total 5 3 6 2 3 2" xfId="30268" xr:uid="{D37B310A-CA69-44B5-B304-E29A1D656803}"/>
    <cellStyle name="Total 5 3 6 2 4" xfId="21426" xr:uid="{FABBA119-7F6E-4340-9F1D-2DFBDB9D5F6F}"/>
    <cellStyle name="Total 5 3 6 3" xfId="10063" xr:uid="{8EE4A08C-9BE2-47C7-976E-BC1E3A8B04CB}"/>
    <cellStyle name="Total 5 3 6 3 2" xfId="25171" xr:uid="{4E8DC83D-31D2-4CA7-B268-E57EB5238C3C}"/>
    <cellStyle name="Total 5 3 6 4" xfId="14609" xr:uid="{F8BA7FC4-247C-4248-A7FE-355CEE534ECD}"/>
    <cellStyle name="Total 5 3 6 4 2" xfId="29717" xr:uid="{0DDDFA81-4EC5-441E-A8F5-AD414E14D5B3}"/>
    <cellStyle name="Total 5 3 6 5" xfId="18789" xr:uid="{BFEBD20D-0BF7-454D-AA42-995CF19B0622}"/>
    <cellStyle name="Total 5 3 7" xfId="4056" xr:uid="{26E66297-4CEF-49F3-9B60-E291197311A9}"/>
    <cellStyle name="Total 5 3 7 2" xfId="6693" xr:uid="{ACC218A8-9123-4C34-A6CD-7579ED5CAA3F}"/>
    <cellStyle name="Total 5 3 7 2 2" xfId="13004" xr:uid="{1173629A-42E7-4AD3-A0EF-75EB68C33F24}"/>
    <cellStyle name="Total 5 3 7 2 2 2" xfId="28112" xr:uid="{C240C410-8073-462B-81CB-C41A5348D6C3}"/>
    <cellStyle name="Total 5 3 7 2 3" xfId="16680" xr:uid="{60AB25AA-62C9-4971-A343-F5ABE5DAE9AB}"/>
    <cellStyle name="Total 5 3 7 2 3 2" xfId="31788" xr:uid="{C456B6E0-C010-4752-8824-8C438D8E7AB1}"/>
    <cellStyle name="Total 5 3 7 2 4" xfId="21801" xr:uid="{C0906732-D02E-4CF9-9A45-0606F8E8ABCA}"/>
    <cellStyle name="Total 5 3 7 3" xfId="10438" xr:uid="{83472CEF-5C3E-46FC-821E-4C8715459091}"/>
    <cellStyle name="Total 5 3 7 3 2" xfId="25546" xr:uid="{B61EDBC3-B0EA-4B28-87A9-43D7DE14EC56}"/>
    <cellStyle name="Total 5 3 7 4" xfId="15276" xr:uid="{9CA4375B-38E3-422E-8C35-930D04F72F77}"/>
    <cellStyle name="Total 5 3 7 4 2" xfId="30384" xr:uid="{EA4782ED-DE2A-4CDA-BACE-74E67A3C28B8}"/>
    <cellStyle name="Total 5 3 7 5" xfId="19164" xr:uid="{F143E6D0-2B43-4E75-95BF-3C209852B2CD}"/>
    <cellStyle name="Total 5 3 8" xfId="4355" xr:uid="{5DFD4964-47D9-4D80-A473-B83AAACF580E}"/>
    <cellStyle name="Total 5 3 8 2" xfId="6992" xr:uid="{59EF6BD6-F35E-4EC4-A61B-A9CC8A0ADEAB}"/>
    <cellStyle name="Total 5 3 8 2 2" xfId="13303" xr:uid="{C77471FF-C780-499D-95EA-32AC8D29675B}"/>
    <cellStyle name="Total 5 3 8 2 2 2" xfId="28411" xr:uid="{4E28E572-9682-4424-824A-1672559B0C7D}"/>
    <cellStyle name="Total 5 3 8 2 3" xfId="16967" xr:uid="{60983CBA-25E4-4424-81A2-E2FECBFB9BD4}"/>
    <cellStyle name="Total 5 3 8 2 3 2" xfId="32075" xr:uid="{9353CD0F-516D-422E-BE8C-165FA4C8C9A2}"/>
    <cellStyle name="Total 5 3 8 2 4" xfId="22100" xr:uid="{BC3BB1DB-93E9-4FDB-9D74-6B44E9E57565}"/>
    <cellStyle name="Total 5 3 8 3" xfId="10737" xr:uid="{7449EA91-CF8C-441D-B8A9-1B2C6E2802E9}"/>
    <cellStyle name="Total 5 3 8 3 2" xfId="25845" xr:uid="{3EC1E63C-05C5-4EAE-9F5C-8F0A186997C5}"/>
    <cellStyle name="Total 5 3 8 4" xfId="9238" xr:uid="{D50B898A-901A-49A8-84D3-860CFBF43E50}"/>
    <cellStyle name="Total 5 3 8 4 2" xfId="24346" xr:uid="{CE7661C1-8FBB-4BAB-BA24-C80DD34C235A}"/>
    <cellStyle name="Total 5 3 8 5" xfId="19463" xr:uid="{46017454-5B1E-463F-B43D-645B15F0CAA1}"/>
    <cellStyle name="Total 5 3 9" xfId="4621" xr:uid="{4385D222-AE69-4DFE-BA2B-0430DE8A10DE}"/>
    <cellStyle name="Total 5 3 9 2" xfId="11003" xr:uid="{EE21F467-5793-4FAC-8D47-EDAF519F17C5}"/>
    <cellStyle name="Total 5 3 9 2 2" xfId="26111" xr:uid="{8203EDEA-1300-4F40-A1B6-AAAC06DBB972}"/>
    <cellStyle name="Total 5 3 9 3" xfId="8174" xr:uid="{09BA4995-267D-4796-9B8D-92EF3E4C0A81}"/>
    <cellStyle name="Total 5 3 9 3 2" xfId="23282" xr:uid="{258EEBE2-B526-4902-99B7-7A8C57D3E97E}"/>
    <cellStyle name="Total 5 3 9 4" xfId="19729" xr:uid="{B7D1A714-8D4A-429E-B41E-04C0CB392E2E}"/>
    <cellStyle name="Total 5 4" xfId="2146" xr:uid="{7A9B0E15-8BB8-446C-8AD1-3FC06F2DA66E}"/>
    <cellStyle name="Total 5 4 10" xfId="14988" xr:uid="{E912CF98-9BC3-45E0-A1E5-DFE3D8F2EB62}"/>
    <cellStyle name="Total 5 4 10 2" xfId="30096" xr:uid="{8413AB92-6064-468B-8730-DBE23F9156C9}"/>
    <cellStyle name="Total 5 4 11" xfId="14967" xr:uid="{7115287C-E271-4B62-839C-DAAB9D1DDF51}"/>
    <cellStyle name="Total 5 4 11 2" xfId="30075" xr:uid="{C4081F36-D07F-4A82-B297-CE6C50497C15}"/>
    <cellStyle name="Total 5 4 12" xfId="17371" xr:uid="{41CD9FF6-752B-4BE8-9EAF-4B8B343A0966}"/>
    <cellStyle name="Total 5 4 2" xfId="2636" xr:uid="{169BE989-EBE3-40A1-A83A-8AEB4EA48816}"/>
    <cellStyle name="Total 5 4 2 2" xfId="5273" xr:uid="{9A438D03-A1C9-4ED6-BDC0-579E1EB2B115}"/>
    <cellStyle name="Total 5 4 2 2 2" xfId="11637" xr:uid="{341B1E36-BDDF-4C9D-AA7B-B965B79BD427}"/>
    <cellStyle name="Total 5 4 2 2 2 2" xfId="26745" xr:uid="{DA8BC0F0-3CCF-491B-83C3-48A6817F2231}"/>
    <cellStyle name="Total 5 4 2 2 3" xfId="15418" xr:uid="{A00029F1-4F97-4A6B-BDDE-8D8A3E2E6501}"/>
    <cellStyle name="Total 5 4 2 2 3 2" xfId="30526" xr:uid="{C3157C73-CEEA-4201-9383-B4D0B717987C}"/>
    <cellStyle name="Total 5 4 2 2 4" xfId="20381" xr:uid="{91191C74-5108-447D-ABEB-098492C136AB}"/>
    <cellStyle name="Total 5 4 2 3" xfId="9103" xr:uid="{B838834A-B801-4433-A309-1D8E3BFF956F}"/>
    <cellStyle name="Total 5 4 2 3 2" xfId="24211" xr:uid="{CB1B9185-02B1-461D-BC23-41E25E04918F}"/>
    <cellStyle name="Total 5 4 2 4" xfId="8240" xr:uid="{8567324C-1D60-4E47-B9DB-D48F629C2AA3}"/>
    <cellStyle name="Total 5 4 2 4 2" xfId="23348" xr:uid="{BC1B0A61-0914-4348-8628-6F688FECF671}"/>
    <cellStyle name="Total 5 4 2 5" xfId="15889" xr:uid="{3A264DDE-A973-42B3-9C6F-3AF131D6EB5D}"/>
    <cellStyle name="Total 5 4 2 5 2" xfId="30997" xr:uid="{3E9FE1A0-DE6B-434D-83B6-E7CFC13CE38B}"/>
    <cellStyle name="Total 5 4 2 6" xfId="17744" xr:uid="{2A205B0E-75C7-44E5-AB9D-4B8053DA2DCA}"/>
    <cellStyle name="Total 5 4 3" xfId="2901" xr:uid="{6B9E9FDE-65AB-4C95-99D5-5C0781A6237E}"/>
    <cellStyle name="Total 5 4 3 2" xfId="5538" xr:uid="{6C59841F-969D-4245-82CD-EDE9A5D4A726}"/>
    <cellStyle name="Total 5 4 3 2 2" xfId="11849" xr:uid="{4AE539A3-A1BD-4805-97E5-040E942FBD77}"/>
    <cellStyle name="Total 5 4 3 2 2 2" xfId="26957" xr:uid="{17ACE2A1-2718-4153-80B1-22A293E8328E}"/>
    <cellStyle name="Total 5 4 3 2 3" xfId="8256" xr:uid="{146FCFD8-AF6B-46D1-9993-940A3C863725}"/>
    <cellStyle name="Total 5 4 3 2 3 2" xfId="23364" xr:uid="{11C36DC9-3F22-47A7-AA05-CEBAADF148C2}"/>
    <cellStyle name="Total 5 4 3 2 4" xfId="20646" xr:uid="{78417D60-A8E9-4258-941B-7D4EBA04CA8E}"/>
    <cellStyle name="Total 5 4 3 3" xfId="11254" xr:uid="{88B349E6-AD3D-4405-8A8C-1011C9582D9F}"/>
    <cellStyle name="Total 5 4 3 3 2" xfId="26362" xr:uid="{8D5618F6-BA6E-4FCC-9E03-CED8FD9E74F2}"/>
    <cellStyle name="Total 5 4 3 4" xfId="18009" xr:uid="{4C48F05A-D808-4C1A-98E3-AF1BE9F629E2}"/>
    <cellStyle name="Total 5 4 4" xfId="3204" xr:uid="{8CCCD6CB-31F4-4649-AB56-BF922E915517}"/>
    <cellStyle name="Total 5 4 4 2" xfId="5841" xr:uid="{3E6EEE62-30A7-4D06-909B-3544C5F8B1AB}"/>
    <cellStyle name="Total 5 4 4 2 2" xfId="12152" xr:uid="{8CE06EE8-A559-4E7A-A6C2-51DD5396B4B9}"/>
    <cellStyle name="Total 5 4 4 2 2 2" xfId="27260" xr:uid="{3AC144A4-CCD5-4E91-93A0-E6E721EE4C40}"/>
    <cellStyle name="Total 5 4 4 2 3" xfId="7638" xr:uid="{E8BAF84B-81CE-4D00-93AF-1DC569FA3519}"/>
    <cellStyle name="Total 5 4 4 2 3 2" xfId="22746" xr:uid="{0D45D68A-7611-4E09-B563-ACB010332061}"/>
    <cellStyle name="Total 5 4 4 2 4" xfId="20949" xr:uid="{A7825B93-FAC9-40A5-805E-9165A34A5D65}"/>
    <cellStyle name="Total 5 4 4 3" xfId="9586" xr:uid="{B887B460-48B6-42BD-951C-6081EA57D09E}"/>
    <cellStyle name="Total 5 4 4 3 2" xfId="24694" xr:uid="{19C3300A-0E9F-468E-A73F-864F8D472ADC}"/>
    <cellStyle name="Total 5 4 4 4" xfId="15064" xr:uid="{9973682D-275F-42B0-935D-4148ED7D4F49}"/>
    <cellStyle name="Total 5 4 4 4 2" xfId="30172" xr:uid="{7A78AF2F-15E3-4614-A326-CA33669AAE44}"/>
    <cellStyle name="Total 5 4 4 5" xfId="18312" xr:uid="{5E1BD5E4-AF31-4405-ACCF-F721EC19ADBA}"/>
    <cellStyle name="Total 5 4 5" xfId="3530" xr:uid="{4E51B4B2-F41B-4FEB-AC98-00D4E0286388}"/>
    <cellStyle name="Total 5 4 5 2" xfId="6167" xr:uid="{D1A6FE78-CF23-410F-BE79-7160EBF853A4}"/>
    <cellStyle name="Total 5 4 5 2 2" xfId="12478" xr:uid="{0FA021B1-4C78-4B41-A410-0063F9921855}"/>
    <cellStyle name="Total 5 4 5 2 2 2" xfId="27586" xr:uid="{5DEA7BEB-50F3-489F-8C33-1E3AC367D484}"/>
    <cellStyle name="Total 5 4 5 2 3" xfId="7743" xr:uid="{1133002B-BD22-4E4E-B619-8DF883E4623C}"/>
    <cellStyle name="Total 5 4 5 2 3 2" xfId="22851" xr:uid="{E14F2D59-0CB0-4379-8E29-5F8A85A83C22}"/>
    <cellStyle name="Total 5 4 5 2 4" xfId="21275" xr:uid="{24B519F5-502B-40DF-BE49-0BDC301083DD}"/>
    <cellStyle name="Total 5 4 5 3" xfId="9912" xr:uid="{1B05174E-817F-4C7F-B11A-E0E980C1D8CC}"/>
    <cellStyle name="Total 5 4 5 3 2" xfId="25020" xr:uid="{80DDF1B5-7627-40C9-B4EA-D2D917370E57}"/>
    <cellStyle name="Total 5 4 5 4" xfId="14773" xr:uid="{78B0F2DA-2C0F-4940-8D08-DEB25C64F525}"/>
    <cellStyle name="Total 5 4 5 4 2" xfId="29881" xr:uid="{F28AF598-4A18-46D4-B2E6-5CA2339A1DD5}"/>
    <cellStyle name="Total 5 4 5 5" xfId="18638" xr:uid="{0227EDAD-DCE9-472B-A2A8-657F3FC33D52}"/>
    <cellStyle name="Total 5 4 6" xfId="3836" xr:uid="{F77A0A76-703B-434F-A440-B8D4D5D7A0B1}"/>
    <cellStyle name="Total 5 4 6 2" xfId="6473" xr:uid="{58BFA399-768B-4022-B8EE-9DFE6CF32280}"/>
    <cellStyle name="Total 5 4 6 2 2" xfId="12784" xr:uid="{F2909845-1C96-426D-BAD1-FC6D28F779A8}"/>
    <cellStyle name="Total 5 4 6 2 2 2" xfId="27892" xr:uid="{6BD70499-DD30-4623-A303-23E526CC01A4}"/>
    <cellStyle name="Total 5 4 6 2 3" xfId="16175" xr:uid="{9E16ED05-3267-4C50-B5DA-AE728A6E7F30}"/>
    <cellStyle name="Total 5 4 6 2 3 2" xfId="31283" xr:uid="{2FDE7152-C75C-4C4A-831A-4F6EBA722374}"/>
    <cellStyle name="Total 5 4 6 2 4" xfId="21581" xr:uid="{3CBB0A2E-CD54-4272-B3E1-494999AD71FF}"/>
    <cellStyle name="Total 5 4 6 3" xfId="10218" xr:uid="{A4151597-E1E1-4D73-BA3B-84578DFB2EA8}"/>
    <cellStyle name="Total 5 4 6 3 2" xfId="25326" xr:uid="{A4A002EE-63B0-43AF-ACBA-37FA1046033B}"/>
    <cellStyle name="Total 5 4 6 4" xfId="7935" xr:uid="{0A0597EA-7D35-485D-8152-C5BF457C31C0}"/>
    <cellStyle name="Total 5 4 6 4 2" xfId="23043" xr:uid="{C95136B1-5328-43FF-A368-68592F6AE3E4}"/>
    <cellStyle name="Total 5 4 6 5" xfId="18944" xr:uid="{68AA398F-0D38-4E85-B240-8A16DEC98CB8}"/>
    <cellStyle name="Total 5 4 7" xfId="4218" xr:uid="{816C0738-399B-4157-80F8-770E5C285D19}"/>
    <cellStyle name="Total 5 4 7 2" xfId="6855" xr:uid="{4B996532-3AEB-4D40-ABD8-F5F8C8FA08C3}"/>
    <cellStyle name="Total 5 4 7 2 2" xfId="13166" xr:uid="{E989DD98-7D79-4B54-9A6D-BA6BD29F9C13}"/>
    <cellStyle name="Total 5 4 7 2 2 2" xfId="28274" xr:uid="{310AA997-7F25-4A5F-9E02-CE857F4DFA57}"/>
    <cellStyle name="Total 5 4 7 2 3" xfId="16835" xr:uid="{48FAFC78-2145-4330-A589-21F7C58E29EC}"/>
    <cellStyle name="Total 5 4 7 2 3 2" xfId="31943" xr:uid="{91F85642-4583-4F47-8D27-FAADBF0A9015}"/>
    <cellStyle name="Total 5 4 7 2 4" xfId="21963" xr:uid="{839F16C0-71B4-462E-9940-27CFA905C852}"/>
    <cellStyle name="Total 5 4 7 3" xfId="10600" xr:uid="{EEC03DED-2DE8-4F22-A18B-6FE910D17172}"/>
    <cellStyle name="Total 5 4 7 3 2" xfId="25708" xr:uid="{324836FE-CE47-4FF5-A17D-C02040FA8000}"/>
    <cellStyle name="Total 5 4 7 4" xfId="14894" xr:uid="{566D1E9B-20AC-4403-AF8D-310E9B81DD57}"/>
    <cellStyle name="Total 5 4 7 4 2" xfId="30002" xr:uid="{A55EE1BD-1BC7-429A-9F91-B3D8B9FE6EE9}"/>
    <cellStyle name="Total 5 4 7 5" xfId="19326" xr:uid="{AFDC58B2-56B9-4522-B044-B824CD382223}"/>
    <cellStyle name="Total 5 4 8" xfId="4783" xr:uid="{BD521EA2-1341-4A81-8392-56FD99C03BC0}"/>
    <cellStyle name="Total 5 4 8 2" xfId="11165" xr:uid="{C7546EAE-B368-4E9F-9939-AFEE593F5DC2}"/>
    <cellStyle name="Total 5 4 8 2 2" xfId="26273" xr:uid="{C8F2EC8C-6E1B-4ED5-BA89-B483CBE443DA}"/>
    <cellStyle name="Total 5 4 8 3" xfId="13818" xr:uid="{3523B535-A668-48AA-9050-447EE2EBB4DE}"/>
    <cellStyle name="Total 5 4 8 3 2" xfId="28926" xr:uid="{7695072A-1B35-4783-8F0A-B74D0A426405}"/>
    <cellStyle name="Total 5 4 8 4" xfId="19891" xr:uid="{14708F77-991B-4AFC-9F0D-2405AA5798B9}"/>
    <cellStyle name="Total 5 4 9" xfId="8644" xr:uid="{60255274-B63B-43FF-A09D-67248DF889D4}"/>
    <cellStyle name="Total 5 4 9 2" xfId="23752" xr:uid="{B8BD1778-DF57-435D-8393-A73A8342A1CE}"/>
    <cellStyle name="Total 5 5" xfId="2161" xr:uid="{719370C0-A308-475B-8466-8C2CF72664B1}"/>
    <cellStyle name="Total 5 5 10" xfId="15991" xr:uid="{6E9584B4-E5C9-48D7-8F4B-EF0EFE69B11F}"/>
    <cellStyle name="Total 5 5 10 2" xfId="31099" xr:uid="{462DD13F-83E6-4900-9115-0FD684A70056}"/>
    <cellStyle name="Total 5 5 11" xfId="17386" xr:uid="{6631B6C7-01E3-4356-8D82-D3FC44EF7EC1}"/>
    <cellStyle name="Total 5 5 2" xfId="2916" xr:uid="{C7392066-07DD-4DFA-8330-BC3033E4DCE7}"/>
    <cellStyle name="Total 5 5 2 2" xfId="5553" xr:uid="{8CF0E202-28F4-4698-82AD-70D324AD3B64}"/>
    <cellStyle name="Total 5 5 2 2 2" xfId="11864" xr:uid="{EE40C680-9297-4700-9C10-B9A60C159846}"/>
    <cellStyle name="Total 5 5 2 2 2 2" xfId="26972" xr:uid="{10AABBE1-C2C8-4A91-9808-ADFB81375BCE}"/>
    <cellStyle name="Total 5 5 2 2 3" xfId="14344" xr:uid="{468AE920-9A17-4B30-92AE-38B2651055EC}"/>
    <cellStyle name="Total 5 5 2 2 3 2" xfId="29452" xr:uid="{8E9882F0-E61C-44F8-A856-A05209AA6642}"/>
    <cellStyle name="Total 5 5 2 2 4" xfId="20661" xr:uid="{52A80F94-6975-487F-A225-E4E3B1904C34}"/>
    <cellStyle name="Total 5 5 2 3" xfId="7728" xr:uid="{88037BBB-1997-4DD3-AA8B-8B9E89E865B9}"/>
    <cellStyle name="Total 5 5 2 3 2" xfId="22836" xr:uid="{E52941AE-90B4-4A82-9370-A9A7850ACCC9}"/>
    <cellStyle name="Total 5 5 2 4" xfId="18024" xr:uid="{97795AEA-9370-4E71-8649-7D996F0526A9}"/>
    <cellStyle name="Total 5 5 3" xfId="3219" xr:uid="{F20567CB-5280-4243-8107-03852F1309B3}"/>
    <cellStyle name="Total 5 5 3 2" xfId="5856" xr:uid="{A020CF3A-66A0-44E0-A6CB-E1AF0C1CBD72}"/>
    <cellStyle name="Total 5 5 3 2 2" xfId="12167" xr:uid="{DFDD4D32-DDC3-4622-8F57-AFBE5A1284A4}"/>
    <cellStyle name="Total 5 5 3 2 2 2" xfId="27275" xr:uid="{9B7B5412-E888-462E-AEE3-7D9370AE1F08}"/>
    <cellStyle name="Total 5 5 3 2 3" xfId="7945" xr:uid="{3BF4BBC0-A785-47C3-9C89-8A7D9F7A3316}"/>
    <cellStyle name="Total 5 5 3 2 3 2" xfId="23053" xr:uid="{100D9AC6-DCEF-440A-BB6D-C4613D02F70B}"/>
    <cellStyle name="Total 5 5 3 2 4" xfId="20964" xr:uid="{B3741B6D-F994-4C21-8F04-B7929DF748C8}"/>
    <cellStyle name="Total 5 5 3 3" xfId="9601" xr:uid="{06BAF106-64C6-4987-88E6-3C606F1AB299}"/>
    <cellStyle name="Total 5 5 3 3 2" xfId="24709" xr:uid="{EFAEB7FC-253A-4562-9E47-9A25083918ED}"/>
    <cellStyle name="Total 5 5 3 4" xfId="13753" xr:uid="{0153E1B2-F67D-4F6D-8D39-0372EC6EFF3B}"/>
    <cellStyle name="Total 5 5 3 4 2" xfId="28861" xr:uid="{BD48A38B-CC50-45C4-A3F2-3B330C0E7296}"/>
    <cellStyle name="Total 5 5 3 5" xfId="18327" xr:uid="{47C64ED7-38AC-4E49-8422-A4FB157171C8}"/>
    <cellStyle name="Total 5 5 4" xfId="3545" xr:uid="{3BD6C316-E8EF-4390-BA3F-C40C0BA5C95C}"/>
    <cellStyle name="Total 5 5 4 2" xfId="6182" xr:uid="{68FD46D4-BD94-45CC-BE40-B062C41E0AE1}"/>
    <cellStyle name="Total 5 5 4 2 2" xfId="12493" xr:uid="{254D46F3-FAF7-496E-861E-7BEBEF6892EC}"/>
    <cellStyle name="Total 5 5 4 2 2 2" xfId="27601" xr:uid="{15BCDFEA-F150-41AF-8266-B7C64A911FBD}"/>
    <cellStyle name="Total 5 5 4 2 3" xfId="13630" xr:uid="{30A61918-7113-4454-A903-DA5E90E3739D}"/>
    <cellStyle name="Total 5 5 4 2 3 2" xfId="28738" xr:uid="{044A105B-04E9-4496-9C50-A83FCE9395C4}"/>
    <cellStyle name="Total 5 5 4 2 4" xfId="21290" xr:uid="{E32C9DBA-B831-492C-9F67-DCF031C67567}"/>
    <cellStyle name="Total 5 5 4 3" xfId="9927" xr:uid="{83C8E28C-0891-4A52-A6AB-3543DBDFE8CF}"/>
    <cellStyle name="Total 5 5 4 3 2" xfId="25035" xr:uid="{3A326663-C2E0-4312-A1C1-4ABC7D573907}"/>
    <cellStyle name="Total 5 5 4 4" xfId="7763" xr:uid="{B139AFBE-3E10-4213-A187-97111ED5BA4F}"/>
    <cellStyle name="Total 5 5 4 4 2" xfId="22871" xr:uid="{0CCAAA7D-1D2A-4FD9-84C5-63E9CD29E7A2}"/>
    <cellStyle name="Total 5 5 4 5" xfId="18653" xr:uid="{987D13C9-69C8-4271-A5E8-DFBB07A0D734}"/>
    <cellStyle name="Total 5 5 5" xfId="3851" xr:uid="{91E276B0-B4B8-4279-91A6-03BEA192ABBE}"/>
    <cellStyle name="Total 5 5 5 2" xfId="6488" xr:uid="{84F22733-92FF-40FC-A4E5-C5F6251A4FE7}"/>
    <cellStyle name="Total 5 5 5 2 2" xfId="12799" xr:uid="{F9B7595C-9104-4D78-8722-105E7D000DFD}"/>
    <cellStyle name="Total 5 5 5 2 2 2" xfId="27907" xr:uid="{8434B604-A81B-4BA7-9F39-90B284949A35}"/>
    <cellStyle name="Total 5 5 5 2 3" xfId="8052" xr:uid="{C7822D24-A274-42E2-8E74-0ADF7FA8074A}"/>
    <cellStyle name="Total 5 5 5 2 3 2" xfId="23160" xr:uid="{25BBC944-5353-49C8-A0B9-A11A2C625695}"/>
    <cellStyle name="Total 5 5 5 2 4" xfId="21596" xr:uid="{0A5F2738-9199-4E73-92AE-1215894AA83F}"/>
    <cellStyle name="Total 5 5 5 3" xfId="10233" xr:uid="{00585463-2352-432A-904B-A7527EDF1D38}"/>
    <cellStyle name="Total 5 5 5 3 2" xfId="25341" xr:uid="{FDB0A3EF-181D-4D2F-B673-11F9728C2DD0}"/>
    <cellStyle name="Total 5 5 5 4" xfId="14060" xr:uid="{AB04061B-10C0-4908-ADDF-09307CDD0EBA}"/>
    <cellStyle name="Total 5 5 5 4 2" xfId="29168" xr:uid="{E7DB39AD-9C90-4D1A-BE7B-0F74D653A30D}"/>
    <cellStyle name="Total 5 5 5 5" xfId="18959" xr:uid="{4FDCCC45-FBEE-40B2-9C8A-5DFA1108EF9D}"/>
    <cellStyle name="Total 5 5 6" xfId="4233" xr:uid="{EA063A08-6B0B-4FC6-9F99-DE8AFB00640F}"/>
    <cellStyle name="Total 5 5 6 2" xfId="6870" xr:uid="{8AE4AF2E-9F84-40BB-AB0A-3F3AA5F806AD}"/>
    <cellStyle name="Total 5 5 6 2 2" xfId="13181" xr:uid="{6F3C630C-5FE1-437A-BB21-E555774424B0}"/>
    <cellStyle name="Total 5 5 6 2 2 2" xfId="28289" xr:uid="{A9E4F8F4-780E-4C21-9F22-F593CAC2359F}"/>
    <cellStyle name="Total 5 5 6 2 3" xfId="16850" xr:uid="{201365C6-7B32-4DDE-8039-5030E85E835D}"/>
    <cellStyle name="Total 5 5 6 2 3 2" xfId="31958" xr:uid="{F77B8BB4-CDDA-4844-9BB3-777E2B5804EC}"/>
    <cellStyle name="Total 5 5 6 2 4" xfId="21978" xr:uid="{17DDD452-5FB0-4DE9-9625-27224EECE44A}"/>
    <cellStyle name="Total 5 5 6 3" xfId="10615" xr:uid="{AC1BE623-F73B-4A28-96CE-2A74B215A234}"/>
    <cellStyle name="Total 5 5 6 3 2" xfId="25723" xr:uid="{044AB7CA-1D10-48DE-88B0-615F2AA742AE}"/>
    <cellStyle name="Total 5 5 6 4" xfId="7308" xr:uid="{238F9371-BFD3-4B4C-B77A-9E1F586218BA}"/>
    <cellStyle name="Total 5 5 6 4 2" xfId="22416" xr:uid="{650C0293-8EF0-4C25-B17F-F7919D050142}"/>
    <cellStyle name="Total 5 5 6 5" xfId="19341" xr:uid="{22C124C1-646F-47B9-A7EB-51BC66AD5797}"/>
    <cellStyle name="Total 5 5 7" xfId="4798" xr:uid="{2628581B-6AD8-4EA4-8F39-99633DF8824A}"/>
    <cellStyle name="Total 5 5 7 2" xfId="11180" xr:uid="{F2A5DEE5-4D6B-4502-BA71-EFDAC804324E}"/>
    <cellStyle name="Total 5 5 7 2 2" xfId="26288" xr:uid="{22190A9C-0F64-4782-B47C-E649F45CCC42}"/>
    <cellStyle name="Total 5 5 7 3" xfId="8171" xr:uid="{FB835921-1DFF-443E-A4E3-6375AF399221}"/>
    <cellStyle name="Total 5 5 7 3 2" xfId="23279" xr:uid="{C73CE9DC-B875-47A1-ACE5-47DC05241899}"/>
    <cellStyle name="Total 5 5 7 4" xfId="19906" xr:uid="{9464A3F4-725B-4B47-976E-8C1F637C7A5F}"/>
    <cellStyle name="Total 5 5 8" xfId="8659" xr:uid="{7151CDAD-BA14-4D2C-8DC3-F2E4445E59D2}"/>
    <cellStyle name="Total 5 5 8 2" xfId="23767" xr:uid="{565585D0-7E99-4C49-9427-6F3B8C59F204}"/>
    <cellStyle name="Total 5 5 9" xfId="7716" xr:uid="{496839C9-446C-437A-9044-6B0763A0354B}"/>
    <cellStyle name="Total 5 5 9 2" xfId="22824" xr:uid="{B807D5A1-B67A-4979-B5C0-22C5937E0264}"/>
    <cellStyle name="Total 6" xfId="1785" xr:uid="{00000000-0005-0000-0000-0000F9060000}"/>
    <cellStyle name="Total 6 2" xfId="1956" xr:uid="{CBEBFC01-9232-49AE-BC27-1DC46355DBFA}"/>
    <cellStyle name="Total 6 2 10" xfId="8457" xr:uid="{C39933CB-ADD3-4502-858E-E2EF2C24BFC8}"/>
    <cellStyle name="Total 6 2 10 2" xfId="23565" xr:uid="{769E6034-6533-4F99-8ADC-2F1EE81E1D8D}"/>
    <cellStyle name="Total 6 2 11" xfId="15397" xr:uid="{4B1D5F19-3CF1-4610-8A4A-E32A3CD50DE2}"/>
    <cellStyle name="Total 6 2 11 2" xfId="30505" xr:uid="{138F3596-7218-4111-9855-012555E70639}"/>
    <cellStyle name="Total 6 2 12" xfId="13728" xr:uid="{53244818-7318-4968-B92E-78EE83769BBE}"/>
    <cellStyle name="Total 6 2 12 2" xfId="28836" xr:uid="{D295A450-A3D7-4A3E-B643-B0C30E77DBD8}"/>
    <cellStyle name="Total 6 2 13" xfId="17181" xr:uid="{EFFE823E-513B-4365-BFDC-DA8C6D07E7D3}"/>
    <cellStyle name="Total 6 2 2" xfId="2516" xr:uid="{B6878DB1-1956-4CB6-B89E-1C426FBEFB5C}"/>
    <cellStyle name="Total 6 2 2 2" xfId="5153" xr:uid="{7D88D134-9522-48A9-8650-BAD0C573CE3A}"/>
    <cellStyle name="Total 6 2 2 2 2" xfId="11517" xr:uid="{9BD71BD0-6C74-41B9-8FB9-94E80D5DDDC1}"/>
    <cellStyle name="Total 6 2 2 2 2 2" xfId="26625" xr:uid="{1DF393CD-D742-47D1-A2C8-EE1790538216}"/>
    <cellStyle name="Total 6 2 2 2 3" xfId="13674" xr:uid="{2D6BFE54-3259-4575-8CB8-2D6CF37EF1F6}"/>
    <cellStyle name="Total 6 2 2 2 3 2" xfId="28782" xr:uid="{73F75D9F-E27E-4F45-AF5A-3D715C8C2E61}"/>
    <cellStyle name="Total 6 2 2 2 4" xfId="20261" xr:uid="{2E8EE48B-2082-4067-BC85-C49D329C9C98}"/>
    <cellStyle name="Total 6 2 2 3" xfId="8983" xr:uid="{11F90358-6BD5-477B-8F72-A004506FA7C6}"/>
    <cellStyle name="Total 6 2 2 3 2" xfId="24091" xr:uid="{89ECB336-4917-4C93-8B3A-45B81556E669}"/>
    <cellStyle name="Total 6 2 3" xfId="2732" xr:uid="{49566F29-D965-4A96-83EF-5922348B5B55}"/>
    <cellStyle name="Total 6 2 3 2" xfId="5369" xr:uid="{CF889F37-5760-4D53-BF5D-2A9DED6A37EF}"/>
    <cellStyle name="Total 6 2 3 2 2" xfId="11718" xr:uid="{6AB85EB2-DE32-4C6D-809C-FB30BA882E4E}"/>
    <cellStyle name="Total 6 2 3 2 2 2" xfId="26826" xr:uid="{E5D5CD79-DF00-4200-A806-2AD0F7DC9A65}"/>
    <cellStyle name="Total 6 2 3 2 3" xfId="14305" xr:uid="{EF4BE224-D914-495F-BD6E-4D803EBCD31A}"/>
    <cellStyle name="Total 6 2 3 2 3 2" xfId="29413" xr:uid="{8DEE73E3-7BB8-4198-BD0E-E38A5ED0C88D}"/>
    <cellStyle name="Total 6 2 3 2 4" xfId="20477" xr:uid="{6AE168A0-F144-4848-A461-619FF6A7C4CF}"/>
    <cellStyle name="Total 6 2 3 3" xfId="8732" xr:uid="{33393CE0-4E71-4FC8-A5C8-B2740E33EDCB}"/>
    <cellStyle name="Total 6 2 3 3 2" xfId="23840" xr:uid="{F5DE0F55-ACD8-4246-A4F8-19BC1640DEA5}"/>
    <cellStyle name="Total 6 2 3 4" xfId="17840" xr:uid="{2CAAFC1D-CAEF-4706-914A-F18ADCF2C4DB}"/>
    <cellStyle name="Total 6 2 4" xfId="3035" xr:uid="{F93A683B-9032-4FF7-8482-47EC60ECF2C6}"/>
    <cellStyle name="Total 6 2 4 2" xfId="5672" xr:uid="{9A6648E7-EDF8-4D88-A4CF-CF1A0936BE86}"/>
    <cellStyle name="Total 6 2 4 2 2" xfId="11983" xr:uid="{12BD85B9-965B-4D82-8CE3-38A41914BF85}"/>
    <cellStyle name="Total 6 2 4 2 2 2" xfId="27091" xr:uid="{A19DB088-EA68-4A5F-B55D-C661CB039F85}"/>
    <cellStyle name="Total 6 2 4 2 3" xfId="15932" xr:uid="{D1458EFB-13BC-421D-9CC1-C28F2BA626BF}"/>
    <cellStyle name="Total 6 2 4 2 3 2" xfId="31040" xr:uid="{AD4B175B-505C-454C-9E4F-934927FC52FB}"/>
    <cellStyle name="Total 6 2 4 2 4" xfId="20780" xr:uid="{C6FF0A5A-557D-4128-856F-5959E19F839C}"/>
    <cellStyle name="Total 6 2 4 3" xfId="9417" xr:uid="{98C02F7D-D5B3-4845-9483-C0770BD3EC48}"/>
    <cellStyle name="Total 6 2 4 3 2" xfId="24525" xr:uid="{00431497-BEF6-4F83-8B4D-17DF121ECD1D}"/>
    <cellStyle name="Total 6 2 4 4" xfId="13520" xr:uid="{FDCAACD7-BFE1-49C5-A510-7CFE920D4B13}"/>
    <cellStyle name="Total 6 2 4 4 2" xfId="28628" xr:uid="{3E2C85CB-C723-4EDD-8884-687C2C586424}"/>
    <cellStyle name="Total 6 2 4 5" xfId="18143" xr:uid="{10FC884B-B5A9-4C0F-BAC5-4442173BB1F2}"/>
    <cellStyle name="Total 6 2 5" xfId="3361" xr:uid="{87682612-1154-4745-81F0-668A5B5708A4}"/>
    <cellStyle name="Total 6 2 5 2" xfId="5998" xr:uid="{BA3AD95B-466C-44D3-A37E-B4AD62A091E1}"/>
    <cellStyle name="Total 6 2 5 2 2" xfId="12309" xr:uid="{01805268-13E2-4A57-BE1B-42A4428BEED9}"/>
    <cellStyle name="Total 6 2 5 2 2 2" xfId="27417" xr:uid="{FD759BF8-C166-4F52-8C89-D5ACF7867D28}"/>
    <cellStyle name="Total 6 2 5 2 3" xfId="14774" xr:uid="{47046ABF-9368-4DE8-9434-36070F67C6FC}"/>
    <cellStyle name="Total 6 2 5 2 3 2" xfId="29882" xr:uid="{5D69D80D-BCFD-460D-A736-1D448EE43D90}"/>
    <cellStyle name="Total 6 2 5 2 4" xfId="21106" xr:uid="{9B180B0A-CF44-47D2-BA4E-2FDAED52304D}"/>
    <cellStyle name="Total 6 2 5 3" xfId="9743" xr:uid="{2620A5E7-C89F-4C15-971E-2031E4271B8F}"/>
    <cellStyle name="Total 6 2 5 3 2" xfId="24851" xr:uid="{0CD908F2-6F48-4539-A422-894B630465C0}"/>
    <cellStyle name="Total 6 2 5 4" xfId="13518" xr:uid="{0DA66523-8713-4E4A-825A-09ACA76A4A4F}"/>
    <cellStyle name="Total 6 2 5 4 2" xfId="28626" xr:uid="{0BD7C535-ABAC-4720-8EE9-EBF975479DB6}"/>
    <cellStyle name="Total 6 2 5 5" xfId="18469" xr:uid="{F76F4B88-6ACA-46A6-80E4-11F6588D169B}"/>
    <cellStyle name="Total 6 2 6" xfId="3667" xr:uid="{2211D687-38DA-42F7-B477-1F845EF2232F}"/>
    <cellStyle name="Total 6 2 6 2" xfId="6304" xr:uid="{03CDFF1C-3514-43A7-BAB5-D21CD42E91F1}"/>
    <cellStyle name="Total 6 2 6 2 2" xfId="12615" xr:uid="{CBF4610E-5ED4-46E8-A8AF-1B8EAE956C69}"/>
    <cellStyle name="Total 6 2 6 2 2 2" xfId="27723" xr:uid="{E239D4B3-156C-4117-B5DE-F5433599A9F6}"/>
    <cellStyle name="Total 6 2 6 2 3" xfId="13827" xr:uid="{D6DA0273-8980-42B1-9E2B-771BCFB6D765}"/>
    <cellStyle name="Total 6 2 6 2 3 2" xfId="28935" xr:uid="{84769E40-DA4C-448C-AC15-1C826FA4CD75}"/>
    <cellStyle name="Total 6 2 6 2 4" xfId="21412" xr:uid="{B0FE2718-39B3-42CD-8CF4-E865BF862194}"/>
    <cellStyle name="Total 6 2 6 3" xfId="10049" xr:uid="{F6B4C441-AC69-44BB-92B9-ADFA4AE9FA14}"/>
    <cellStyle name="Total 6 2 6 3 2" xfId="25157" xr:uid="{03363B7C-CADD-497D-A264-52B58A900842}"/>
    <cellStyle name="Total 6 2 6 4" xfId="15675" xr:uid="{6F24E57E-ABBE-4B65-BCFE-435646F3AC32}"/>
    <cellStyle name="Total 6 2 6 4 2" xfId="30783" xr:uid="{AFF81A23-7F0E-48FD-BF78-ADCE22A254B3}"/>
    <cellStyle name="Total 6 2 6 5" xfId="18775" xr:uid="{4122DC50-310A-444C-BC3F-18EECC04A464}"/>
    <cellStyle name="Total 6 2 7" xfId="4028" xr:uid="{C004E7AC-D555-4C43-986F-794354520BC4}"/>
    <cellStyle name="Total 6 2 7 2" xfId="6665" xr:uid="{DC7FF51E-FC75-4664-A7E0-0F4760E62F41}"/>
    <cellStyle name="Total 6 2 7 2 2" xfId="12976" xr:uid="{DCFF2643-532A-4839-AD72-196DAB87B2B5}"/>
    <cellStyle name="Total 6 2 7 2 2 2" xfId="28084" xr:uid="{D5AA180E-6022-467D-A155-0E036A225E80}"/>
    <cellStyle name="Total 6 2 7 2 3" xfId="16666" xr:uid="{9E83D245-A45C-41D9-AAEF-E2029B1E355D}"/>
    <cellStyle name="Total 6 2 7 2 3 2" xfId="31774" xr:uid="{6637FE9E-9112-4E72-8679-7588AE8BCF56}"/>
    <cellStyle name="Total 6 2 7 2 4" xfId="21773" xr:uid="{8AEC4982-39E6-4101-823A-752D64F749E9}"/>
    <cellStyle name="Total 6 2 7 3" xfId="10410" xr:uid="{BAD86896-39F3-4993-8801-E2087EA8A060}"/>
    <cellStyle name="Total 6 2 7 3 2" xfId="25518" xr:uid="{719CBE20-A899-471D-B6B8-8691506CEA24}"/>
    <cellStyle name="Total 6 2 7 4" xfId="8726" xr:uid="{5B3F4C80-E69D-41C2-812B-170DCB8B2DB2}"/>
    <cellStyle name="Total 6 2 7 4 2" xfId="23834" xr:uid="{95502F3B-90F6-4532-8381-F58658C5C033}"/>
    <cellStyle name="Total 6 2 7 5" xfId="19136" xr:uid="{FBD39984-B17F-4BD9-875D-2DDF72DA12E2}"/>
    <cellStyle name="Total 6 2 8" xfId="4341" xr:uid="{4011619C-4570-4040-B6FE-21FC7D359590}"/>
    <cellStyle name="Total 6 2 8 2" xfId="6978" xr:uid="{C3BE50C6-AAE1-4E24-98BF-67738CE506CD}"/>
    <cellStyle name="Total 6 2 8 2 2" xfId="13289" xr:uid="{18E9FA2A-E6D9-4C38-9395-14EF6035A3EB}"/>
    <cellStyle name="Total 6 2 8 2 2 2" xfId="28397" xr:uid="{83FA5FF0-4984-4E73-A181-9AB5CE6F0DD6}"/>
    <cellStyle name="Total 6 2 8 2 3" xfId="16953" xr:uid="{39D2AEE6-64C6-4ACA-B410-C4D4A80ACA08}"/>
    <cellStyle name="Total 6 2 8 2 3 2" xfId="32061" xr:uid="{F37C1428-3D11-40D9-86B8-31D9ABBF9B5B}"/>
    <cellStyle name="Total 6 2 8 2 4" xfId="22086" xr:uid="{A3C0F917-C0FC-4758-A89C-EE21AC9D9745}"/>
    <cellStyle name="Total 6 2 8 3" xfId="10723" xr:uid="{D8DF5497-7BE0-4328-AAE3-35C3072E90BA}"/>
    <cellStyle name="Total 6 2 8 3 2" xfId="25831" xr:uid="{B1C6E186-BC1B-4F86-9A49-888942C89750}"/>
    <cellStyle name="Total 6 2 8 4" xfId="9277" xr:uid="{C0636A1E-1058-45B4-9CDB-84852381A9DE}"/>
    <cellStyle name="Total 6 2 8 4 2" xfId="24385" xr:uid="{BF29DB0C-65ED-43AF-9996-5E530ACBC15A}"/>
    <cellStyle name="Total 6 2 8 5" xfId="19449" xr:uid="{98642C66-027B-4920-B1AF-C82D7D065D93}"/>
    <cellStyle name="Total 6 2 9" xfId="4593" xr:uid="{220F5C59-E01A-4D68-9140-5AE047D50ED9}"/>
    <cellStyle name="Total 6 2 9 2" xfId="10975" xr:uid="{4E32F9AB-4B8B-4901-A511-58E43F9B6C7C}"/>
    <cellStyle name="Total 6 2 9 2 2" xfId="26083" xr:uid="{F3865B3A-F997-4AEF-A74B-EDF87F215DF1}"/>
    <cellStyle name="Total 6 2 9 3" xfId="14976" xr:uid="{95E0ABE2-020B-482C-8BBA-4E7816908005}"/>
    <cellStyle name="Total 6 2 9 3 2" xfId="30084" xr:uid="{95C645E7-9D5B-4D57-A89D-6E03FE1DB986}"/>
    <cellStyle name="Total 6 2 9 4" xfId="19701" xr:uid="{45CFE9D7-A05E-48A7-A271-DE9BCF578B48}"/>
    <cellStyle name="Total 6 3" xfId="1985" xr:uid="{116EC7F0-550A-4848-9248-DB892DBB4D3E}"/>
    <cellStyle name="Total 6 3 10" xfId="8483" xr:uid="{35C39C17-573E-4467-BB61-809163C7BCE5}"/>
    <cellStyle name="Total 6 3 10 2" xfId="23591" xr:uid="{7A87D45B-3A0A-4E86-9909-0DFD8789A930}"/>
    <cellStyle name="Total 6 3 11" xfId="9219" xr:uid="{57781D93-6559-47CE-A577-9201B365744C}"/>
    <cellStyle name="Total 6 3 11 2" xfId="24327" xr:uid="{22CA3422-8961-479C-B456-FBDC5ED5BD91}"/>
    <cellStyle name="Total 6 3 12" xfId="14389" xr:uid="{8022936B-EE9B-42AA-9837-B575EBF8D1C8}"/>
    <cellStyle name="Total 6 3 12 2" xfId="29497" xr:uid="{8AD3E89B-3D4C-4BE4-844C-450228BB3C57}"/>
    <cellStyle name="Total 6 3 13" xfId="17210" xr:uid="{8F3AFD53-F680-4069-960F-D1686925A63C}"/>
    <cellStyle name="Total 6 3 2" xfId="2545" xr:uid="{139F3A2F-DB61-4D67-8035-D4FEB6560DCF}"/>
    <cellStyle name="Total 6 3 2 2" xfId="5182" xr:uid="{C529ADBF-8C3C-411D-9C00-6759FF7747F4}"/>
    <cellStyle name="Total 6 3 2 2 2" xfId="11546" xr:uid="{5BCB4570-6DF5-490F-9F23-76194363F428}"/>
    <cellStyle name="Total 6 3 2 2 2 2" xfId="26654" xr:uid="{DF306B50-57E1-43D0-9FAB-20D72234ED22}"/>
    <cellStyle name="Total 6 3 2 2 3" xfId="14170" xr:uid="{4D34C7E3-92B9-49BF-AAF2-F2487FAF401B}"/>
    <cellStyle name="Total 6 3 2 2 3 2" xfId="29278" xr:uid="{9F52E5B5-E3F5-45D9-B1D8-A3F4E77EEC41}"/>
    <cellStyle name="Total 6 3 2 2 4" xfId="20290" xr:uid="{DB3C7965-97E5-4F1C-8985-C070F9FFF2AD}"/>
    <cellStyle name="Total 6 3 2 3" xfId="9012" xr:uid="{A9539FCD-6CAF-4641-9B72-826608988233}"/>
    <cellStyle name="Total 6 3 2 3 2" xfId="24120" xr:uid="{1F92FCAF-8143-4E33-8317-108FB9B79345}"/>
    <cellStyle name="Total 6 3 3" xfId="2747" xr:uid="{C71DCAC9-9CFD-4D77-A2EE-EA73C8B00DEE}"/>
    <cellStyle name="Total 6 3 3 2" xfId="5384" xr:uid="{D258416B-D3C2-44CC-8FEE-0EA8CBD1A8A4}"/>
    <cellStyle name="Total 6 3 3 2 2" xfId="11733" xr:uid="{FFE2AEF5-E37B-4F94-912F-32BA6B6E1BBD}"/>
    <cellStyle name="Total 6 3 3 2 2 2" xfId="26841" xr:uid="{C2974BF5-4C37-4797-BD22-E1553E633F40}"/>
    <cellStyle name="Total 6 3 3 2 3" xfId="7606" xr:uid="{DD6A7080-A4AC-49CF-A809-7D049D560D06}"/>
    <cellStyle name="Total 6 3 3 2 3 2" xfId="22714" xr:uid="{FD26D507-FB92-4348-BF89-5CC77891F09B}"/>
    <cellStyle name="Total 6 3 3 2 4" xfId="20492" xr:uid="{4016D096-5334-44E1-8B70-9C0A1D13F1CE}"/>
    <cellStyle name="Total 6 3 3 3" xfId="9165" xr:uid="{E4729482-89AB-460C-A95D-4D4514999190}"/>
    <cellStyle name="Total 6 3 3 3 2" xfId="24273" xr:uid="{48B82B76-0918-4747-B4F4-73B35815492F}"/>
    <cellStyle name="Total 6 3 3 4" xfId="17855" xr:uid="{4757D517-0E80-40EB-96A9-3FE948ED6BAD}"/>
    <cellStyle name="Total 6 3 4" xfId="3050" xr:uid="{027A00EA-3D6B-420A-AAF9-FCFE99B00FD1}"/>
    <cellStyle name="Total 6 3 4 2" xfId="5687" xr:uid="{7EA66FDC-6E28-4C15-BE07-B9929D8194FD}"/>
    <cellStyle name="Total 6 3 4 2 2" xfId="11998" xr:uid="{93F2C1B9-79B5-4565-8633-95BB1924F1EC}"/>
    <cellStyle name="Total 6 3 4 2 2 2" xfId="27106" xr:uid="{049A3CF7-74A5-4CC2-93CC-978FD4EB7D4F}"/>
    <cellStyle name="Total 6 3 4 2 3" xfId="9293" xr:uid="{E10A18AC-0E88-47B5-A3CB-CD2801D28FA5}"/>
    <cellStyle name="Total 6 3 4 2 3 2" xfId="24401" xr:uid="{29DE9046-FECF-48FF-ACA1-21712DF5D86F}"/>
    <cellStyle name="Total 6 3 4 2 4" xfId="20795" xr:uid="{C3BBB07B-C505-4471-84AA-9E9781A22D7F}"/>
    <cellStyle name="Total 6 3 4 3" xfId="9432" xr:uid="{512C3E2F-9CC7-4443-BDEB-A0B71DC019AE}"/>
    <cellStyle name="Total 6 3 4 3 2" xfId="24540" xr:uid="{EC1EAD07-2F35-4C73-BC87-EEAF1010674F}"/>
    <cellStyle name="Total 6 3 4 4" xfId="16477" xr:uid="{43CAF3D1-A9EF-4D1E-84A9-A7D0B918E358}"/>
    <cellStyle name="Total 6 3 4 4 2" xfId="31585" xr:uid="{531C7F99-999D-4B22-9AA9-BA43E80615D8}"/>
    <cellStyle name="Total 6 3 4 5" xfId="18158" xr:uid="{291F2B57-BDB5-45E7-AE61-79A4FC5A1AF9}"/>
    <cellStyle name="Total 6 3 5" xfId="3376" xr:uid="{227C518D-927C-4C4D-963F-D3B1F7BB1931}"/>
    <cellStyle name="Total 6 3 5 2" xfId="6013" xr:uid="{8E0C8522-7093-4F63-83EC-8EF75F890B39}"/>
    <cellStyle name="Total 6 3 5 2 2" xfId="12324" xr:uid="{6B15670F-BC37-4BCB-A87D-0F402F19AD07}"/>
    <cellStyle name="Total 6 3 5 2 2 2" xfId="27432" xr:uid="{70359EDC-0053-4310-8B93-9A387DA187B2}"/>
    <cellStyle name="Total 6 3 5 2 3" xfId="8024" xr:uid="{E1423309-64BD-44AC-9600-3E199C14A118}"/>
    <cellStyle name="Total 6 3 5 2 3 2" xfId="23132" xr:uid="{59E3A7DB-B226-40DA-A374-1D88F3E1E8C0}"/>
    <cellStyle name="Total 6 3 5 2 4" xfId="21121" xr:uid="{C95732F3-C0CB-44E2-9F4C-A395F04E1152}"/>
    <cellStyle name="Total 6 3 5 3" xfId="9758" xr:uid="{55196FA9-CD31-4949-A18D-7A96D55486D7}"/>
    <cellStyle name="Total 6 3 5 3 2" xfId="24866" xr:uid="{DA5504CD-54E7-46A8-91FD-7637A43DE8AE}"/>
    <cellStyle name="Total 6 3 5 4" xfId="15363" xr:uid="{5AA3BCA2-4034-4450-B8F1-BA0F2AAA593D}"/>
    <cellStyle name="Total 6 3 5 4 2" xfId="30471" xr:uid="{41224597-732A-4524-A65F-66FF5C9CD56C}"/>
    <cellStyle name="Total 6 3 5 5" xfId="18484" xr:uid="{7D0494B1-860F-454A-8EEF-73499AB04053}"/>
    <cellStyle name="Total 6 3 6" xfId="3682" xr:uid="{07629098-9841-4805-B754-899F379653FE}"/>
    <cellStyle name="Total 6 3 6 2" xfId="6319" xr:uid="{954F862B-F6E7-4DA3-8508-E7718E863E24}"/>
    <cellStyle name="Total 6 3 6 2 2" xfId="12630" xr:uid="{4E0E50EC-F679-4E42-8EE5-92C10FBD5541}"/>
    <cellStyle name="Total 6 3 6 2 2 2" xfId="27738" xr:uid="{7343818C-71A5-4F87-914F-8FD63F17D3EB}"/>
    <cellStyle name="Total 6 3 6 2 3" xfId="7140" xr:uid="{2122DA4B-B824-466D-9193-537195172706}"/>
    <cellStyle name="Total 6 3 6 2 3 2" xfId="22248" xr:uid="{5C1D635B-5707-443E-BD9F-4A7431F90005}"/>
    <cellStyle name="Total 6 3 6 2 4" xfId="21427" xr:uid="{DB257660-B8BE-46F6-9F13-E84E02781DEB}"/>
    <cellStyle name="Total 6 3 6 3" xfId="10064" xr:uid="{34C601CE-26F8-4249-B5F1-58E6C5D52F50}"/>
    <cellStyle name="Total 6 3 6 3 2" xfId="25172" xr:uid="{9B42297A-67A8-4E02-8874-E0A100C6A113}"/>
    <cellStyle name="Total 6 3 6 4" xfId="16544" xr:uid="{2D141B25-314A-4781-9826-2A24B4D3C124}"/>
    <cellStyle name="Total 6 3 6 4 2" xfId="31652" xr:uid="{23981671-F360-4310-A073-EDB9A150CEDA}"/>
    <cellStyle name="Total 6 3 6 5" xfId="18790" xr:uid="{94D8C4C0-38DE-4DB5-918A-17BA71C2A20F}"/>
    <cellStyle name="Total 6 3 7" xfId="4057" xr:uid="{AF5BC8A1-106D-4D2E-955B-786ED9A2032D}"/>
    <cellStyle name="Total 6 3 7 2" xfId="6694" xr:uid="{125D277F-AC76-408C-92C1-300856F6D875}"/>
    <cellStyle name="Total 6 3 7 2 2" xfId="13005" xr:uid="{2B7BDABE-9701-4971-B487-28B3F94B4D01}"/>
    <cellStyle name="Total 6 3 7 2 2 2" xfId="28113" xr:uid="{DCDCF15D-D1E1-4A6A-81FA-EF90FC3E5FFB}"/>
    <cellStyle name="Total 6 3 7 2 3" xfId="16681" xr:uid="{05C621D8-1ACF-4783-AB24-58597C3B10CD}"/>
    <cellStyle name="Total 6 3 7 2 3 2" xfId="31789" xr:uid="{51B4E769-FBF0-4729-8A69-9A972BA2229E}"/>
    <cellStyle name="Total 6 3 7 2 4" xfId="21802" xr:uid="{B46C1AFE-A450-404B-98F1-D5994034209E}"/>
    <cellStyle name="Total 6 3 7 3" xfId="10439" xr:uid="{A9406964-D34B-4B2A-A453-4F6D2276876A}"/>
    <cellStyle name="Total 6 3 7 3 2" xfId="25547" xr:uid="{EC90AFBE-15A9-4276-9E0E-57E7BE42F581}"/>
    <cellStyle name="Total 6 3 7 4" xfId="15774" xr:uid="{AB0DBBE1-DD29-47FE-B101-1C1CF850F175}"/>
    <cellStyle name="Total 6 3 7 4 2" xfId="30882" xr:uid="{5F52BC8A-87CE-4320-86A1-4BF9E85F933E}"/>
    <cellStyle name="Total 6 3 7 5" xfId="19165" xr:uid="{3330A3FC-CDC0-4A11-9EBD-A7C50AD66DA4}"/>
    <cellStyle name="Total 6 3 8" xfId="4356" xr:uid="{0FC0BFC0-A355-4222-AECD-31165FF9242B}"/>
    <cellStyle name="Total 6 3 8 2" xfId="6993" xr:uid="{C39E1B4E-3876-4680-9D5C-4C9CD423A148}"/>
    <cellStyle name="Total 6 3 8 2 2" xfId="13304" xr:uid="{ACC9EC84-AD40-4545-AE6F-66F76B8E36A4}"/>
    <cellStyle name="Total 6 3 8 2 2 2" xfId="28412" xr:uid="{04965F98-4994-4B69-88ED-0DDD573B9B65}"/>
    <cellStyle name="Total 6 3 8 2 3" xfId="16968" xr:uid="{0F7E265B-4992-4C62-83E0-F9905C1EFD7D}"/>
    <cellStyle name="Total 6 3 8 2 3 2" xfId="32076" xr:uid="{862811C7-3C78-4D41-89F1-525903DBE951}"/>
    <cellStyle name="Total 6 3 8 2 4" xfId="22101" xr:uid="{CCA80119-FAF6-4014-B08A-730D91BABC08}"/>
    <cellStyle name="Total 6 3 8 3" xfId="10738" xr:uid="{688DCA69-64B7-455E-80E4-2C725706EEA2}"/>
    <cellStyle name="Total 6 3 8 3 2" xfId="25846" xr:uid="{561B1498-FD1E-4F13-98A3-D47795317CB7}"/>
    <cellStyle name="Total 6 3 8 4" xfId="14359" xr:uid="{7656CB09-707E-49A8-AF70-9796007CA73F}"/>
    <cellStyle name="Total 6 3 8 4 2" xfId="29467" xr:uid="{F37696FF-207B-4C6B-BC14-A292E6713A20}"/>
    <cellStyle name="Total 6 3 8 5" xfId="19464" xr:uid="{E31CFEA6-D24D-432E-A8DF-E5BD785DBE9F}"/>
    <cellStyle name="Total 6 3 9" xfId="4622" xr:uid="{9112B218-962C-46BF-8DBF-37750723B0AB}"/>
    <cellStyle name="Total 6 3 9 2" xfId="11004" xr:uid="{786F0F98-6AD8-46A1-9FEF-4EDD4FB842D7}"/>
    <cellStyle name="Total 6 3 9 2 2" xfId="26112" xr:uid="{601A3767-C18F-47D4-A2D4-646AB3AA26D7}"/>
    <cellStyle name="Total 6 3 9 3" xfId="16106" xr:uid="{4CF0B9FF-CD52-4269-80AE-811B344F3596}"/>
    <cellStyle name="Total 6 3 9 3 2" xfId="31214" xr:uid="{43378793-D16A-412B-915A-2B543396EDC6}"/>
    <cellStyle name="Total 6 3 9 4" xfId="19730" xr:uid="{554824A9-0618-4778-9EFA-0ED4D72C9123}"/>
    <cellStyle name="Total 6 4" xfId="2147" xr:uid="{167C46AD-09D2-4529-859C-D6CBCEF33477}"/>
    <cellStyle name="Total 6 4 10" xfId="15186" xr:uid="{1448C152-09F8-4E36-8B3F-80F46E1B04A3}"/>
    <cellStyle name="Total 6 4 10 2" xfId="30294" xr:uid="{F43AD8F5-3873-465A-9F1D-EBB1E70175B0}"/>
    <cellStyle name="Total 6 4 11" xfId="16211" xr:uid="{6F376FA6-D668-4281-AB67-652CAD82DCEF}"/>
    <cellStyle name="Total 6 4 11 2" xfId="31319" xr:uid="{2A7E8484-D419-4925-802D-597B01D6ED30}"/>
    <cellStyle name="Total 6 4 12" xfId="17372" xr:uid="{74065DDB-1CF3-4187-BD9C-5BA6B9A56865}"/>
    <cellStyle name="Total 6 4 2" xfId="2637" xr:uid="{1DA1BBCD-F01D-446F-8A81-3BE8607D7940}"/>
    <cellStyle name="Total 6 4 2 2" xfId="5274" xr:uid="{CAFFED1C-6220-45F8-B7D0-8A411BB86354}"/>
    <cellStyle name="Total 6 4 2 2 2" xfId="11638" xr:uid="{59509DCF-87F0-4FE6-BDB7-2B3E121C27B7}"/>
    <cellStyle name="Total 6 4 2 2 2 2" xfId="26746" xr:uid="{82A6BBF3-D855-47B8-95BC-B8463FC84A2E}"/>
    <cellStyle name="Total 6 4 2 2 3" xfId="15764" xr:uid="{B6987EAA-5C17-4F53-84F1-8EA911ACFB7B}"/>
    <cellStyle name="Total 6 4 2 2 3 2" xfId="30872" xr:uid="{63A88F0E-53A3-4EA7-93AD-335407C9B56D}"/>
    <cellStyle name="Total 6 4 2 2 4" xfId="20382" xr:uid="{7BF6AF80-968D-465D-A3DB-A0231395D899}"/>
    <cellStyle name="Total 6 4 2 3" xfId="9104" xr:uid="{85042B4F-4B46-4A4A-ABB1-A7262D016470}"/>
    <cellStyle name="Total 6 4 2 3 2" xfId="24212" xr:uid="{1A6A5468-A155-4163-9CEE-F3C1C33B379D}"/>
    <cellStyle name="Total 6 4 2 4" xfId="7520" xr:uid="{2891400F-850F-49E1-B434-36E8B5852E28}"/>
    <cellStyle name="Total 6 4 2 4 2" xfId="22628" xr:uid="{924126EA-34D7-44E1-BF10-DD51159E723E}"/>
    <cellStyle name="Total 6 4 2 5" xfId="13557" xr:uid="{7BEA71CA-DB9C-42B0-B282-2EA63F45AC37}"/>
    <cellStyle name="Total 6 4 2 5 2" xfId="28665" xr:uid="{AEB54533-97BF-41C8-A0D7-E8C99E9B6D68}"/>
    <cellStyle name="Total 6 4 2 6" xfId="17745" xr:uid="{AA9F7D5A-0BAF-4392-A379-1C981FB1A765}"/>
    <cellStyle name="Total 6 4 3" xfId="2902" xr:uid="{147975B3-B32D-4119-88C6-4B1812066260}"/>
    <cellStyle name="Total 6 4 3 2" xfId="5539" xr:uid="{ED9A6319-A3FC-4046-A766-7883F889D049}"/>
    <cellStyle name="Total 6 4 3 2 2" xfId="11850" xr:uid="{E20EBCE3-7C14-4DDD-9C5F-9AC85005B253}"/>
    <cellStyle name="Total 6 4 3 2 2 2" xfId="26958" xr:uid="{A914033D-C7C7-473A-9D1E-7BB9C5E6320F}"/>
    <cellStyle name="Total 6 4 3 2 3" xfId="8096" xr:uid="{8DAB6615-6FBC-4953-84F8-843576E193E2}"/>
    <cellStyle name="Total 6 4 3 2 3 2" xfId="23204" xr:uid="{B731343E-CAA9-43A9-A547-E0CF12398E83}"/>
    <cellStyle name="Total 6 4 3 2 4" xfId="20647" xr:uid="{DACC0D2B-D856-49DE-ACA1-E1A8420A0598}"/>
    <cellStyle name="Total 6 4 3 3" xfId="15748" xr:uid="{14FF0B93-E764-40E4-BAB2-3675A5168423}"/>
    <cellStyle name="Total 6 4 3 3 2" xfId="30856" xr:uid="{622013E7-4379-4DDA-A0FE-070D5BFCB668}"/>
    <cellStyle name="Total 6 4 3 4" xfId="18010" xr:uid="{5B13A3E0-0589-48D1-A9E9-88DCF67A4ECE}"/>
    <cellStyle name="Total 6 4 4" xfId="3205" xr:uid="{D2E711E5-F163-4261-9F32-89AB93F07E69}"/>
    <cellStyle name="Total 6 4 4 2" xfId="5842" xr:uid="{78BBFA3C-DF02-4171-A885-5D059618B31E}"/>
    <cellStyle name="Total 6 4 4 2 2" xfId="12153" xr:uid="{6DE7F78D-9E85-4335-A08B-E18E429F2DC7}"/>
    <cellStyle name="Total 6 4 4 2 2 2" xfId="27261" xr:uid="{143D3940-BD8C-404A-AC50-630381071945}"/>
    <cellStyle name="Total 6 4 4 2 3" xfId="13953" xr:uid="{68C54902-A6AB-4878-B2BC-B72E6D9F448F}"/>
    <cellStyle name="Total 6 4 4 2 3 2" xfId="29061" xr:uid="{9AF10F6B-646A-489F-BC2D-7BAABF6E9970}"/>
    <cellStyle name="Total 6 4 4 2 4" xfId="20950" xr:uid="{D91E3059-F350-45BE-8B65-ED866565B8E8}"/>
    <cellStyle name="Total 6 4 4 3" xfId="9587" xr:uid="{04F37DEF-D9E7-497B-B2C3-7BD51F50CE62}"/>
    <cellStyle name="Total 6 4 4 3 2" xfId="24695" xr:uid="{CF4C288C-B239-4E39-AB4E-96E8FCB6C931}"/>
    <cellStyle name="Total 6 4 4 4" xfId="11777" xr:uid="{DE5CBAAD-69E9-4D90-81C0-42141D5E8C5C}"/>
    <cellStyle name="Total 6 4 4 4 2" xfId="26885" xr:uid="{77973532-14BC-40AA-8CE8-15F795EFEACE}"/>
    <cellStyle name="Total 6 4 4 5" xfId="18313" xr:uid="{8615DA3F-AEA9-40D6-8F49-D4FA128590C1}"/>
    <cellStyle name="Total 6 4 5" xfId="3531" xr:uid="{682C91FD-6745-4F33-A04D-F147000535E1}"/>
    <cellStyle name="Total 6 4 5 2" xfId="6168" xr:uid="{76990E72-5F51-4AAB-953E-FA18DB7F7964}"/>
    <cellStyle name="Total 6 4 5 2 2" xfId="12479" xr:uid="{BE757B16-8D8F-4EFB-867C-0BCB124907CC}"/>
    <cellStyle name="Total 6 4 5 2 2 2" xfId="27587" xr:uid="{AF46EAB0-5D17-46D8-A174-AC15DF6E566E}"/>
    <cellStyle name="Total 6 4 5 2 3" xfId="16264" xr:uid="{A529DCD5-43A5-464F-87AD-FAA155C42769}"/>
    <cellStyle name="Total 6 4 5 2 3 2" xfId="31372" xr:uid="{13018F84-53A4-445E-98D1-849BC9A89242}"/>
    <cellStyle name="Total 6 4 5 2 4" xfId="21276" xr:uid="{C73DDE8F-F29B-40B7-964A-C7BAEC2D98B9}"/>
    <cellStyle name="Total 6 4 5 3" xfId="9913" xr:uid="{9FF75BD2-7374-42A2-AB63-F293C1CE4E5A}"/>
    <cellStyle name="Total 6 4 5 3 2" xfId="25021" xr:uid="{F22864C3-4654-43C9-9B19-B8BCAC7CAAA6}"/>
    <cellStyle name="Total 6 4 5 4" xfId="7052" xr:uid="{50592152-5ED2-4CAA-A2C5-4794C40035B5}"/>
    <cellStyle name="Total 6 4 5 4 2" xfId="22160" xr:uid="{02487760-EE5B-493E-A518-2E4BF1216A18}"/>
    <cellStyle name="Total 6 4 5 5" xfId="18639" xr:uid="{7A4A64FC-F192-469F-BB93-C1ACDC24F5D8}"/>
    <cellStyle name="Total 6 4 6" xfId="3837" xr:uid="{BE1A5387-FF7F-411F-8614-2BF4ADE3A06E}"/>
    <cellStyle name="Total 6 4 6 2" xfId="6474" xr:uid="{0B0F4C80-0D38-488D-A2EA-4A8C04F29064}"/>
    <cellStyle name="Total 6 4 6 2 2" xfId="12785" xr:uid="{14C20895-492C-4476-BF52-E2F5E5DE623A}"/>
    <cellStyle name="Total 6 4 6 2 2 2" xfId="27893" xr:uid="{52893D72-30AB-4AFB-95A1-E644D28044F2}"/>
    <cellStyle name="Total 6 4 6 2 3" xfId="7242" xr:uid="{5884FAA4-A2DD-418D-B1E6-E8A2760D8E3B}"/>
    <cellStyle name="Total 6 4 6 2 3 2" xfId="22350" xr:uid="{EE69A482-3D27-4A55-9541-758B65E0E80C}"/>
    <cellStyle name="Total 6 4 6 2 4" xfId="21582" xr:uid="{51547635-28C8-4752-91AC-4393F65B9ACD}"/>
    <cellStyle name="Total 6 4 6 3" xfId="10219" xr:uid="{ED5879AA-E15F-42FD-BA81-E508C0FB553F}"/>
    <cellStyle name="Total 6 4 6 3 2" xfId="25327" xr:uid="{A2CADB58-FDE7-4D9F-9A76-7D08235616B3}"/>
    <cellStyle name="Total 6 4 6 4" xfId="15793" xr:uid="{0E5D18A7-CCDF-4B8D-9B17-880FD733C9A1}"/>
    <cellStyle name="Total 6 4 6 4 2" xfId="30901" xr:uid="{C7961C04-D891-49D4-8ADC-EAC9A3D2090D}"/>
    <cellStyle name="Total 6 4 6 5" xfId="18945" xr:uid="{1B6095E3-7EDE-48F5-98D1-A710CE72B60B}"/>
    <cellStyle name="Total 6 4 7" xfId="4219" xr:uid="{54451292-F610-48B8-AAD6-025012C0DA2E}"/>
    <cellStyle name="Total 6 4 7 2" xfId="6856" xr:uid="{2AFD002E-2AAC-4CD7-8787-18A80559808C}"/>
    <cellStyle name="Total 6 4 7 2 2" xfId="13167" xr:uid="{0CC9F5E3-E34B-4AC4-A139-A0335DD8DD89}"/>
    <cellStyle name="Total 6 4 7 2 2 2" xfId="28275" xr:uid="{9431407A-2194-42ED-A339-EA54D54E9343}"/>
    <cellStyle name="Total 6 4 7 2 3" xfId="16836" xr:uid="{94F72829-671B-4E3D-91E7-51F21ED2D5CB}"/>
    <cellStyle name="Total 6 4 7 2 3 2" xfId="31944" xr:uid="{279DFEE9-035A-4673-8932-41D8CDA84756}"/>
    <cellStyle name="Total 6 4 7 2 4" xfId="21964" xr:uid="{61C77F8D-DB1E-47A1-9FFD-E02D754FCA2A}"/>
    <cellStyle name="Total 6 4 7 3" xfId="10601" xr:uid="{FD5D6E29-AF51-438D-BE1D-AAB0EFA7C11C}"/>
    <cellStyle name="Total 6 4 7 3 2" xfId="25709" xr:uid="{37940BBE-6D48-429F-A65B-5E6A52E11D81}"/>
    <cellStyle name="Total 6 4 7 4" xfId="16213" xr:uid="{0BC2712B-C859-40E7-8A8B-B37F869F081F}"/>
    <cellStyle name="Total 6 4 7 4 2" xfId="31321" xr:uid="{31541DB7-5DC5-495F-8C65-9DA2F52C3CE0}"/>
    <cellStyle name="Total 6 4 7 5" xfId="19327" xr:uid="{7324E263-77CB-41CE-B116-826DA3371B51}"/>
    <cellStyle name="Total 6 4 8" xfId="4784" xr:uid="{8BB50E22-5FF0-46AD-8C98-C0293541AFA9}"/>
    <cellStyle name="Total 6 4 8 2" xfId="11166" xr:uid="{7EEC192E-8296-44DE-A858-263FD4E44E5E}"/>
    <cellStyle name="Total 6 4 8 2 2" xfId="26274" xr:uid="{38684D82-CD9D-4674-84D9-ECF11C28F024}"/>
    <cellStyle name="Total 6 4 8 3" xfId="15530" xr:uid="{10CFA0F6-F3FD-461E-9464-E99E6D9C41A5}"/>
    <cellStyle name="Total 6 4 8 3 2" xfId="30638" xr:uid="{E2C5CB09-7565-4E71-8A6B-14197D509365}"/>
    <cellStyle name="Total 6 4 8 4" xfId="19892" xr:uid="{34B975E1-A5C4-4F38-B115-057475E585AA}"/>
    <cellStyle name="Total 6 4 9" xfId="8645" xr:uid="{0D5D370F-2E8D-4451-AA6A-95FF3E40591A}"/>
    <cellStyle name="Total 6 4 9 2" xfId="23753" xr:uid="{FBC49BF4-0280-4B9D-8600-E524F8BA7085}"/>
    <cellStyle name="Total 6 5" xfId="2162" xr:uid="{B8D41465-5983-4BCC-B4FA-FB318CA59476}"/>
    <cellStyle name="Total 6 5 10" xfId="16222" xr:uid="{6F632970-9034-4F14-A1FE-0BE8FF4B672B}"/>
    <cellStyle name="Total 6 5 10 2" xfId="31330" xr:uid="{D727D98E-70E0-4C63-A341-812CEBCF7B3C}"/>
    <cellStyle name="Total 6 5 11" xfId="17387" xr:uid="{441A75CB-6C6B-4680-B938-F4B9D17DDE76}"/>
    <cellStyle name="Total 6 5 2" xfId="2917" xr:uid="{2A0D486F-7512-44E3-BAF7-7BA2963055CF}"/>
    <cellStyle name="Total 6 5 2 2" xfId="5554" xr:uid="{EFB7C94D-5CD3-4FB8-9D89-827A2EBD3AE5}"/>
    <cellStyle name="Total 6 5 2 2 2" xfId="11865" xr:uid="{5E99BE4A-44AD-409A-BF91-31CAFD7A445B}"/>
    <cellStyle name="Total 6 5 2 2 2 2" xfId="26973" xr:uid="{2A6CEA40-367C-4F27-B13B-EBD88BB135C0}"/>
    <cellStyle name="Total 6 5 2 2 3" xfId="7473" xr:uid="{779FBE93-758D-402F-B7E3-9366BA320485}"/>
    <cellStyle name="Total 6 5 2 2 3 2" xfId="22581" xr:uid="{DD069F38-2EFF-49D8-8721-7C874A3B4437}"/>
    <cellStyle name="Total 6 5 2 2 4" xfId="20662" xr:uid="{7ABFD981-DCC7-43C0-9335-315CD4A7CF9B}"/>
    <cellStyle name="Total 6 5 2 3" xfId="15632" xr:uid="{A6F4EE83-7B6B-4F9E-86C4-780DA7AE30D0}"/>
    <cellStyle name="Total 6 5 2 3 2" xfId="30740" xr:uid="{5D0B094C-47D2-42B2-B56B-39B679A3D4F1}"/>
    <cellStyle name="Total 6 5 2 4" xfId="18025" xr:uid="{EB5485B1-5041-444E-85E6-1CCCC12AF690}"/>
    <cellStyle name="Total 6 5 3" xfId="3220" xr:uid="{86930589-CB73-4C45-BCB0-71401C568CA3}"/>
    <cellStyle name="Total 6 5 3 2" xfId="5857" xr:uid="{DEF2B49B-BF26-46D6-BED7-C7ED835316E8}"/>
    <cellStyle name="Total 6 5 3 2 2" xfId="12168" xr:uid="{E351FAEE-B89F-4A71-AC2E-606C853143EF}"/>
    <cellStyle name="Total 6 5 3 2 2 2" xfId="27276" xr:uid="{422DB725-4720-447C-AE61-7C11800DDB2C}"/>
    <cellStyle name="Total 6 5 3 2 3" xfId="14450" xr:uid="{6ACDC149-6BCD-472E-9560-D767EC394F97}"/>
    <cellStyle name="Total 6 5 3 2 3 2" xfId="29558" xr:uid="{D0E487B6-27E7-4CE8-A62F-C49D65490DD0}"/>
    <cellStyle name="Total 6 5 3 2 4" xfId="20965" xr:uid="{371D19F7-DEE6-40B8-9ED4-9E2DC95E845B}"/>
    <cellStyle name="Total 6 5 3 3" xfId="9602" xr:uid="{39167291-08ED-4D5D-9AF1-4942E69B9762}"/>
    <cellStyle name="Total 6 5 3 3 2" xfId="24710" xr:uid="{BC37A44C-7C81-4800-A89A-88B9E5B17F25}"/>
    <cellStyle name="Total 6 5 3 4" xfId="14789" xr:uid="{2BBF9D2D-998A-45D2-9F4E-590CA4F86EFE}"/>
    <cellStyle name="Total 6 5 3 4 2" xfId="29897" xr:uid="{7FD17A28-8B8D-49B9-A4E2-B3855993544C}"/>
    <cellStyle name="Total 6 5 3 5" xfId="18328" xr:uid="{2BDA90F7-2BFA-436C-A19D-98B21811E942}"/>
    <cellStyle name="Total 6 5 4" xfId="3546" xr:uid="{B8746203-C06C-409E-92FE-6C016AA933F0}"/>
    <cellStyle name="Total 6 5 4 2" xfId="6183" xr:uid="{93748F4A-E571-4100-8366-C7AB8EC5F0B1}"/>
    <cellStyle name="Total 6 5 4 2 2" xfId="12494" xr:uid="{04A2FB86-C338-4ECA-AD08-A52AB3396980}"/>
    <cellStyle name="Total 6 5 4 2 2 2" xfId="27602" xr:uid="{0D93C3E4-0A40-4398-9A17-DE0106320FA4}"/>
    <cellStyle name="Total 6 5 4 2 3" xfId="7702" xr:uid="{94D6A5B1-D86E-4B7A-A0D5-E87DF272E475}"/>
    <cellStyle name="Total 6 5 4 2 3 2" xfId="22810" xr:uid="{BA82FA11-7E4E-4AE5-ABCB-B24B14D7B07E}"/>
    <cellStyle name="Total 6 5 4 2 4" xfId="21291" xr:uid="{D2F03497-F57E-40E0-9A9C-2B69BAD54BF0}"/>
    <cellStyle name="Total 6 5 4 3" xfId="9928" xr:uid="{0A824CCB-D9D5-4F70-A267-C50E33F247D4}"/>
    <cellStyle name="Total 6 5 4 3 2" xfId="25036" xr:uid="{8211EDE0-23F9-4CC8-809F-648A6B5E09AC}"/>
    <cellStyle name="Total 6 5 4 4" xfId="16195" xr:uid="{AFFDEEB3-E3FF-4924-99B2-23C5F285D637}"/>
    <cellStyle name="Total 6 5 4 4 2" xfId="31303" xr:uid="{A6053E21-0FD6-4E77-ABE9-752F6B1F221A}"/>
    <cellStyle name="Total 6 5 4 5" xfId="18654" xr:uid="{3B20442C-5B11-4128-B72C-F77EFBA8E4E9}"/>
    <cellStyle name="Total 6 5 5" xfId="3852" xr:uid="{486C76E6-CDE2-48CA-8866-6D571C57F87E}"/>
    <cellStyle name="Total 6 5 5 2" xfId="6489" xr:uid="{3A0B6EBC-4EEA-4697-BC4C-A1CCC9A5B866}"/>
    <cellStyle name="Total 6 5 5 2 2" xfId="12800" xr:uid="{B8048CF0-F6F0-4121-A3A9-F103F91FB8DC}"/>
    <cellStyle name="Total 6 5 5 2 2 2" xfId="27908" xr:uid="{4F480295-7DCF-4282-89F1-E29F252974A6}"/>
    <cellStyle name="Total 6 5 5 2 3" xfId="15425" xr:uid="{F37F47EA-EDC4-427F-8035-60DF209A30A1}"/>
    <cellStyle name="Total 6 5 5 2 3 2" xfId="30533" xr:uid="{AB8915D9-B0F7-4C8F-9BAA-D5379E774D9B}"/>
    <cellStyle name="Total 6 5 5 2 4" xfId="21597" xr:uid="{D1CC4175-4AEA-4416-BA36-27F68A15A38A}"/>
    <cellStyle name="Total 6 5 5 3" xfId="10234" xr:uid="{4514E096-84CC-4C60-82B6-E94EDDDD7737}"/>
    <cellStyle name="Total 6 5 5 3 2" xfId="25342" xr:uid="{EBFE7142-1E4B-4456-B442-FB72920C7BC3}"/>
    <cellStyle name="Total 6 5 5 4" xfId="14469" xr:uid="{D55880C9-D229-4EF0-9E01-B72A45E9158E}"/>
    <cellStyle name="Total 6 5 5 4 2" xfId="29577" xr:uid="{7D9510DD-D1DE-4F9A-8E45-25086A941A80}"/>
    <cellStyle name="Total 6 5 5 5" xfId="18960" xr:uid="{6B99808D-1EFE-4D87-9DFA-079CEF834D38}"/>
    <cellStyle name="Total 6 5 6" xfId="4234" xr:uid="{70F86D3C-33B4-4ED4-9054-BEC49C3A8481}"/>
    <cellStyle name="Total 6 5 6 2" xfId="6871" xr:uid="{F89CD142-B4A9-4B04-A791-AF7CAFC0667C}"/>
    <cellStyle name="Total 6 5 6 2 2" xfId="13182" xr:uid="{016D35E4-7E9B-465A-A8B4-8E9417787D34}"/>
    <cellStyle name="Total 6 5 6 2 2 2" xfId="28290" xr:uid="{A5713F85-ECCE-446A-86CB-47BDE12FF782}"/>
    <cellStyle name="Total 6 5 6 2 3" xfId="16851" xr:uid="{C4922768-B89F-41B9-AC0B-80871F4D7D14}"/>
    <cellStyle name="Total 6 5 6 2 3 2" xfId="31959" xr:uid="{9F996D11-936D-4E50-9A2F-5CB5E52810B6}"/>
    <cellStyle name="Total 6 5 6 2 4" xfId="21979" xr:uid="{8CD897E6-07C6-4BBA-B3CD-11399D30F65C}"/>
    <cellStyle name="Total 6 5 6 3" xfId="10616" xr:uid="{2F197EFD-BD0E-43F5-BC11-AC4EC14AD1BB}"/>
    <cellStyle name="Total 6 5 6 3 2" xfId="25724" xr:uid="{6C61CD7D-4A96-4B25-995B-A6BCDDC78B08}"/>
    <cellStyle name="Total 6 5 6 4" xfId="13807" xr:uid="{4ABFB7E9-642E-4411-BE50-208FCD648FC8}"/>
    <cellStyle name="Total 6 5 6 4 2" xfId="28915" xr:uid="{1F35AFA9-DCAF-405C-8B6E-CF6238BED1A0}"/>
    <cellStyle name="Total 6 5 6 5" xfId="19342" xr:uid="{53F002DB-6125-4CE1-BA43-690F6816DE99}"/>
    <cellStyle name="Total 6 5 7" xfId="4799" xr:uid="{4C033715-F81F-4CB1-A4EB-C0E344F951AC}"/>
    <cellStyle name="Total 6 5 7 2" xfId="11181" xr:uid="{4C6DD0BE-4A14-4A98-8FCB-3FD74159279C}"/>
    <cellStyle name="Total 6 5 7 2 2" xfId="26289" xr:uid="{2EBAACC1-DA84-4D61-A3AC-F19D2D516AF9}"/>
    <cellStyle name="Total 6 5 7 3" xfId="14939" xr:uid="{FF4504F5-0CAB-4B43-B288-76B14CB8EF10}"/>
    <cellStyle name="Total 6 5 7 3 2" xfId="30047" xr:uid="{CC559948-892E-4922-A81F-9A4F3055AB13}"/>
    <cellStyle name="Total 6 5 7 4" xfId="19907" xr:uid="{E355583C-A576-4B97-AF8D-E57F99B64689}"/>
    <cellStyle name="Total 6 5 8" xfId="8660" xr:uid="{531F79EB-1835-4580-80AC-022C23ED78F9}"/>
    <cellStyle name="Total 6 5 8 2" xfId="23768" xr:uid="{0967728D-C2C3-4408-9BA4-3215466710EA}"/>
    <cellStyle name="Total 6 5 9" xfId="16199" xr:uid="{0E8A0850-A0E7-432E-9A60-8B5B00523FE5}"/>
    <cellStyle name="Total 6 5 9 2" xfId="31307" xr:uid="{77968987-81CE-4B85-A6D4-221DA764701A}"/>
    <cellStyle name="Total 7" xfId="1786" xr:uid="{00000000-0005-0000-0000-0000FA060000}"/>
    <cellStyle name="Total 7 2" xfId="1957" xr:uid="{50CD1773-8882-4B30-8394-8B54B9C7EE3C}"/>
    <cellStyle name="Total 7 2 10" xfId="8458" xr:uid="{A6922B35-B8AB-47F3-909C-92FAAE65759A}"/>
    <cellStyle name="Total 7 2 10 2" xfId="23566" xr:uid="{323A8CD8-C422-41D1-8F3E-06F756F24A5D}"/>
    <cellStyle name="Total 7 2 11" xfId="8694" xr:uid="{AC58AD94-104C-4167-BD1F-BB7401369B18}"/>
    <cellStyle name="Total 7 2 11 2" xfId="23802" xr:uid="{7E1B7EFF-669E-4113-BCF9-02588576A15A}"/>
    <cellStyle name="Total 7 2 12" xfId="7050" xr:uid="{047BABCC-BFFD-451A-975B-B19CA1B2028C}"/>
    <cellStyle name="Total 7 2 12 2" xfId="22158" xr:uid="{CA76EF44-7910-4FD0-ADC8-A0A994046C31}"/>
    <cellStyle name="Total 7 2 13" xfId="17182" xr:uid="{DD141583-8783-4CD5-88DC-2262A37C1C22}"/>
    <cellStyle name="Total 7 2 2" xfId="2517" xr:uid="{882C9EA3-2E28-4361-9ECE-09B7BF22CBCD}"/>
    <cellStyle name="Total 7 2 2 2" xfId="5154" xr:uid="{0EEB9446-F367-4A29-8875-27344BD4253D}"/>
    <cellStyle name="Total 7 2 2 2 2" xfId="11518" xr:uid="{3D5F8952-5F8D-4699-8A1F-5E932F70B86C}"/>
    <cellStyle name="Total 7 2 2 2 2 2" xfId="26626" xr:uid="{33ACA6C4-9A59-489E-B44C-7E28FA5D50BE}"/>
    <cellStyle name="Total 7 2 2 2 3" xfId="16359" xr:uid="{62FCB437-1B93-43BA-B6F7-366EC50BF675}"/>
    <cellStyle name="Total 7 2 2 2 3 2" xfId="31467" xr:uid="{1BB2EF0B-FFF4-4330-8F69-176F98BEB9BB}"/>
    <cellStyle name="Total 7 2 2 2 4" xfId="20262" xr:uid="{1F199704-756B-4080-81DF-A3759EB858EE}"/>
    <cellStyle name="Total 7 2 2 3" xfId="8984" xr:uid="{2080653D-9CEB-4844-80FC-DDB2D4C3CC6C}"/>
    <cellStyle name="Total 7 2 2 3 2" xfId="24092" xr:uid="{FAF4A16C-0873-4B8C-8E9E-139412263876}"/>
    <cellStyle name="Total 7 2 3" xfId="2733" xr:uid="{3A916CC1-E5F4-4513-B738-5EB6A5F34E6A}"/>
    <cellStyle name="Total 7 2 3 2" xfId="5370" xr:uid="{BE828ECB-B87F-4C90-BDA9-6A3189CF2317}"/>
    <cellStyle name="Total 7 2 3 2 2" xfId="11719" xr:uid="{25CA0978-7922-4A6E-9821-C80B43E4B0E0}"/>
    <cellStyle name="Total 7 2 3 2 2 2" xfId="26827" xr:uid="{C1A5A659-0F3D-4AE9-AF17-30BE0DDD7EBA}"/>
    <cellStyle name="Total 7 2 3 2 3" xfId="14952" xr:uid="{8484E64F-504F-4A0D-846F-D77BA04C596F}"/>
    <cellStyle name="Total 7 2 3 2 3 2" xfId="30060" xr:uid="{B2A2D4B6-390A-4A16-B526-E0AC508E2673}"/>
    <cellStyle name="Total 7 2 3 2 4" xfId="20478" xr:uid="{9A294622-C115-4EC1-9A68-C99FA8151F49}"/>
    <cellStyle name="Total 7 2 3 3" xfId="14781" xr:uid="{64239E63-5221-45F1-B785-1373FD2E3ECF}"/>
    <cellStyle name="Total 7 2 3 3 2" xfId="29889" xr:uid="{65AE03E1-E723-4898-9B9D-2B2B938AD5D6}"/>
    <cellStyle name="Total 7 2 3 4" xfId="17841" xr:uid="{C78F8C8B-9633-465E-A04C-0DF1EEEF0A9C}"/>
    <cellStyle name="Total 7 2 4" xfId="3036" xr:uid="{C92F52D7-1894-4DE1-A81D-E400CC9CA297}"/>
    <cellStyle name="Total 7 2 4 2" xfId="5673" xr:uid="{B9948955-F8D2-4841-A19C-D55FB30086CD}"/>
    <cellStyle name="Total 7 2 4 2 2" xfId="11984" xr:uid="{78E5A913-04AD-4981-BA5A-DCBA00B613B1}"/>
    <cellStyle name="Total 7 2 4 2 2 2" xfId="27092" xr:uid="{D5E0267E-8E6E-4230-974D-C5DEA97F5F4F}"/>
    <cellStyle name="Total 7 2 4 2 3" xfId="16070" xr:uid="{6B85051E-C1AA-47EB-870A-C9E210C12008}"/>
    <cellStyle name="Total 7 2 4 2 3 2" xfId="31178" xr:uid="{9696ECE2-7812-45E0-87B2-D9ADD7CDDDC2}"/>
    <cellStyle name="Total 7 2 4 2 4" xfId="20781" xr:uid="{CC658232-6624-4480-B600-15BE608349F2}"/>
    <cellStyle name="Total 7 2 4 3" xfId="9418" xr:uid="{29D4DF05-4610-4762-A2A4-81D10B8ED3BA}"/>
    <cellStyle name="Total 7 2 4 3 2" xfId="24526" xr:uid="{25A8EE39-9074-49DA-8522-AC507697224B}"/>
    <cellStyle name="Total 7 2 4 4" xfId="13490" xr:uid="{81F52BB5-0E5D-4FC0-BAEF-5C2EB99ED5C9}"/>
    <cellStyle name="Total 7 2 4 4 2" xfId="28598" xr:uid="{AAD1F81E-E9DB-411A-8F05-B159AA1DAA7F}"/>
    <cellStyle name="Total 7 2 4 5" xfId="18144" xr:uid="{F9091E76-0EAD-4744-9CF6-74524B3D16B6}"/>
    <cellStyle name="Total 7 2 5" xfId="3362" xr:uid="{8A2E9A4D-5543-4C97-B614-E050F2FC824E}"/>
    <cellStyle name="Total 7 2 5 2" xfId="5999" xr:uid="{1B7D60B4-A85D-4170-BD29-7E664846ED57}"/>
    <cellStyle name="Total 7 2 5 2 2" xfId="12310" xr:uid="{60DC3D71-D5F9-40FD-8D6D-838B5F76036D}"/>
    <cellStyle name="Total 7 2 5 2 2 2" xfId="27418" xr:uid="{B6EFE135-57AE-4A9D-AEDC-D959AA830E20}"/>
    <cellStyle name="Total 7 2 5 2 3" xfId="8026" xr:uid="{C41A2676-0289-41F1-9664-D5F51A1C06D3}"/>
    <cellStyle name="Total 7 2 5 2 3 2" xfId="23134" xr:uid="{9222103A-87BA-4BE6-99AD-4387AC0C0BD2}"/>
    <cellStyle name="Total 7 2 5 2 4" xfId="21107" xr:uid="{E65500DC-B929-4973-B641-81BC60A596DB}"/>
    <cellStyle name="Total 7 2 5 3" xfId="9744" xr:uid="{73AA7702-3531-42C2-9A7C-82DB7D716C23}"/>
    <cellStyle name="Total 7 2 5 3 2" xfId="24852" xr:uid="{43D47B83-F878-44ED-A4B9-BAE3ADFB4364}"/>
    <cellStyle name="Total 7 2 5 4" xfId="13870" xr:uid="{21A35C15-174D-456D-AC15-EA37870E18BC}"/>
    <cellStyle name="Total 7 2 5 4 2" xfId="28978" xr:uid="{D5169FB7-794E-4C92-BC92-EF247158C891}"/>
    <cellStyle name="Total 7 2 5 5" xfId="18470" xr:uid="{E32BCBAA-3606-4342-B2B0-34FFBC637C92}"/>
    <cellStyle name="Total 7 2 6" xfId="3668" xr:uid="{2AFD7B88-A378-4622-980F-032EAF267C8B}"/>
    <cellStyle name="Total 7 2 6 2" xfId="6305" xr:uid="{B37361CA-7C63-4E00-8FE9-CC04B6511B80}"/>
    <cellStyle name="Total 7 2 6 2 2" xfId="12616" xr:uid="{AF905EBF-5A5F-4C11-9BA5-6C88CAE827CB}"/>
    <cellStyle name="Total 7 2 6 2 2 2" xfId="27724" xr:uid="{C21B9D62-05E8-4B4F-BCD7-6B5809030BB0}"/>
    <cellStyle name="Total 7 2 6 2 3" xfId="13899" xr:uid="{51E76631-9C20-4E2C-8C31-236A40DB5E15}"/>
    <cellStyle name="Total 7 2 6 2 3 2" xfId="29007" xr:uid="{27F69D4F-14CB-4265-93B1-4C851CD6886B}"/>
    <cellStyle name="Total 7 2 6 2 4" xfId="21413" xr:uid="{05B5F90A-50D1-4F87-B9B0-957EE3FB82A5}"/>
    <cellStyle name="Total 7 2 6 3" xfId="10050" xr:uid="{5C3B4A00-2EEF-4DC5-837C-8CA4DFFAF30D}"/>
    <cellStyle name="Total 7 2 6 3 2" xfId="25158" xr:uid="{0DDEC77C-E9C8-43AA-B721-3CBF91CEFCDA}"/>
    <cellStyle name="Total 7 2 6 4" xfId="8205" xr:uid="{297EFC27-DF18-4C96-B191-1F0E55E1B0DF}"/>
    <cellStyle name="Total 7 2 6 4 2" xfId="23313" xr:uid="{38D1C196-BF08-4402-9447-444337A0E508}"/>
    <cellStyle name="Total 7 2 6 5" xfId="18776" xr:uid="{2C0BB671-3381-4663-90B2-0221FE5D80D8}"/>
    <cellStyle name="Total 7 2 7" xfId="4029" xr:uid="{EB3CCDFB-27AD-44BA-8D9D-CB6D18467A91}"/>
    <cellStyle name="Total 7 2 7 2" xfId="6666" xr:uid="{21CD6159-DB16-4BF1-876D-AFA400B7722E}"/>
    <cellStyle name="Total 7 2 7 2 2" xfId="12977" xr:uid="{C8ABEF03-E3C5-41C2-8B0C-DC0D048BAC48}"/>
    <cellStyle name="Total 7 2 7 2 2 2" xfId="28085" xr:uid="{AE3C83FB-8E02-4C6F-93E4-97CFDA087CF0}"/>
    <cellStyle name="Total 7 2 7 2 3" xfId="16667" xr:uid="{1A43391C-67EB-4A3D-A311-AADD443F08F4}"/>
    <cellStyle name="Total 7 2 7 2 3 2" xfId="31775" xr:uid="{C962926F-579B-4D55-A797-FBF857758109}"/>
    <cellStyle name="Total 7 2 7 2 4" xfId="21774" xr:uid="{99685C9F-442D-492D-80D5-8DF0C887EE73}"/>
    <cellStyle name="Total 7 2 7 3" xfId="10411" xr:uid="{132BE271-7820-4EC7-9383-21D184DB3BBA}"/>
    <cellStyle name="Total 7 2 7 3 2" xfId="25519" xr:uid="{B0897B1C-C8B5-4264-9608-D48AAB40E50F}"/>
    <cellStyle name="Total 7 2 7 4" xfId="15129" xr:uid="{62D0DF9D-C509-4E18-8080-30FE4B8EFDF5}"/>
    <cellStyle name="Total 7 2 7 4 2" xfId="30237" xr:uid="{62090FA3-7832-40AE-BB35-421A92079B79}"/>
    <cellStyle name="Total 7 2 7 5" xfId="19137" xr:uid="{8633BE08-ADDE-48B7-AE10-317FF65A7D90}"/>
    <cellStyle name="Total 7 2 8" xfId="4342" xr:uid="{04DAA065-F86A-40B2-A678-BAB018B0FFA8}"/>
    <cellStyle name="Total 7 2 8 2" xfId="6979" xr:uid="{7F85F812-8566-4271-9CBC-BF39B5172C3A}"/>
    <cellStyle name="Total 7 2 8 2 2" xfId="13290" xr:uid="{77D04D5B-7D75-44CB-9DCC-E9A4F156F97A}"/>
    <cellStyle name="Total 7 2 8 2 2 2" xfId="28398" xr:uid="{901DC3F2-EF46-491F-894B-A4437DEF5D7A}"/>
    <cellStyle name="Total 7 2 8 2 3" xfId="16954" xr:uid="{EBB6703B-81A4-4153-914C-F202A347FCF0}"/>
    <cellStyle name="Total 7 2 8 2 3 2" xfId="32062" xr:uid="{54F660EE-8DD2-42E7-BA24-A82A364406CB}"/>
    <cellStyle name="Total 7 2 8 2 4" xfId="22087" xr:uid="{DE901858-1D79-4B6B-9B31-89902C922E54}"/>
    <cellStyle name="Total 7 2 8 3" xfId="10724" xr:uid="{1B2F12FA-ADD4-4A5C-9554-59D5566BD368}"/>
    <cellStyle name="Total 7 2 8 3 2" xfId="25832" xr:uid="{8ACD9AF6-143A-4AD0-A313-678255635655}"/>
    <cellStyle name="Total 7 2 8 4" xfId="7566" xr:uid="{1ECBE29D-3294-48B3-9844-393B2F892A3A}"/>
    <cellStyle name="Total 7 2 8 4 2" xfId="22674" xr:uid="{748376E2-F9B5-4981-A0EE-0E35AD09842E}"/>
    <cellStyle name="Total 7 2 8 5" xfId="19450" xr:uid="{32D229CF-7206-4A0C-B422-E1A8DA6C5C8C}"/>
    <cellStyle name="Total 7 2 9" xfId="4594" xr:uid="{8AB7B518-E136-4D9B-8390-99C9EC6F4286}"/>
    <cellStyle name="Total 7 2 9 2" xfId="10976" xr:uid="{839F1572-E0DB-473B-9F50-5DFE1F2D689E}"/>
    <cellStyle name="Total 7 2 9 2 2" xfId="26084" xr:uid="{81466C1A-F16A-4E1C-8396-4DA9E6B9DA47}"/>
    <cellStyle name="Total 7 2 9 3" xfId="8730" xr:uid="{D0092538-FA81-41E6-82A3-CC6CEA58AC71}"/>
    <cellStyle name="Total 7 2 9 3 2" xfId="23838" xr:uid="{E6BF26F8-85C4-494E-9117-2EEF045FB094}"/>
    <cellStyle name="Total 7 2 9 4" xfId="19702" xr:uid="{EE848F59-E3D2-4217-B4F3-466345F2C70F}"/>
    <cellStyle name="Total 7 3" xfId="1986" xr:uid="{3AFDA239-E48F-406E-A25F-3C1098559EDA}"/>
    <cellStyle name="Total 7 3 10" xfId="8484" xr:uid="{2CBEBBB9-351E-40DB-807D-ADE0B9BCC939}"/>
    <cellStyle name="Total 7 3 10 2" xfId="23592" xr:uid="{28EC6E40-31DF-4100-90C9-7318C9CDCDA5}"/>
    <cellStyle name="Total 7 3 11" xfId="16449" xr:uid="{D6579112-9B4B-4AD7-9FE1-CDE1FFDC2B85}"/>
    <cellStyle name="Total 7 3 11 2" xfId="31557" xr:uid="{BDC770C9-CBDE-4022-BB53-7DDCB4BC8D81}"/>
    <cellStyle name="Total 7 3 12" xfId="7777" xr:uid="{6713BB1D-FCE1-4746-9C09-E9BAA3052B74}"/>
    <cellStyle name="Total 7 3 12 2" xfId="22885" xr:uid="{E19281B5-07B4-41E6-8A99-582A3AFAB1D7}"/>
    <cellStyle name="Total 7 3 13" xfId="17211" xr:uid="{71500A8F-1D77-4A86-ACD0-B56B3E9BF6FE}"/>
    <cellStyle name="Total 7 3 2" xfId="2546" xr:uid="{7FF4F099-C79C-4A9F-A810-E75D4F02337B}"/>
    <cellStyle name="Total 7 3 2 2" xfId="5183" xr:uid="{E84AE24A-1D1C-493D-9E8A-6EDBF244BC46}"/>
    <cellStyle name="Total 7 3 2 2 2" xfId="11547" xr:uid="{1EBFF609-22EB-442C-BB84-AEA2864DB927}"/>
    <cellStyle name="Total 7 3 2 2 2 2" xfId="26655" xr:uid="{60896930-FA57-47C3-807F-39202A2BB35A}"/>
    <cellStyle name="Total 7 3 2 2 3" xfId="15927" xr:uid="{690DC587-3424-4A5D-BEE9-D3CC766CE2D5}"/>
    <cellStyle name="Total 7 3 2 2 3 2" xfId="31035" xr:uid="{7DF9FF8B-4959-42AD-A683-2311C1A07B58}"/>
    <cellStyle name="Total 7 3 2 2 4" xfId="20291" xr:uid="{30B1B29E-A9AD-4DF8-B612-D2138B78A195}"/>
    <cellStyle name="Total 7 3 2 3" xfId="9013" xr:uid="{927ED4B5-C63C-4348-BC1F-9172F3123231}"/>
    <cellStyle name="Total 7 3 2 3 2" xfId="24121" xr:uid="{4CFCC9AE-04A0-48B6-B6C1-0D828A70973A}"/>
    <cellStyle name="Total 7 3 3" xfId="2748" xr:uid="{EBD5C2D2-3310-49B8-9FBB-CA824F629FCA}"/>
    <cellStyle name="Total 7 3 3 2" xfId="5385" xr:uid="{CE0C82B9-CC5E-4906-8AEB-E1ED0092F716}"/>
    <cellStyle name="Total 7 3 3 2 2" xfId="11734" xr:uid="{A0B8D8DC-7F59-4EEE-99B8-55D209F48CD6}"/>
    <cellStyle name="Total 7 3 3 2 2 2" xfId="26842" xr:uid="{0B5039B2-5495-46FD-84B0-4FB58DBE6809}"/>
    <cellStyle name="Total 7 3 3 2 3" xfId="14611" xr:uid="{FCF163A8-3831-4FD9-B4CA-D435017669CD}"/>
    <cellStyle name="Total 7 3 3 2 3 2" xfId="29719" xr:uid="{57E44A49-D2FD-482C-AF59-3430D4572F6E}"/>
    <cellStyle name="Total 7 3 3 2 4" xfId="20493" xr:uid="{0E5C91EA-DF74-4F7E-BA07-3A275BA2F924}"/>
    <cellStyle name="Total 7 3 3 3" xfId="9137" xr:uid="{ACE8D74E-C00C-4309-8FEB-FEEC48C77281}"/>
    <cellStyle name="Total 7 3 3 3 2" xfId="24245" xr:uid="{5492B83F-1627-4B49-B71B-B7FA1C738933}"/>
    <cellStyle name="Total 7 3 3 4" xfId="17856" xr:uid="{FAE17281-8C0A-46BC-9371-F10A038E91F7}"/>
    <cellStyle name="Total 7 3 4" xfId="3051" xr:uid="{4635547D-762A-4E4C-B800-8970BAFB964D}"/>
    <cellStyle name="Total 7 3 4 2" xfId="5688" xr:uid="{AF8D6B99-E1C0-4CEF-9795-3CE9728E6958}"/>
    <cellStyle name="Total 7 3 4 2 2" xfId="11999" xr:uid="{4FEEFC04-D970-42C3-A183-30DB65DC49FA}"/>
    <cellStyle name="Total 7 3 4 2 2 2" xfId="27107" xr:uid="{B0BF02B3-98A4-41AF-8847-2D0D1EB6A0BE}"/>
    <cellStyle name="Total 7 3 4 2 3" xfId="13992" xr:uid="{D214765D-18A1-4325-A9F6-60CACC48C1BC}"/>
    <cellStyle name="Total 7 3 4 2 3 2" xfId="29100" xr:uid="{10B7DAE8-3E46-41C4-8E37-EB6C8F1486E8}"/>
    <cellStyle name="Total 7 3 4 2 4" xfId="20796" xr:uid="{F5A977E2-5FBF-446C-8035-5648D840F25D}"/>
    <cellStyle name="Total 7 3 4 3" xfId="9433" xr:uid="{65989244-5189-4BB7-A8BC-AC1513CD226C}"/>
    <cellStyle name="Total 7 3 4 3 2" xfId="24541" xr:uid="{08D7C223-B4FD-41D1-9882-F7218481B6EA}"/>
    <cellStyle name="Total 7 3 4 4" xfId="16507" xr:uid="{6A24AF28-9CB2-4701-BC16-7FE1CD2FEC60}"/>
    <cellStyle name="Total 7 3 4 4 2" xfId="31615" xr:uid="{F9D506D3-19FD-4F73-BC7C-90C66A775E0A}"/>
    <cellStyle name="Total 7 3 4 5" xfId="18159" xr:uid="{8F134ED1-8B38-4026-893C-3023840657F2}"/>
    <cellStyle name="Total 7 3 5" xfId="3377" xr:uid="{8495FD4B-4676-4D2F-B3B9-4C611A0616E9}"/>
    <cellStyle name="Total 7 3 5 2" xfId="6014" xr:uid="{EB3EC301-6041-4DFB-89F0-2CCA6C6B9BA4}"/>
    <cellStyle name="Total 7 3 5 2 2" xfId="12325" xr:uid="{357D171C-854A-4CEC-8A38-8714E26BD63B}"/>
    <cellStyle name="Total 7 3 5 2 2 2" xfId="27433" xr:uid="{334572CD-4882-4509-A310-A0D74385E4EF}"/>
    <cellStyle name="Total 7 3 5 2 3" xfId="15799" xr:uid="{8B5AF67A-CC9A-405E-9230-9A23AC6C7EC1}"/>
    <cellStyle name="Total 7 3 5 2 3 2" xfId="30907" xr:uid="{E8DBEC38-CDBB-4314-9D54-567DD2DF0900}"/>
    <cellStyle name="Total 7 3 5 2 4" xfId="21122" xr:uid="{8B49F83A-0A81-46CB-B7B0-F861CFD1FA7A}"/>
    <cellStyle name="Total 7 3 5 3" xfId="9759" xr:uid="{C4A39B12-EC2A-448B-8DF3-2E9C2B7F8EF3}"/>
    <cellStyle name="Total 7 3 5 3 2" xfId="24867" xr:uid="{880D186C-0BB0-4D51-8F84-187B3673A957}"/>
    <cellStyle name="Total 7 3 5 4" xfId="14321" xr:uid="{0B9ABE5A-AF6A-49C4-8BC2-50CEB255F19E}"/>
    <cellStyle name="Total 7 3 5 4 2" xfId="29429" xr:uid="{43A15F36-DF07-4C91-BE3E-F48CC4A53026}"/>
    <cellStyle name="Total 7 3 5 5" xfId="18485" xr:uid="{7ECDB62A-6DE7-4875-AFD8-85823513DDBF}"/>
    <cellStyle name="Total 7 3 6" xfId="3683" xr:uid="{E3205A2F-F2FC-4AF5-990E-74850DC85887}"/>
    <cellStyle name="Total 7 3 6 2" xfId="6320" xr:uid="{640010A0-935B-427C-85E7-7BF3BFE094BC}"/>
    <cellStyle name="Total 7 3 6 2 2" xfId="12631" xr:uid="{91763774-E36F-4A70-A341-571FA6D9F585}"/>
    <cellStyle name="Total 7 3 6 2 2 2" xfId="27739" xr:uid="{757BABA8-345F-43EC-AF92-0C1EF8E58BBA}"/>
    <cellStyle name="Total 7 3 6 2 3" xfId="7862" xr:uid="{1BA6E5AC-5149-4732-9817-421B39961850}"/>
    <cellStyle name="Total 7 3 6 2 3 2" xfId="22970" xr:uid="{EE50B4AA-48EB-43C8-9AC4-8464A3092ECF}"/>
    <cellStyle name="Total 7 3 6 2 4" xfId="21428" xr:uid="{92CAEA2C-D6B1-4237-AA08-CD6890D2ABE1}"/>
    <cellStyle name="Total 7 3 6 3" xfId="10065" xr:uid="{44E85CBC-B8A0-44A4-8A4B-9101E81D42E7}"/>
    <cellStyle name="Total 7 3 6 3 2" xfId="25173" xr:uid="{3466BB84-7B9A-4E6F-8EDA-47A14CF86923}"/>
    <cellStyle name="Total 7 3 6 4" xfId="13420" xr:uid="{6421039C-7671-474B-ABEB-27D8F09C4B72}"/>
    <cellStyle name="Total 7 3 6 4 2" xfId="28528" xr:uid="{D5016B0B-3006-4046-BA86-A4FFD6681575}"/>
    <cellStyle name="Total 7 3 6 5" xfId="18791" xr:uid="{D84357F9-0A1C-4CBE-A0FF-773A161F6816}"/>
    <cellStyle name="Total 7 3 7" xfId="4058" xr:uid="{D7C46B02-76EE-43AB-AB87-5EBA07A93444}"/>
    <cellStyle name="Total 7 3 7 2" xfId="6695" xr:uid="{F5EAF5CA-9556-4242-B06E-42689BFC75A0}"/>
    <cellStyle name="Total 7 3 7 2 2" xfId="13006" xr:uid="{98362208-4F04-4B00-BA11-165A6A684FF0}"/>
    <cellStyle name="Total 7 3 7 2 2 2" xfId="28114" xr:uid="{97689AE8-3223-4698-BF65-855C3B1D8097}"/>
    <cellStyle name="Total 7 3 7 2 3" xfId="16682" xr:uid="{C58A92E4-DD69-44A1-A9DD-954C40401632}"/>
    <cellStyle name="Total 7 3 7 2 3 2" xfId="31790" xr:uid="{DA51FCA4-F15A-4D8B-BF46-45586A128279}"/>
    <cellStyle name="Total 7 3 7 2 4" xfId="21803" xr:uid="{4B9F0592-E8CE-4378-BD84-37A62AB11462}"/>
    <cellStyle name="Total 7 3 7 3" xfId="10440" xr:uid="{A70AF8F2-E2BD-4535-8A5E-B5A5530F7560}"/>
    <cellStyle name="Total 7 3 7 3 2" xfId="25548" xr:uid="{D825F959-9C16-48ED-BAE3-5B962D6C41CD}"/>
    <cellStyle name="Total 7 3 7 4" xfId="16163" xr:uid="{7F6C1680-AC75-4D08-9181-5D0D51A83A81}"/>
    <cellStyle name="Total 7 3 7 4 2" xfId="31271" xr:uid="{3998D01C-C581-403D-9E79-D3DADA6EAA75}"/>
    <cellStyle name="Total 7 3 7 5" xfId="19166" xr:uid="{8C53E999-FF27-4554-AD18-D5F59FAB6A2F}"/>
    <cellStyle name="Total 7 3 8" xfId="4357" xr:uid="{66B68E5D-A561-448C-A5C1-BB45BFC50061}"/>
    <cellStyle name="Total 7 3 8 2" xfId="6994" xr:uid="{79452DD7-3F1B-445A-BA5F-C84D2A5A7887}"/>
    <cellStyle name="Total 7 3 8 2 2" xfId="13305" xr:uid="{F0A965C6-7B01-497E-9B51-BFE3593F8939}"/>
    <cellStyle name="Total 7 3 8 2 2 2" xfId="28413" xr:uid="{70643004-8018-4776-BE9E-243D5C69E1A2}"/>
    <cellStyle name="Total 7 3 8 2 3" xfId="16969" xr:uid="{71513DEA-FE4D-4BDB-9323-A2465217194D}"/>
    <cellStyle name="Total 7 3 8 2 3 2" xfId="32077" xr:uid="{1EED63D4-9077-4166-ABE1-D4D9C61DADB8}"/>
    <cellStyle name="Total 7 3 8 2 4" xfId="22102" xr:uid="{69B3C077-A648-4383-8187-AC568FB261CF}"/>
    <cellStyle name="Total 7 3 8 3" xfId="10739" xr:uid="{06D2D9E5-E0AA-49C3-A647-3CB66B95BEF0}"/>
    <cellStyle name="Total 7 3 8 3 2" xfId="25847" xr:uid="{1B1D756F-C063-4F8F-8207-7BF1147160CC}"/>
    <cellStyle name="Total 7 3 8 4" xfId="14019" xr:uid="{1B5DAD24-2C31-4142-B4D0-40727655633E}"/>
    <cellStyle name="Total 7 3 8 4 2" xfId="29127" xr:uid="{9A72673F-BD62-4877-926B-BFC82023F8F5}"/>
    <cellStyle name="Total 7 3 8 5" xfId="19465" xr:uid="{36A639F4-D229-4B56-8307-92A966451FAA}"/>
    <cellStyle name="Total 7 3 9" xfId="4623" xr:uid="{55C711DE-2C45-4D7F-A3DB-63547B657033}"/>
    <cellStyle name="Total 7 3 9 2" xfId="11005" xr:uid="{FF7F36A2-0002-4236-88C8-51229606871E}"/>
    <cellStyle name="Total 7 3 9 2 2" xfId="26113" xr:uid="{3A076386-2FEE-4583-93E8-E86E6707DC20}"/>
    <cellStyle name="Total 7 3 9 3" xfId="9264" xr:uid="{BA1B62DB-5C58-444C-B985-173CC30FFEB4}"/>
    <cellStyle name="Total 7 3 9 3 2" xfId="24372" xr:uid="{0B917198-AA5C-4A1A-85D4-E48BC8324729}"/>
    <cellStyle name="Total 7 3 9 4" xfId="19731" xr:uid="{4DCD6CC8-B7FC-4F73-8EEC-1147E27AFE61}"/>
    <cellStyle name="Total 7 4" xfId="2148" xr:uid="{6E2C1C4D-35BE-497B-8E62-C4C5D122D8CB}"/>
    <cellStyle name="Total 7 4 10" xfId="13872" xr:uid="{02C8DD1C-6935-4DDE-97C0-851F1E1BB81E}"/>
    <cellStyle name="Total 7 4 10 2" xfId="28980" xr:uid="{F6EA76C7-1198-46DD-B97A-0FF2F0CE7ED2}"/>
    <cellStyle name="Total 7 4 11" xfId="7657" xr:uid="{A991DB58-ACEF-45DD-83CB-A7E947D50935}"/>
    <cellStyle name="Total 7 4 11 2" xfId="22765" xr:uid="{EAD5C996-1FB7-490C-9B49-B85387F861D3}"/>
    <cellStyle name="Total 7 4 12" xfId="17373" xr:uid="{82C79CE6-33E8-4C1A-AD73-76061ACEFFD5}"/>
    <cellStyle name="Total 7 4 2" xfId="2638" xr:uid="{45649D44-A2C4-4559-B520-07D873D85CCB}"/>
    <cellStyle name="Total 7 4 2 2" xfId="5275" xr:uid="{A40C9891-5541-4B18-B8C4-72F65FD63FB7}"/>
    <cellStyle name="Total 7 4 2 2 2" xfId="11639" xr:uid="{38ACBBC0-E6A5-4F71-8D6E-CBF5EB37B920}"/>
    <cellStyle name="Total 7 4 2 2 2 2" xfId="26747" xr:uid="{6AD30C66-B057-4910-9616-3A0A903DD19A}"/>
    <cellStyle name="Total 7 4 2 2 3" xfId="16399" xr:uid="{F1202FD2-C2E8-4D18-ADF3-4045403EAE9A}"/>
    <cellStyle name="Total 7 4 2 2 3 2" xfId="31507" xr:uid="{3185B654-1F29-4F0A-AA96-ADB52C65D477}"/>
    <cellStyle name="Total 7 4 2 2 4" xfId="20383" xr:uid="{07D42EB4-B2D1-46F5-9410-C0D06BF855A0}"/>
    <cellStyle name="Total 7 4 2 3" xfId="9105" xr:uid="{3082AD2B-CA97-4F88-9642-003C3E439177}"/>
    <cellStyle name="Total 7 4 2 3 2" xfId="24213" xr:uid="{F0140E65-7BCD-4D5B-BF65-21C4CB167724}"/>
    <cellStyle name="Total 7 4 2 4" xfId="9182" xr:uid="{5F16B48B-C867-4DA0-9CDF-69C09811A770}"/>
    <cellStyle name="Total 7 4 2 4 2" xfId="24290" xr:uid="{936AC9C9-574C-4C3D-8DB5-5265A7618E1B}"/>
    <cellStyle name="Total 7 4 2 5" xfId="8202" xr:uid="{E6E5BD1A-81EA-4525-9357-3F939EF4FEE6}"/>
    <cellStyle name="Total 7 4 2 5 2" xfId="23310" xr:uid="{74D1E8F3-175B-4F1F-8391-1084327A5A75}"/>
    <cellStyle name="Total 7 4 2 6" xfId="17746" xr:uid="{AE8C634E-3192-423A-96FF-CE8C2DD2B2FE}"/>
    <cellStyle name="Total 7 4 3" xfId="2903" xr:uid="{F44BCFF2-FA2F-4DED-AF88-AC980631CC25}"/>
    <cellStyle name="Total 7 4 3 2" xfId="5540" xr:uid="{B4031048-21EB-4C95-80C2-9970FB95F7F9}"/>
    <cellStyle name="Total 7 4 3 2 2" xfId="11851" xr:uid="{7BD908D7-4DFF-49E0-A6C2-9692486E6584}"/>
    <cellStyle name="Total 7 4 3 2 2 2" xfId="26959" xr:uid="{64C3F500-771A-4A69-B902-E7A1409921B9}"/>
    <cellStyle name="Total 7 4 3 2 3" xfId="14062" xr:uid="{A7B2C6EA-3987-42A8-A55C-F9C5F6BCCCD7}"/>
    <cellStyle name="Total 7 4 3 2 3 2" xfId="29170" xr:uid="{3FEF90FB-695E-4526-BD85-2BB3B0D6497F}"/>
    <cellStyle name="Total 7 4 3 2 4" xfId="20648" xr:uid="{A356B27D-5787-4E61-A83B-19DFB0CDC1E1}"/>
    <cellStyle name="Total 7 4 3 3" xfId="7739" xr:uid="{63FB8515-3F6F-41E7-A827-2F8DD8EAFBE6}"/>
    <cellStyle name="Total 7 4 3 3 2" xfId="22847" xr:uid="{BA246682-FFA6-4FEE-A966-E31BD54BED50}"/>
    <cellStyle name="Total 7 4 3 4" xfId="18011" xr:uid="{DC0A4270-2B4C-4A50-82C0-26BEAE79EC9D}"/>
    <cellStyle name="Total 7 4 4" xfId="3206" xr:uid="{E1652B0B-3563-4634-AD6D-851FF78F912B}"/>
    <cellStyle name="Total 7 4 4 2" xfId="5843" xr:uid="{B49F2124-7793-4A1A-B152-611FE2D98636}"/>
    <cellStyle name="Total 7 4 4 2 2" xfId="12154" xr:uid="{75E2CE31-18F3-426B-9D31-39575B3F0939}"/>
    <cellStyle name="Total 7 4 4 2 2 2" xfId="27262" xr:uid="{D64B4679-B197-42CC-9B51-ECBEB17577CA}"/>
    <cellStyle name="Total 7 4 4 2 3" xfId="8107" xr:uid="{C62012EA-2B92-4633-9E6A-A5583B118C0D}"/>
    <cellStyle name="Total 7 4 4 2 3 2" xfId="23215" xr:uid="{F9B55CF3-0434-4EBC-AA16-E0C7A4CA52B5}"/>
    <cellStyle name="Total 7 4 4 2 4" xfId="20951" xr:uid="{2C0BA67C-A9EB-4E7A-8AE0-544E2D8AEDC3}"/>
    <cellStyle name="Total 7 4 4 3" xfId="9588" xr:uid="{031EFA1C-101A-4D4B-9A80-A28C886FE85C}"/>
    <cellStyle name="Total 7 4 4 3 2" xfId="24696" xr:uid="{F453B8FB-A6EA-4224-8C1E-0ADC4AF7AD06}"/>
    <cellStyle name="Total 7 4 4 4" xfId="15856" xr:uid="{CF8FD264-BD7F-4170-A59D-F5A1F033A156}"/>
    <cellStyle name="Total 7 4 4 4 2" xfId="30964" xr:uid="{9B76D1EF-F4C7-4A7D-BDD5-2F353242DFAF}"/>
    <cellStyle name="Total 7 4 4 5" xfId="18314" xr:uid="{6F314EA4-177C-41E0-A106-93BD14272714}"/>
    <cellStyle name="Total 7 4 5" xfId="3532" xr:uid="{1AD380D5-1563-4458-9BEC-3F72179B6668}"/>
    <cellStyle name="Total 7 4 5 2" xfId="6169" xr:uid="{8EE5C487-14C3-48A9-998F-C2114DE7F9C1}"/>
    <cellStyle name="Total 7 4 5 2 2" xfId="12480" xr:uid="{31B40738-6CEE-4BC4-A9AA-7329CAC4B7B3}"/>
    <cellStyle name="Total 7 4 5 2 2 2" xfId="27588" xr:uid="{214D0AF9-827D-485B-925C-06C5F0BE7014}"/>
    <cellStyle name="Total 7 4 5 2 3" xfId="13672" xr:uid="{198F862D-F342-4632-A806-B0473AE17DDB}"/>
    <cellStyle name="Total 7 4 5 2 3 2" xfId="28780" xr:uid="{6B484059-E904-4486-B949-5F998570C205}"/>
    <cellStyle name="Total 7 4 5 2 4" xfId="21277" xr:uid="{281A9BB0-AADA-422B-BE4F-4308758BD42C}"/>
    <cellStyle name="Total 7 4 5 3" xfId="9914" xr:uid="{0686DFAA-7232-4A58-9D2F-94C1C0EA67A4}"/>
    <cellStyle name="Total 7 4 5 3 2" xfId="25022" xr:uid="{4B340CFC-5062-4CE8-8FF2-DF0A29E4B5D1}"/>
    <cellStyle name="Total 7 4 5 4" xfId="7902" xr:uid="{8FEC7CB8-F08F-462E-BBB5-EADD20260537}"/>
    <cellStyle name="Total 7 4 5 4 2" xfId="23010" xr:uid="{D500FF12-B1FC-43C8-B097-A1C619291A4F}"/>
    <cellStyle name="Total 7 4 5 5" xfId="18640" xr:uid="{9863DF21-9C07-475C-8482-CD2ABDC1147E}"/>
    <cellStyle name="Total 7 4 6" xfId="3838" xr:uid="{F4655474-DE8C-4991-BD87-4424B29745FE}"/>
    <cellStyle name="Total 7 4 6 2" xfId="6475" xr:uid="{6F542FAF-3BB8-4AA6-8E7F-01B359F35DC9}"/>
    <cellStyle name="Total 7 4 6 2 2" xfId="12786" xr:uid="{CB7EE33A-2B6E-490B-9097-78F0D69AAABE}"/>
    <cellStyle name="Total 7 4 6 2 2 2" xfId="27894" xr:uid="{3A8AB6E2-A7D3-4900-AD9F-157991C84D27}"/>
    <cellStyle name="Total 7 4 6 2 3" xfId="15414" xr:uid="{478D3A41-494D-4A26-A305-19D591B86B99}"/>
    <cellStyle name="Total 7 4 6 2 3 2" xfId="30522" xr:uid="{1AE84FD1-68CA-4403-AD04-3B7B56D66366}"/>
    <cellStyle name="Total 7 4 6 2 4" xfId="21583" xr:uid="{9C4E0862-03D2-4E79-952A-CAC26B0B0D5C}"/>
    <cellStyle name="Total 7 4 6 3" xfId="10220" xr:uid="{9C73CA95-B313-4FD3-9BED-D4597D118915}"/>
    <cellStyle name="Total 7 4 6 3 2" xfId="25328" xr:uid="{68E8C538-AEC3-4159-B243-EED373295AD2}"/>
    <cellStyle name="Total 7 4 6 4" xfId="8225" xr:uid="{5E17AC28-4835-489E-9ED5-9DE3EAC0A9A5}"/>
    <cellStyle name="Total 7 4 6 4 2" xfId="23333" xr:uid="{68B39DF0-922C-4BE4-B321-1FFD1F313435}"/>
    <cellStyle name="Total 7 4 6 5" xfId="18946" xr:uid="{0CB89D5C-808D-4BE9-A566-E2010EF36FBA}"/>
    <cellStyle name="Total 7 4 7" xfId="4220" xr:uid="{966438B6-CBB1-4E5A-8FC2-C8142A2E44D2}"/>
    <cellStyle name="Total 7 4 7 2" xfId="6857" xr:uid="{E487189B-3A19-4617-8443-F21DA0D08338}"/>
    <cellStyle name="Total 7 4 7 2 2" xfId="13168" xr:uid="{64886FE9-61F6-42EA-9ED3-40D64B4C8BEF}"/>
    <cellStyle name="Total 7 4 7 2 2 2" xfId="28276" xr:uid="{FEC47DF1-9F4A-45BE-956F-06759083950A}"/>
    <cellStyle name="Total 7 4 7 2 3" xfId="16837" xr:uid="{31874259-7213-4E21-90F8-2F0134C4103F}"/>
    <cellStyle name="Total 7 4 7 2 3 2" xfId="31945" xr:uid="{037C84D7-AD3E-40EA-A5A7-982D16DBDE65}"/>
    <cellStyle name="Total 7 4 7 2 4" xfId="21965" xr:uid="{01B507D4-FC01-4288-BEE9-3B57C69E3C6D}"/>
    <cellStyle name="Total 7 4 7 3" xfId="10602" xr:uid="{A74F9368-EF09-42A3-A0B0-FE76FE6BBC2F}"/>
    <cellStyle name="Total 7 4 7 3 2" xfId="25710" xr:uid="{0F11F1BA-4C83-466F-B2C1-B382DCB41A0F}"/>
    <cellStyle name="Total 7 4 7 4" xfId="13561" xr:uid="{2DE2ECB8-7E8A-45A5-AFA8-1EC0D4D9716C}"/>
    <cellStyle name="Total 7 4 7 4 2" xfId="28669" xr:uid="{0F03C874-52BB-42A2-8704-799BBA1E2479}"/>
    <cellStyle name="Total 7 4 7 5" xfId="19328" xr:uid="{1F9E41A2-374D-4AAF-B58A-5322BE278FBD}"/>
    <cellStyle name="Total 7 4 8" xfId="4785" xr:uid="{A33BECEB-1A69-46A1-AD44-188A2D79FBE0}"/>
    <cellStyle name="Total 7 4 8 2" xfId="11167" xr:uid="{10606019-41B9-4CD6-A4B3-1CB14D99F309}"/>
    <cellStyle name="Total 7 4 8 2 2" xfId="26275" xr:uid="{774FFCF8-DD0B-4EFD-8FD9-777292A14F81}"/>
    <cellStyle name="Total 7 4 8 3" xfId="14822" xr:uid="{9FE74DA0-940E-41F7-B98E-28A5DA001DBA}"/>
    <cellStyle name="Total 7 4 8 3 2" xfId="29930" xr:uid="{087B4715-9747-4F17-A671-219E7DB764FB}"/>
    <cellStyle name="Total 7 4 8 4" xfId="19893" xr:uid="{47BCF1BF-27DC-4141-A96C-71BDC0A2F93B}"/>
    <cellStyle name="Total 7 4 9" xfId="8646" xr:uid="{245C59D2-8513-446D-B54C-FB2745A3EADB}"/>
    <cellStyle name="Total 7 4 9 2" xfId="23754" xr:uid="{58C58839-5410-44A6-8874-ACF9EF00B5CD}"/>
    <cellStyle name="Total 7 5" xfId="2163" xr:uid="{D1E34B26-9B15-47D4-BBB0-EE5ED81C8C16}"/>
    <cellStyle name="Total 7 5 10" xfId="9291" xr:uid="{CFBE7530-1B32-4EE5-B312-B495B6C96B26}"/>
    <cellStyle name="Total 7 5 10 2" xfId="24399" xr:uid="{724DED0D-7CC2-4B7A-96A5-B8981ADCBE98}"/>
    <cellStyle name="Total 7 5 11" xfId="17388" xr:uid="{2BB3AE81-22F7-4362-882D-D226057E449D}"/>
    <cellStyle name="Total 7 5 2" xfId="2918" xr:uid="{C557BAC2-DEFE-432F-B23A-375BD0846B85}"/>
    <cellStyle name="Total 7 5 2 2" xfId="5555" xr:uid="{E3AFA244-A8DB-4D23-887E-C5A30DD1013B}"/>
    <cellStyle name="Total 7 5 2 2 2" xfId="11866" xr:uid="{E6D38423-7F96-4AC3-804F-8E6CF2D4E919}"/>
    <cellStyle name="Total 7 5 2 2 2 2" xfId="26974" xr:uid="{7796A653-6675-445D-9FC0-70EBBB1F34A0}"/>
    <cellStyle name="Total 7 5 2 2 3" xfId="15964" xr:uid="{BAD9E158-D82F-494C-A97F-E893F0ED6653}"/>
    <cellStyle name="Total 7 5 2 2 3 2" xfId="31072" xr:uid="{48C9CD91-E43D-487A-8265-BB3685FB805D}"/>
    <cellStyle name="Total 7 5 2 2 4" xfId="20663" xr:uid="{A468CC02-CCC5-4CFC-8EEA-AE2D97E51422}"/>
    <cellStyle name="Total 7 5 2 3" xfId="16161" xr:uid="{C676AF73-6DCB-44C6-8DB7-D21020FF497D}"/>
    <cellStyle name="Total 7 5 2 3 2" xfId="31269" xr:uid="{46445367-CB2D-4D4A-A9C8-BEAE43766EAB}"/>
    <cellStyle name="Total 7 5 2 4" xfId="18026" xr:uid="{F5E4F1B9-975D-4356-833D-ACF184FE30B7}"/>
    <cellStyle name="Total 7 5 3" xfId="3221" xr:uid="{BFC4352C-D82E-4048-971A-16B87B9717BD}"/>
    <cellStyle name="Total 7 5 3 2" xfId="5858" xr:uid="{475B33EF-8F3F-489B-A45F-462241A6627F}"/>
    <cellStyle name="Total 7 5 3 2 2" xfId="12169" xr:uid="{187F88C1-D5AE-4C11-A1C6-7B1DB8CC0D23}"/>
    <cellStyle name="Total 7 5 3 2 2 2" xfId="27277" xr:uid="{BE2983BD-7B72-401F-A1C1-98CA360502FF}"/>
    <cellStyle name="Total 7 5 3 2 3" xfId="13405" xr:uid="{20847481-047D-4422-9519-763E51D45743}"/>
    <cellStyle name="Total 7 5 3 2 3 2" xfId="28513" xr:uid="{6C0BA28E-9EDD-49E3-9EAE-F5F874F2AFBF}"/>
    <cellStyle name="Total 7 5 3 2 4" xfId="20966" xr:uid="{1190CC2C-D1C2-42D8-8861-C585A00C8DA3}"/>
    <cellStyle name="Total 7 5 3 3" xfId="9603" xr:uid="{3D9148BD-F26C-420E-AEF6-C74769E91DE7}"/>
    <cellStyle name="Total 7 5 3 3 2" xfId="24711" xr:uid="{EB6330DA-33C9-4EA5-BCF9-3C78A7F419D9}"/>
    <cellStyle name="Total 7 5 3 4" xfId="13924" xr:uid="{2B52B0C6-427F-4935-AC68-4FE3109B49E8}"/>
    <cellStyle name="Total 7 5 3 4 2" xfId="29032" xr:uid="{95DCC8AC-D151-42B2-9D97-27A8A0E54CD5}"/>
    <cellStyle name="Total 7 5 3 5" xfId="18329" xr:uid="{5ABE9738-F766-4BD9-9D88-D63D94C6B320}"/>
    <cellStyle name="Total 7 5 4" xfId="3547" xr:uid="{D6B727D2-9024-4462-91F3-FD200A9793C8}"/>
    <cellStyle name="Total 7 5 4 2" xfId="6184" xr:uid="{D3AD25E4-33A5-4032-B93D-330A7880CDC7}"/>
    <cellStyle name="Total 7 5 4 2 2" xfId="12495" xr:uid="{7F693D95-BDCC-437F-817E-34C6F5F581B5}"/>
    <cellStyle name="Total 7 5 4 2 2 2" xfId="27603" xr:uid="{90A2E478-32E4-4CE2-962D-398186825DD2}"/>
    <cellStyle name="Total 7 5 4 2 3" xfId="9171" xr:uid="{F841E877-8A37-4AF9-8E9D-A63EDDE65DBF}"/>
    <cellStyle name="Total 7 5 4 2 3 2" xfId="24279" xr:uid="{9EBD882B-9578-4B27-BB13-A597DCB30ADE}"/>
    <cellStyle name="Total 7 5 4 2 4" xfId="21292" xr:uid="{5C311382-3813-4480-86E1-E8981B594FC4}"/>
    <cellStyle name="Total 7 5 4 3" xfId="9929" xr:uid="{4CADD434-943B-458F-8C62-7EA307DE55A9}"/>
    <cellStyle name="Total 7 5 4 3 2" xfId="25037" xr:uid="{45E09F17-283A-4385-89AF-80D6AD3CD822}"/>
    <cellStyle name="Total 7 5 4 4" xfId="15829" xr:uid="{215900FB-D6B4-45C3-839A-7E7B116EBF5E}"/>
    <cellStyle name="Total 7 5 4 4 2" xfId="30937" xr:uid="{FF0C3A93-A446-4EC0-B388-4D76EED77E3D}"/>
    <cellStyle name="Total 7 5 4 5" xfId="18655" xr:uid="{FAAC3366-B378-4165-A816-D5C69F0381DF}"/>
    <cellStyle name="Total 7 5 5" xfId="3853" xr:uid="{6C6703A0-222D-461C-9380-F128E18B7B7C}"/>
    <cellStyle name="Total 7 5 5 2" xfId="6490" xr:uid="{8EBCE035-2BB8-4EC5-8A6A-56E958F6E6E8}"/>
    <cellStyle name="Total 7 5 5 2 2" xfId="12801" xr:uid="{E0DA2DE3-E9E8-4085-BC96-A7ABE272146C}"/>
    <cellStyle name="Total 7 5 5 2 2 2" xfId="27909" xr:uid="{559B97C7-6C17-4C81-B1BB-0A06570780BC}"/>
    <cellStyle name="Total 7 5 5 2 3" xfId="15926" xr:uid="{967AC383-774F-4667-93AA-5629C057042D}"/>
    <cellStyle name="Total 7 5 5 2 3 2" xfId="31034" xr:uid="{585DFF68-5638-4081-B1FA-CA903FB18A67}"/>
    <cellStyle name="Total 7 5 5 2 4" xfId="21598" xr:uid="{2FC320DB-6C47-442D-A14F-2AF27CF2A6CE}"/>
    <cellStyle name="Total 7 5 5 3" xfId="10235" xr:uid="{74BF227E-3887-4E58-A86B-1F419F1A6071}"/>
    <cellStyle name="Total 7 5 5 3 2" xfId="25343" xr:uid="{B0CDC764-659A-4CA5-B982-B05A4225C6EF}"/>
    <cellStyle name="Total 7 5 5 4" xfId="16109" xr:uid="{A3BFA4A9-B46B-4D80-A641-0DFA36ABA941}"/>
    <cellStyle name="Total 7 5 5 4 2" xfId="31217" xr:uid="{811DEB7F-7BB0-479B-A8F9-EE13F920EF6C}"/>
    <cellStyle name="Total 7 5 5 5" xfId="18961" xr:uid="{096C8EE3-6CE8-425B-AFBE-366D78DDD56C}"/>
    <cellStyle name="Total 7 5 6" xfId="4235" xr:uid="{6644B5B0-5A11-41CD-A833-D0B06E4D5D46}"/>
    <cellStyle name="Total 7 5 6 2" xfId="6872" xr:uid="{904691DF-55BA-4A23-AE34-81C21913F8A9}"/>
    <cellStyle name="Total 7 5 6 2 2" xfId="13183" xr:uid="{B132C499-A9DB-4373-B2E8-04B13673BBED}"/>
    <cellStyle name="Total 7 5 6 2 2 2" xfId="28291" xr:uid="{64037C11-F7F7-4387-B67B-5383E9AF2173}"/>
    <cellStyle name="Total 7 5 6 2 3" xfId="16852" xr:uid="{E8047AE9-D890-48CD-8573-183FE14149E8}"/>
    <cellStyle name="Total 7 5 6 2 3 2" xfId="31960" xr:uid="{BCDDA10F-C089-45D0-B6E1-9EEF3EE1B92B}"/>
    <cellStyle name="Total 7 5 6 2 4" xfId="21980" xr:uid="{E0C8ADB2-2897-4630-9AD5-8BCE891B4458}"/>
    <cellStyle name="Total 7 5 6 3" xfId="10617" xr:uid="{D1601B97-232A-4F8A-B893-FCDC2A33FCCA}"/>
    <cellStyle name="Total 7 5 6 3 2" xfId="25725" xr:uid="{ABA64ADA-BBCB-4735-B628-AE54A9C08A1B}"/>
    <cellStyle name="Total 7 5 6 4" xfId="8105" xr:uid="{3B6F4FB6-6C66-4834-8257-5F978FDC331F}"/>
    <cellStyle name="Total 7 5 6 4 2" xfId="23213" xr:uid="{138175FF-E279-4540-AACC-DE4DCAFDAD19}"/>
    <cellStyle name="Total 7 5 6 5" xfId="19343" xr:uid="{7553190D-04DA-4B23-A003-9FAF51F64CEF}"/>
    <cellStyle name="Total 7 5 7" xfId="4800" xr:uid="{E20F249E-598E-4EAB-877D-09B233A5558F}"/>
    <cellStyle name="Total 7 5 7 2" xfId="11182" xr:uid="{387C7FA2-F0B1-43C6-BE85-A1AAADF70E3A}"/>
    <cellStyle name="Total 7 5 7 2 2" xfId="26290" xr:uid="{E9760862-CB20-4397-A5CB-EFCEE72D93CA}"/>
    <cellStyle name="Total 7 5 7 3" xfId="11676" xr:uid="{5AA34503-6B6C-45AC-A222-ED26981AF8C4}"/>
    <cellStyle name="Total 7 5 7 3 2" xfId="26784" xr:uid="{BC3DC065-826A-4DB2-ABED-8C62E970A1F2}"/>
    <cellStyle name="Total 7 5 7 4" xfId="19908" xr:uid="{C6A450C8-B6F9-4F78-9445-60491B379EB8}"/>
    <cellStyle name="Total 7 5 8" xfId="8661" xr:uid="{66CC555B-4778-4D15-937E-2C9F7D0E1957}"/>
    <cellStyle name="Total 7 5 8 2" xfId="23769" xr:uid="{3D2C21E4-9EA7-4399-9019-25728A6712FC}"/>
    <cellStyle name="Total 7 5 9" xfId="14363" xr:uid="{061926AC-0BCE-4ADA-8C9B-032A9E727144}"/>
    <cellStyle name="Total 7 5 9 2" xfId="29471" xr:uid="{AE55C584-5A2D-46B6-90BF-165DE664B3B1}"/>
    <cellStyle name="Total 8" xfId="1787" xr:uid="{00000000-0005-0000-0000-0000FB060000}"/>
    <cellStyle name="Total 8 2" xfId="1958" xr:uid="{89FB9CC8-3409-41A6-BE50-7005E8952CEF}"/>
    <cellStyle name="Total 8 2 10" xfId="8459" xr:uid="{3005FB01-A546-4FAF-A67B-D1321F80554E}"/>
    <cellStyle name="Total 8 2 10 2" xfId="23567" xr:uid="{4F8BF249-578A-4250-96AB-9A226AEAD462}"/>
    <cellStyle name="Total 8 2 11" xfId="15428" xr:uid="{94322116-CB08-4980-BE6A-6ED8027186F1}"/>
    <cellStyle name="Total 8 2 11 2" xfId="30536" xr:uid="{4A5AA0D6-1532-4E3C-83AC-A7DDCAC177B2}"/>
    <cellStyle name="Total 8 2 12" xfId="14196" xr:uid="{95F58CB1-762F-47EE-8ACA-21E70F114A80}"/>
    <cellStyle name="Total 8 2 12 2" xfId="29304" xr:uid="{FCA34D3E-9105-42B5-9772-2DE91A106F77}"/>
    <cellStyle name="Total 8 2 13" xfId="17183" xr:uid="{4899FBAA-1F4B-41E5-B71B-B98B63BE0F47}"/>
    <cellStyle name="Total 8 2 2" xfId="2518" xr:uid="{91C2EB8F-6C94-49C9-8334-949DE93B1741}"/>
    <cellStyle name="Total 8 2 2 2" xfId="5155" xr:uid="{F606477B-9A1D-4FC0-8D00-4E232F0B76AD}"/>
    <cellStyle name="Total 8 2 2 2 2" xfId="11519" xr:uid="{B7B03ACC-EF01-4427-B138-E86035746A28}"/>
    <cellStyle name="Total 8 2 2 2 2 2" xfId="26627" xr:uid="{5A2AFEF1-D1FF-4750-ACC1-346EF78304F6}"/>
    <cellStyle name="Total 8 2 2 2 3" xfId="9201" xr:uid="{2F6D441F-E9AC-4469-9D60-2CF71CCE3086}"/>
    <cellStyle name="Total 8 2 2 2 3 2" xfId="24309" xr:uid="{91F7B055-AF82-4288-9C10-7FB436E45DA8}"/>
    <cellStyle name="Total 8 2 2 2 4" xfId="20263" xr:uid="{7A2F7429-A69A-45E3-BA0C-D582DF5E6B42}"/>
    <cellStyle name="Total 8 2 2 3" xfId="8985" xr:uid="{AC0E0D64-5479-4940-8394-A4D811465A80}"/>
    <cellStyle name="Total 8 2 2 3 2" xfId="24093" xr:uid="{CF97A629-6769-4AE1-A3A0-290E1A2FF0BD}"/>
    <cellStyle name="Total 8 2 3" xfId="2734" xr:uid="{C1857DE6-D087-40FF-848C-22FB97C34795}"/>
    <cellStyle name="Total 8 2 3 2" xfId="5371" xr:uid="{624D8648-0511-4DE8-BA60-EE5523C63074}"/>
    <cellStyle name="Total 8 2 3 2 2" xfId="11720" xr:uid="{251060A1-7594-479B-9D06-10D7DC3C657D}"/>
    <cellStyle name="Total 8 2 3 2 2 2" xfId="26828" xr:uid="{85341C92-54C8-4EC7-BB69-CC212549D987}"/>
    <cellStyle name="Total 8 2 3 2 3" xfId="15124" xr:uid="{F6A2518D-45A4-4925-AD2F-D67050721D24}"/>
    <cellStyle name="Total 8 2 3 2 3 2" xfId="30232" xr:uid="{2DA0F42C-79CE-464A-9B8E-8D7DE267F780}"/>
    <cellStyle name="Total 8 2 3 2 4" xfId="20479" xr:uid="{382723B5-4508-4EBE-B20F-353ADD60EF02}"/>
    <cellStyle name="Total 8 2 3 3" xfId="8261" xr:uid="{2B17890C-EB1D-4750-8408-1AD8B99C30DC}"/>
    <cellStyle name="Total 8 2 3 3 2" xfId="23369" xr:uid="{EFEFB3FD-CE36-47EC-8EBE-B44539BD2949}"/>
    <cellStyle name="Total 8 2 3 4" xfId="17842" xr:uid="{3EEF00FE-AAAD-4A0B-B107-1C44EA886281}"/>
    <cellStyle name="Total 8 2 4" xfId="3037" xr:uid="{C8CBF199-D0EB-48D0-BE46-78EE29F4402C}"/>
    <cellStyle name="Total 8 2 4 2" xfId="5674" xr:uid="{5FAFC8DD-9867-47D8-8DDD-C3DC150F68ED}"/>
    <cellStyle name="Total 8 2 4 2 2" xfId="11985" xr:uid="{1C3C8EE4-2512-4E83-9BC7-DF89A7E67A22}"/>
    <cellStyle name="Total 8 2 4 2 2 2" xfId="27093" xr:uid="{914305A3-0B15-458E-8066-DFBA7AD9A017}"/>
    <cellStyle name="Total 8 2 4 2 3" xfId="16203" xr:uid="{8B62E8EF-BCC0-4923-89B4-79EE7CA78B48}"/>
    <cellStyle name="Total 8 2 4 2 3 2" xfId="31311" xr:uid="{C46D8F44-E362-4D1F-86F2-99CB25184F13}"/>
    <cellStyle name="Total 8 2 4 2 4" xfId="20782" xr:uid="{A391EC74-0F1A-4B5F-A58E-5BB5D9632EAC}"/>
    <cellStyle name="Total 8 2 4 3" xfId="9419" xr:uid="{7C7C8C21-9A12-4542-992F-96623FD0BF07}"/>
    <cellStyle name="Total 8 2 4 3 2" xfId="24527" xr:uid="{9D99A40F-C465-47C7-921E-27EB769516E6}"/>
    <cellStyle name="Total 8 2 4 4" xfId="7986" xr:uid="{086CADDD-88A3-4CD3-9027-B4EA5886607F}"/>
    <cellStyle name="Total 8 2 4 4 2" xfId="23094" xr:uid="{859838E8-F5B6-4B7F-8C3F-C2190C2D02E6}"/>
    <cellStyle name="Total 8 2 4 5" xfId="18145" xr:uid="{5D8C720D-4914-4AB4-B08E-516AA61FE33C}"/>
    <cellStyle name="Total 8 2 5" xfId="3363" xr:uid="{FDDEE32A-63E0-414E-851F-0760BB054310}"/>
    <cellStyle name="Total 8 2 5 2" xfId="6000" xr:uid="{4F9C4B74-34F3-4418-87F3-D51AC9F32D29}"/>
    <cellStyle name="Total 8 2 5 2 2" xfId="12311" xr:uid="{FAC576A2-3ED2-4190-AF41-6215FEB9C63F}"/>
    <cellStyle name="Total 8 2 5 2 2 2" xfId="27419" xr:uid="{3152699C-7DDF-4518-8ED3-F4F9AF123B39}"/>
    <cellStyle name="Total 8 2 5 2 3" xfId="7187" xr:uid="{6A5EE6F9-1C17-429A-B010-30EB6639CE33}"/>
    <cellStyle name="Total 8 2 5 2 3 2" xfId="22295" xr:uid="{AB03D920-EDBA-40D7-B39C-F6B3C901AFFA}"/>
    <cellStyle name="Total 8 2 5 2 4" xfId="21108" xr:uid="{3C6EBB63-1F29-46A5-900F-C839A87F98DF}"/>
    <cellStyle name="Total 8 2 5 3" xfId="9745" xr:uid="{F7A8C64C-CA51-47E8-BC7F-C9106DF42011}"/>
    <cellStyle name="Total 8 2 5 3 2" xfId="24853" xr:uid="{194653D7-7492-4EC0-94C1-4D2D0B4EBB8D}"/>
    <cellStyle name="Total 8 2 5 4" xfId="9251" xr:uid="{8ECDAFA6-9E03-43D6-B481-3CF9FE68A007}"/>
    <cellStyle name="Total 8 2 5 4 2" xfId="24359" xr:uid="{C4F9B1C4-9A23-4ADF-AD2E-DFE38337A489}"/>
    <cellStyle name="Total 8 2 5 5" xfId="18471" xr:uid="{41709341-E56F-4370-843A-0943706B9EE2}"/>
    <cellStyle name="Total 8 2 6" xfId="3669" xr:uid="{B21B0301-44F9-4F0C-AA2D-FDF2E3B4EBB7}"/>
    <cellStyle name="Total 8 2 6 2" xfId="6306" xr:uid="{78A71380-E7A4-4C77-BECB-CE798EBE074B}"/>
    <cellStyle name="Total 8 2 6 2 2" xfId="12617" xr:uid="{BFFC4FC6-402F-4991-B3B4-C50130DF1325}"/>
    <cellStyle name="Total 8 2 6 2 2 2" xfId="27725" xr:uid="{70DA478A-54A2-4815-A95A-F4A44B09BF7A}"/>
    <cellStyle name="Total 8 2 6 2 3" xfId="7220" xr:uid="{7F09BD58-6EAF-4A9B-A8F9-690FD82BFEA6}"/>
    <cellStyle name="Total 8 2 6 2 3 2" xfId="22328" xr:uid="{849348B5-30C9-4691-A9C1-14490DDF961C}"/>
    <cellStyle name="Total 8 2 6 2 4" xfId="21414" xr:uid="{70A36BCA-B2A8-4F12-9CA5-D962A23DF2F8}"/>
    <cellStyle name="Total 8 2 6 3" xfId="10051" xr:uid="{100B9E93-AED7-4DE8-9DF2-44DD95864065}"/>
    <cellStyle name="Total 8 2 6 3 2" xfId="25159" xr:uid="{CE3649F2-E827-42CD-8BC3-8E170628F5D3}"/>
    <cellStyle name="Total 8 2 6 4" xfId="13573" xr:uid="{BBA27AFE-E2B5-4800-B51D-E29047ADF19D}"/>
    <cellStyle name="Total 8 2 6 4 2" xfId="28681" xr:uid="{3FA95CD6-928B-4B0E-826A-CA8D121664EE}"/>
    <cellStyle name="Total 8 2 6 5" xfId="18777" xr:uid="{7FD64DCB-6DA9-4519-A84E-6369A663DF74}"/>
    <cellStyle name="Total 8 2 7" xfId="4030" xr:uid="{D68A5701-2A5C-4A49-9F90-D6BB18081243}"/>
    <cellStyle name="Total 8 2 7 2" xfId="6667" xr:uid="{3E97CE84-D082-4532-B816-853D2CD26E88}"/>
    <cellStyle name="Total 8 2 7 2 2" xfId="12978" xr:uid="{134E6E47-F491-45BC-8BCC-95B34E0C107D}"/>
    <cellStyle name="Total 8 2 7 2 2 2" xfId="28086" xr:uid="{3340B79D-6AD0-4EF5-A009-9008E6341A3B}"/>
    <cellStyle name="Total 8 2 7 2 3" xfId="16668" xr:uid="{65A5B8B2-493A-4EC7-8BA7-1FFBF8C44B3B}"/>
    <cellStyle name="Total 8 2 7 2 3 2" xfId="31776" xr:uid="{1E7B6937-3583-4FEB-8957-132F40662EE8}"/>
    <cellStyle name="Total 8 2 7 2 4" xfId="21775" xr:uid="{BBB0E973-5AC7-475C-A14B-8EFD692D2AAE}"/>
    <cellStyle name="Total 8 2 7 3" xfId="10412" xr:uid="{08E1AD08-D9DC-4ED8-A5F4-F1A3D7461DD5}"/>
    <cellStyle name="Total 8 2 7 3 2" xfId="25520" xr:uid="{ABB9A73B-30CC-4614-8B45-66C4C0C68045}"/>
    <cellStyle name="Total 8 2 7 4" xfId="13653" xr:uid="{6B3E41E6-327A-4A92-A4DB-13CECF3BE776}"/>
    <cellStyle name="Total 8 2 7 4 2" xfId="28761" xr:uid="{C9BD0B10-4B4A-4BDE-ABA4-8F0D742A1215}"/>
    <cellStyle name="Total 8 2 7 5" xfId="19138" xr:uid="{8816EADC-6EF3-42CE-91F6-56466AD3F89B}"/>
    <cellStyle name="Total 8 2 8" xfId="4343" xr:uid="{1B3C7B27-13C5-41E2-9834-D0430891D0D1}"/>
    <cellStyle name="Total 8 2 8 2" xfId="6980" xr:uid="{C9415AB7-A83F-4203-ADDC-FAE715E30213}"/>
    <cellStyle name="Total 8 2 8 2 2" xfId="13291" xr:uid="{3B2ED1A6-F4B3-4B37-A403-EB1DB565FBAC}"/>
    <cellStyle name="Total 8 2 8 2 2 2" xfId="28399" xr:uid="{7103BC76-F342-41D1-8894-FB78B9651B4D}"/>
    <cellStyle name="Total 8 2 8 2 3" xfId="16955" xr:uid="{D2462D97-C7E6-46EA-AFC7-D491820AEFA4}"/>
    <cellStyle name="Total 8 2 8 2 3 2" xfId="32063" xr:uid="{C4028CF2-CA7F-4B91-B40A-E1EAF00BA452}"/>
    <cellStyle name="Total 8 2 8 2 4" xfId="22088" xr:uid="{08D0D5C8-CCC1-4C49-97A1-C08BE4DAADE7}"/>
    <cellStyle name="Total 8 2 8 3" xfId="10725" xr:uid="{5000F76C-B7E6-4AE6-8B20-CF22A870A9E5}"/>
    <cellStyle name="Total 8 2 8 3 2" xfId="25833" xr:uid="{7E047A4C-1926-49B2-A781-18F38B7F207C}"/>
    <cellStyle name="Total 8 2 8 4" xfId="14385" xr:uid="{22E5B6A0-7582-4A52-B5D5-31F115B98EA1}"/>
    <cellStyle name="Total 8 2 8 4 2" xfId="29493" xr:uid="{E1D45E4E-7D34-4C44-B5F6-795B5A71EF77}"/>
    <cellStyle name="Total 8 2 8 5" xfId="19451" xr:uid="{C73CFDAF-8DEC-462C-841F-52170EFB6C05}"/>
    <cellStyle name="Total 8 2 9" xfId="4595" xr:uid="{A7E5F68B-DB5B-4A86-B711-EC56229C8036}"/>
    <cellStyle name="Total 8 2 9 2" xfId="10977" xr:uid="{64BF62C8-DF6A-4FBD-AF91-F99A54B38533}"/>
    <cellStyle name="Total 8 2 9 2 2" xfId="26085" xr:uid="{FAE936F0-4BE5-4F4A-84F9-A325E590BA77}"/>
    <cellStyle name="Total 8 2 9 3" xfId="7359" xr:uid="{82C5F34C-C0BA-4BAE-9E53-5C527E81165B}"/>
    <cellStyle name="Total 8 2 9 3 2" xfId="22467" xr:uid="{911102DE-B41F-43BB-9865-03403DD73243}"/>
    <cellStyle name="Total 8 2 9 4" xfId="19703" xr:uid="{A28EEAE7-11EA-4CD3-81DB-EED6AE7D8FEA}"/>
    <cellStyle name="Total 8 3" xfId="1987" xr:uid="{5B646F27-DF10-4EAD-8438-C83081A414D5}"/>
    <cellStyle name="Total 8 3 10" xfId="8485" xr:uid="{4765D830-B5F6-4817-950D-BD09FE89BD85}"/>
    <cellStyle name="Total 8 3 10 2" xfId="23593" xr:uid="{FA6AE3E8-F141-43C1-A859-A26D8B3A0442}"/>
    <cellStyle name="Total 8 3 11" xfId="7846" xr:uid="{4201F4CA-D2B2-4383-A33D-313E2CA308B3}"/>
    <cellStyle name="Total 8 3 11 2" xfId="22954" xr:uid="{A06CB47E-2134-4D4A-85EC-37F5B0935085}"/>
    <cellStyle name="Total 8 3 12" xfId="13643" xr:uid="{38D4A95B-3874-455F-BDB5-E64ECE77160E}"/>
    <cellStyle name="Total 8 3 12 2" xfId="28751" xr:uid="{41CC8C0B-B5F0-483D-B1AC-9F4DF7968917}"/>
    <cellStyle name="Total 8 3 13" xfId="17212" xr:uid="{DF04E8DD-A482-4884-9A00-1E844373F959}"/>
    <cellStyle name="Total 8 3 2" xfId="2547" xr:uid="{0F658AFD-33AC-4CF1-AEF5-C14C2699ECAD}"/>
    <cellStyle name="Total 8 3 2 2" xfId="5184" xr:uid="{26653A15-DF55-42B3-8279-D4F5AAD47916}"/>
    <cellStyle name="Total 8 3 2 2 2" xfId="11548" xr:uid="{2D401156-9144-4E12-91B9-286065652D35}"/>
    <cellStyle name="Total 8 3 2 2 2 2" xfId="26656" xr:uid="{94F92309-5D7C-447B-A793-23E94349CFEB}"/>
    <cellStyle name="Total 8 3 2 2 3" xfId="15789" xr:uid="{F9EBBF46-31FD-42A7-92AD-5C42AF1149F4}"/>
    <cellStyle name="Total 8 3 2 2 3 2" xfId="30897" xr:uid="{2A919F0B-9065-4CFB-879A-4E884AB64468}"/>
    <cellStyle name="Total 8 3 2 2 4" xfId="20292" xr:uid="{84841419-E6F3-4E2A-BE70-8DD51C66A6E3}"/>
    <cellStyle name="Total 8 3 2 3" xfId="9014" xr:uid="{04711B88-378D-4BCD-A83D-68E11DCFC1CD}"/>
    <cellStyle name="Total 8 3 2 3 2" xfId="24122" xr:uid="{2BF3F4B9-6843-479B-BE54-C8B1E1D1B709}"/>
    <cellStyle name="Total 8 3 3" xfId="2749" xr:uid="{AB02DBE0-BCD5-41E7-A9ED-2144B7E78C38}"/>
    <cellStyle name="Total 8 3 3 2" xfId="5386" xr:uid="{BDC05ED7-90E4-415F-861F-135D49F213B3}"/>
    <cellStyle name="Total 8 3 3 2 2" xfId="11735" xr:uid="{5DB260F1-BACD-4F87-97BE-44C0A93A4770}"/>
    <cellStyle name="Total 8 3 3 2 2 2" xfId="26843" xr:uid="{BBACB9B3-42EB-40A9-BCBF-A3000915651F}"/>
    <cellStyle name="Total 8 3 3 2 3" xfId="16349" xr:uid="{27DAABE2-0D76-4DC1-B2E1-074399E6E08C}"/>
    <cellStyle name="Total 8 3 3 2 3 2" xfId="31457" xr:uid="{CF7A05A7-AED7-4675-802B-9A8BC6E25A88}"/>
    <cellStyle name="Total 8 3 3 2 4" xfId="20494" xr:uid="{3A285B82-8C2B-42DB-B209-9D22BC4913AD}"/>
    <cellStyle name="Total 8 3 3 3" xfId="7160" xr:uid="{515BCA1F-FFFD-43C4-987A-5CB73D667D27}"/>
    <cellStyle name="Total 8 3 3 3 2" xfId="22268" xr:uid="{82B962A5-154E-4596-A3E9-9C4536E6453A}"/>
    <cellStyle name="Total 8 3 3 4" xfId="17857" xr:uid="{17643383-C550-44F6-9D26-2D676EC669A1}"/>
    <cellStyle name="Total 8 3 4" xfId="3052" xr:uid="{45DE776A-5963-4B45-8A4D-2D9F62D303BC}"/>
    <cellStyle name="Total 8 3 4 2" xfId="5689" xr:uid="{350912A3-8603-4193-8B11-8CEAB26666B9}"/>
    <cellStyle name="Total 8 3 4 2 2" xfId="12000" xr:uid="{B6325D9B-E16A-4B46-B68C-309C5E955BC2}"/>
    <cellStyle name="Total 8 3 4 2 2 2" xfId="27108" xr:uid="{9E648568-5501-4F55-9837-78A681E40650}"/>
    <cellStyle name="Total 8 3 4 2 3" xfId="7830" xr:uid="{9BAFEDD7-FA88-49E9-B1B0-8802DECA1DDE}"/>
    <cellStyle name="Total 8 3 4 2 3 2" xfId="22938" xr:uid="{CDA0F1B6-2260-40EB-AC65-875346E05F7A}"/>
    <cellStyle name="Total 8 3 4 2 4" xfId="20797" xr:uid="{EC8BCE05-3192-4C80-A3F8-8A5F17ADBE97}"/>
    <cellStyle name="Total 8 3 4 3" xfId="9434" xr:uid="{80953FAD-96CD-40DB-9FAD-08B444E7996E}"/>
    <cellStyle name="Total 8 3 4 3 2" xfId="24542" xr:uid="{2E9BB8EF-8DC4-4D33-A717-3C4C92E59045}"/>
    <cellStyle name="Total 8 3 4 4" xfId="13637" xr:uid="{2EBEC581-8609-416A-B189-C23DCF22CA74}"/>
    <cellStyle name="Total 8 3 4 4 2" xfId="28745" xr:uid="{5DCB000F-BE56-47EA-A396-82A15AA7EA84}"/>
    <cellStyle name="Total 8 3 4 5" xfId="18160" xr:uid="{AC16B33F-A449-4ECE-89B3-B371911B89C4}"/>
    <cellStyle name="Total 8 3 5" xfId="3378" xr:uid="{0AFBC840-A7D1-40D8-81E1-2154492C45A7}"/>
    <cellStyle name="Total 8 3 5 2" xfId="6015" xr:uid="{67F3261C-7610-4591-8C0C-38F8723E1937}"/>
    <cellStyle name="Total 8 3 5 2 2" xfId="12326" xr:uid="{EE7A369E-D3CE-4801-8F11-799E5F48CA3A}"/>
    <cellStyle name="Total 8 3 5 2 2 2" xfId="27434" xr:uid="{5E1EF25F-CF6A-4E74-8226-B34393EC4853}"/>
    <cellStyle name="Total 8 3 5 2 3" xfId="7719" xr:uid="{1E41D3E2-67FD-4601-AB8A-175B91199501}"/>
    <cellStyle name="Total 8 3 5 2 3 2" xfId="22827" xr:uid="{E716B28E-6E59-4B37-8600-639BE739B43D}"/>
    <cellStyle name="Total 8 3 5 2 4" xfId="21123" xr:uid="{96CDB7FE-2E4B-47B9-B38E-745FE62FE037}"/>
    <cellStyle name="Total 8 3 5 3" xfId="9760" xr:uid="{4EA64B20-177F-40A9-B1B6-CDECD6497D24}"/>
    <cellStyle name="Total 8 3 5 3 2" xfId="24868" xr:uid="{D90C494E-4734-46F3-983E-43046864574F}"/>
    <cellStyle name="Total 8 3 5 4" xfId="14179" xr:uid="{C6B63E48-5EFF-4A58-B0CF-86338375E66F}"/>
    <cellStyle name="Total 8 3 5 4 2" xfId="29287" xr:uid="{EA980A0C-2BFE-4AA5-873C-8B2F723AE25C}"/>
    <cellStyle name="Total 8 3 5 5" xfId="18486" xr:uid="{06B432E2-A9F1-466E-84F5-16B254C5C6E5}"/>
    <cellStyle name="Total 8 3 6" xfId="3684" xr:uid="{04B12094-0FD2-4946-8A1F-24A6B42CDA03}"/>
    <cellStyle name="Total 8 3 6 2" xfId="6321" xr:uid="{05E04DF6-C49F-4277-9131-57F458171A31}"/>
    <cellStyle name="Total 8 3 6 2 2" xfId="12632" xr:uid="{0BA3BAB0-FE99-4A00-9182-40E6375E8925}"/>
    <cellStyle name="Total 8 3 6 2 2 2" xfId="27740" xr:uid="{6926F168-DA98-4BC1-A413-F2D888702567}"/>
    <cellStyle name="Total 8 3 6 2 3" xfId="16246" xr:uid="{B257B3AB-29D4-4D91-921B-1A160CB8D457}"/>
    <cellStyle name="Total 8 3 6 2 3 2" xfId="31354" xr:uid="{980AFF28-9208-4FB9-AA03-AF9C6D8D029C}"/>
    <cellStyle name="Total 8 3 6 2 4" xfId="21429" xr:uid="{35BAC4F6-A55C-4A0B-8AF4-72ED431E680F}"/>
    <cellStyle name="Total 8 3 6 3" xfId="10066" xr:uid="{34F7DA11-0039-4049-947D-F043773A752C}"/>
    <cellStyle name="Total 8 3 6 3 2" xfId="25174" xr:uid="{45046020-10E0-402E-98CB-9C0762B1FEA4}"/>
    <cellStyle name="Total 8 3 6 4" xfId="7645" xr:uid="{B432B049-BB72-40F5-AF87-F83369BDF425}"/>
    <cellStyle name="Total 8 3 6 4 2" xfId="22753" xr:uid="{8B06049A-629D-4C85-9514-ADFC2E550764}"/>
    <cellStyle name="Total 8 3 6 5" xfId="18792" xr:uid="{D18C18C9-013F-47AE-9EBB-9EB8EBD7DC1E}"/>
    <cellStyle name="Total 8 3 7" xfId="4059" xr:uid="{CE4C9883-B36B-4F33-9BF1-B51DFCF00CC2}"/>
    <cellStyle name="Total 8 3 7 2" xfId="6696" xr:uid="{4FAFC9DE-6F85-4666-963B-514FD6262729}"/>
    <cellStyle name="Total 8 3 7 2 2" xfId="13007" xr:uid="{5360983B-A983-4632-9D91-17C7300C466E}"/>
    <cellStyle name="Total 8 3 7 2 2 2" xfId="28115" xr:uid="{736E8FA8-A491-4097-9AFA-EE14EDFDB66D}"/>
    <cellStyle name="Total 8 3 7 2 3" xfId="16683" xr:uid="{CE9E26A5-D8A4-427C-9042-97D8D3BA5B05}"/>
    <cellStyle name="Total 8 3 7 2 3 2" xfId="31791" xr:uid="{4BA44045-7C98-4CBA-9FA7-FC0C07D63557}"/>
    <cellStyle name="Total 8 3 7 2 4" xfId="21804" xr:uid="{47F9BD99-E60F-4127-A257-96AC6A9F401D}"/>
    <cellStyle name="Total 8 3 7 3" xfId="10441" xr:uid="{17BD69EC-0D16-4C9D-B26C-C5F487F2230E}"/>
    <cellStyle name="Total 8 3 7 3 2" xfId="25549" xr:uid="{0A2F3697-77AE-4746-B939-4C74908A03AE}"/>
    <cellStyle name="Total 8 3 7 4" xfId="7800" xr:uid="{093AE4AD-638C-4253-AA65-CDA00E89F271}"/>
    <cellStyle name="Total 8 3 7 4 2" xfId="22908" xr:uid="{713E5E37-9260-48D7-8DC2-6F617E0520B0}"/>
    <cellStyle name="Total 8 3 7 5" xfId="19167" xr:uid="{E62CBBAF-96BA-41C7-A7B7-5381455DE20D}"/>
    <cellStyle name="Total 8 3 8" xfId="4358" xr:uid="{7B436293-7FD9-46D8-83BC-47DA960CA430}"/>
    <cellStyle name="Total 8 3 8 2" xfId="6995" xr:uid="{E6B4F32E-DF0F-4852-B98C-86CE6B65B3AB}"/>
    <cellStyle name="Total 8 3 8 2 2" xfId="13306" xr:uid="{B2585F97-968A-4BAD-AD07-4D5CB58038B0}"/>
    <cellStyle name="Total 8 3 8 2 2 2" xfId="28414" xr:uid="{D62D15D1-2592-4CCD-BC2E-D976EAC348B7}"/>
    <cellStyle name="Total 8 3 8 2 3" xfId="16970" xr:uid="{E64FAC23-C924-474D-8D04-EA4F87120974}"/>
    <cellStyle name="Total 8 3 8 2 3 2" xfId="32078" xr:uid="{69188AE3-94D4-4BCC-A137-60AD6DC28D8E}"/>
    <cellStyle name="Total 8 3 8 2 4" xfId="22103" xr:uid="{00188B5E-6C52-4DFB-99AB-609A6B419A60}"/>
    <cellStyle name="Total 8 3 8 3" xfId="10740" xr:uid="{74BEC620-68CC-4B47-BD95-85A7CF911581}"/>
    <cellStyle name="Total 8 3 8 3 2" xfId="25848" xr:uid="{1D1BE1A6-0074-4DDF-AA0C-D238DD7EDAE1}"/>
    <cellStyle name="Total 8 3 8 4" xfId="16177" xr:uid="{FF24AE07-AF06-45CC-A2BE-B5F3A3DFA3D5}"/>
    <cellStyle name="Total 8 3 8 4 2" xfId="31285" xr:uid="{DE6E9611-A8EE-49D6-8CEB-24F5DFB1A5A2}"/>
    <cellStyle name="Total 8 3 8 5" xfId="19466" xr:uid="{572D2297-BB1F-465B-B86C-1AF364DDD59D}"/>
    <cellStyle name="Total 8 3 9" xfId="4624" xr:uid="{5E7DE342-5CCA-4448-8FB1-1B5AB50585B6}"/>
    <cellStyle name="Total 8 3 9 2" xfId="11006" xr:uid="{423339C3-3568-407A-9965-DF9B4B19B15B}"/>
    <cellStyle name="Total 8 3 9 2 2" xfId="26114" xr:uid="{56B8F8F8-1B4E-440A-BC83-E6F870ED19E6}"/>
    <cellStyle name="Total 8 3 9 3" xfId="7201" xr:uid="{BB33DF25-B811-43FD-89C8-579E57863BF8}"/>
    <cellStyle name="Total 8 3 9 3 2" xfId="22309" xr:uid="{E2E3F152-F244-44FD-9826-05D1C923CBE6}"/>
    <cellStyle name="Total 8 3 9 4" xfId="19732" xr:uid="{BFB8A2E9-FB33-4724-97B2-E8EF478FC7C7}"/>
    <cellStyle name="Total 8 4" xfId="2149" xr:uid="{982111E2-18D1-434A-A43A-F07777EEBB63}"/>
    <cellStyle name="Total 8 4 10" xfId="14961" xr:uid="{CA20CDFD-EF12-4BD3-869C-17C49B9F73FF}"/>
    <cellStyle name="Total 8 4 10 2" xfId="30069" xr:uid="{18CB5FE1-FEE7-456E-B249-B11447F84D13}"/>
    <cellStyle name="Total 8 4 11" xfId="7238" xr:uid="{0DF68679-CE66-462D-8994-ACAAF59A79C6}"/>
    <cellStyle name="Total 8 4 11 2" xfId="22346" xr:uid="{AECE3595-BC35-473F-AA8E-A299C4CBFA68}"/>
    <cellStyle name="Total 8 4 12" xfId="17374" xr:uid="{EC25B343-DFF8-4F90-9566-BB004A581049}"/>
    <cellStyle name="Total 8 4 2" xfId="2639" xr:uid="{4EBE3F86-101F-4069-A564-530F043155D1}"/>
    <cellStyle name="Total 8 4 2 2" xfId="5276" xr:uid="{60EB9D33-C2CC-4F7C-AD2A-389F0D17D284}"/>
    <cellStyle name="Total 8 4 2 2 2" xfId="11640" xr:uid="{36191E89-5B29-463D-82A5-CEF04DC5730E}"/>
    <cellStyle name="Total 8 4 2 2 2 2" xfId="26748" xr:uid="{E39DBFE8-5745-4D5D-9923-19ADF06809FB}"/>
    <cellStyle name="Total 8 4 2 2 3" xfId="13510" xr:uid="{1AA29891-49B6-4054-BF97-B80230E2A0DA}"/>
    <cellStyle name="Total 8 4 2 2 3 2" xfId="28618" xr:uid="{A1DBB320-0B85-4312-A502-12FACA532625}"/>
    <cellStyle name="Total 8 4 2 2 4" xfId="20384" xr:uid="{B3579CF8-E2B1-41FF-B0FB-9121C8C36AF6}"/>
    <cellStyle name="Total 8 4 2 3" xfId="9106" xr:uid="{31071EFE-D610-487B-8666-7DB800958932}"/>
    <cellStyle name="Total 8 4 2 3 2" xfId="24214" xr:uid="{33910FFF-CAB3-407B-9A22-9A95EC20D3C4}"/>
    <cellStyle name="Total 8 4 2 4" xfId="15582" xr:uid="{A25BFEDD-DB42-4400-ACFF-D82FC4A268BC}"/>
    <cellStyle name="Total 8 4 2 4 2" xfId="30690" xr:uid="{39283E46-3D26-468B-AB26-9C190A64466A}"/>
    <cellStyle name="Total 8 4 2 5" xfId="15682" xr:uid="{5FB410FD-84D8-4870-B159-4FA0BC2E1229}"/>
    <cellStyle name="Total 8 4 2 5 2" xfId="30790" xr:uid="{E01D4664-28A9-4FD9-9181-DA111725B56F}"/>
    <cellStyle name="Total 8 4 2 6" xfId="17747" xr:uid="{038D1146-6F32-4F21-82DF-F0C6F6C96BEE}"/>
    <cellStyle name="Total 8 4 3" xfId="2904" xr:uid="{093194A2-9EB5-45B9-9063-A64566695471}"/>
    <cellStyle name="Total 8 4 3 2" xfId="5541" xr:uid="{66C0AF70-0E3A-4C25-B610-FA83AA50214E}"/>
    <cellStyle name="Total 8 4 3 2 2" xfId="11852" xr:uid="{49B48C70-33D2-4F99-AACB-93F8E43ECBAF}"/>
    <cellStyle name="Total 8 4 3 2 2 2" xfId="26960" xr:uid="{549886BD-C1F3-46EA-80CA-ACE61D1D0DA3}"/>
    <cellStyle name="Total 8 4 3 2 3" xfId="7076" xr:uid="{C263C01B-498F-4D67-B15F-01245ADD9889}"/>
    <cellStyle name="Total 8 4 3 2 3 2" xfId="22184" xr:uid="{0AE49F79-0A87-4F44-ACD6-15E5CF309006}"/>
    <cellStyle name="Total 8 4 3 2 4" xfId="20649" xr:uid="{7AB5035B-B768-4276-B1B9-D75D6784AB02}"/>
    <cellStyle name="Total 8 4 3 3" xfId="16304" xr:uid="{2FAEE8E8-3C5C-448B-8ABE-BA0AB6964A9F}"/>
    <cellStyle name="Total 8 4 3 3 2" xfId="31412" xr:uid="{88D9C6A7-F3D8-4B0F-8037-29DF1ABFCEC9}"/>
    <cellStyle name="Total 8 4 3 4" xfId="18012" xr:uid="{661483E6-DB34-49DF-BDC8-3DB11182BA09}"/>
    <cellStyle name="Total 8 4 4" xfId="3207" xr:uid="{DB9C845B-46ED-490A-B950-2B87CB3E09DA}"/>
    <cellStyle name="Total 8 4 4 2" xfId="5844" xr:uid="{EE0D9957-4D73-4B1F-B71D-24AF101BD5D1}"/>
    <cellStyle name="Total 8 4 4 2 2" xfId="12155" xr:uid="{483FEBE3-7209-489F-A714-9F9B77FD5EA2}"/>
    <cellStyle name="Total 8 4 4 2 2 2" xfId="27263" xr:uid="{4E01CD74-B622-4E10-B5EB-A65535A64A82}"/>
    <cellStyle name="Total 8 4 4 2 3" xfId="14551" xr:uid="{DFBA359C-C140-45B1-952A-5F0A7B9FD16B}"/>
    <cellStyle name="Total 8 4 4 2 3 2" xfId="29659" xr:uid="{391126C8-81A6-4793-9497-ABCDAEE51457}"/>
    <cellStyle name="Total 8 4 4 2 4" xfId="20952" xr:uid="{87FFC43A-8D37-4F7D-A546-FA91F576F809}"/>
    <cellStyle name="Total 8 4 4 3" xfId="9589" xr:uid="{5BCDE042-C333-4D05-89D0-9CE99F308B3A}"/>
    <cellStyle name="Total 8 4 4 3 2" xfId="24697" xr:uid="{0C3F9BB2-5777-4066-85F6-F377667E416C}"/>
    <cellStyle name="Total 8 4 4 4" xfId="8706" xr:uid="{13BA910A-7B48-44F3-93DC-BF6DCC4544EC}"/>
    <cellStyle name="Total 8 4 4 4 2" xfId="23814" xr:uid="{005B9691-20C6-4DCD-9543-18860EF3501A}"/>
    <cellStyle name="Total 8 4 4 5" xfId="18315" xr:uid="{EDA76A92-A902-4CCF-8093-0525DC1D4267}"/>
    <cellStyle name="Total 8 4 5" xfId="3533" xr:uid="{B4553039-8159-4E39-8DEF-1E6C34B4502B}"/>
    <cellStyle name="Total 8 4 5 2" xfId="6170" xr:uid="{479E95C6-71CE-4796-BAC4-AA015ACAC12E}"/>
    <cellStyle name="Total 8 4 5 2 2" xfId="12481" xr:uid="{09B17E02-A9F6-4D5A-99DC-C1091039F014}"/>
    <cellStyle name="Total 8 4 5 2 2 2" xfId="27589" xr:uid="{7372A846-2C7E-47AA-8E82-FAB6B27E8C02}"/>
    <cellStyle name="Total 8 4 5 2 3" xfId="7458" xr:uid="{BBC6A53E-424D-4562-98BD-B46701CD41D1}"/>
    <cellStyle name="Total 8 4 5 2 3 2" xfId="22566" xr:uid="{D41658ED-8899-4B66-8753-FE143D03FA0A}"/>
    <cellStyle name="Total 8 4 5 2 4" xfId="21278" xr:uid="{CB8EFF1E-B820-4F80-91B7-44A5D260DC13}"/>
    <cellStyle name="Total 8 4 5 3" xfId="9915" xr:uid="{C067EECB-78A4-4CF7-A0C4-1AADD55E2F45}"/>
    <cellStyle name="Total 8 4 5 3 2" xfId="25023" xr:uid="{01A31DF9-6942-4C0D-9476-A04F1CD05FCD}"/>
    <cellStyle name="Total 8 4 5 4" xfId="7954" xr:uid="{BA255F6A-7174-4A3D-8A52-CFD37A788F97}"/>
    <cellStyle name="Total 8 4 5 4 2" xfId="23062" xr:uid="{6778C6A6-4B46-4D2D-9DB8-70E6032EF160}"/>
    <cellStyle name="Total 8 4 5 5" xfId="18641" xr:uid="{5C819C98-3DF9-4B3E-A6C0-552994401E0B}"/>
    <cellStyle name="Total 8 4 6" xfId="3839" xr:uid="{F6B45DE1-2EDE-4BA0-A11D-DB853DADDFE0}"/>
    <cellStyle name="Total 8 4 6 2" xfId="6476" xr:uid="{C9E91701-2988-434B-93B5-BADEA12A8451}"/>
    <cellStyle name="Total 8 4 6 2 2" xfId="12787" xr:uid="{A0FB7451-F8A0-4CB5-A162-40B159D4548E}"/>
    <cellStyle name="Total 8 4 6 2 2 2" xfId="27895" xr:uid="{9D1B2DCE-30B9-44BF-A619-296E71159961}"/>
    <cellStyle name="Total 8 4 6 2 3" xfId="15307" xr:uid="{6E17B9C6-E556-413D-8746-075C8521162D}"/>
    <cellStyle name="Total 8 4 6 2 3 2" xfId="30415" xr:uid="{AC893F7F-FCBE-4459-87CB-92B61D9E00B3}"/>
    <cellStyle name="Total 8 4 6 2 4" xfId="21584" xr:uid="{B7E001FA-8EB2-46BB-9E41-02F629F7DBAB}"/>
    <cellStyle name="Total 8 4 6 3" xfId="10221" xr:uid="{9FCDC377-8E0B-46AE-8FB1-503CA63DFBB1}"/>
    <cellStyle name="Total 8 4 6 3 2" xfId="25329" xr:uid="{E26E8A00-3601-4EFE-89A6-98C40665FC0F}"/>
    <cellStyle name="Total 8 4 6 4" xfId="7469" xr:uid="{1BD4DEC9-7F66-48C0-95BE-88A1202F46BF}"/>
    <cellStyle name="Total 8 4 6 4 2" xfId="22577" xr:uid="{22CEF89A-5FAD-4C88-9313-D75A6D766E3B}"/>
    <cellStyle name="Total 8 4 6 5" xfId="18947" xr:uid="{9234DED2-2754-4E04-95D3-A0BBF34F9FED}"/>
    <cellStyle name="Total 8 4 7" xfId="4221" xr:uid="{CBE0BE0B-23EA-483E-8BFB-41AF114392B2}"/>
    <cellStyle name="Total 8 4 7 2" xfId="6858" xr:uid="{BC4CF295-0EB3-40AA-B9F4-2EFBEC79BA6C}"/>
    <cellStyle name="Total 8 4 7 2 2" xfId="13169" xr:uid="{83F824DF-2E76-4A3A-8B85-BF1055B2C0E2}"/>
    <cellStyle name="Total 8 4 7 2 2 2" xfId="28277" xr:uid="{1CB6D1AA-6917-4FF3-BB13-281820ED6A42}"/>
    <cellStyle name="Total 8 4 7 2 3" xfId="16838" xr:uid="{10140C86-6C05-42E8-AE96-D1A8E4351340}"/>
    <cellStyle name="Total 8 4 7 2 3 2" xfId="31946" xr:uid="{0A336515-8B0F-492E-9932-E69FAB63DB2B}"/>
    <cellStyle name="Total 8 4 7 2 4" xfId="21966" xr:uid="{50A8DF24-927D-4C21-B3D7-98C6D8574CEF}"/>
    <cellStyle name="Total 8 4 7 3" xfId="10603" xr:uid="{958BE04D-9123-4914-827E-3AD8FB0C3EE8}"/>
    <cellStyle name="Total 8 4 7 3 2" xfId="25711" xr:uid="{A6131CDE-72A5-4B20-8B51-6258222AD74C}"/>
    <cellStyle name="Total 8 4 7 4" xfId="15769" xr:uid="{9BA0A4A6-BC7E-405C-9BF0-DC87595927D6}"/>
    <cellStyle name="Total 8 4 7 4 2" xfId="30877" xr:uid="{004820E9-E7B7-4E09-879A-FCC266A66DAC}"/>
    <cellStyle name="Total 8 4 7 5" xfId="19329" xr:uid="{2952CD67-7F8B-4BFE-8073-DD2C1297DE00}"/>
    <cellStyle name="Total 8 4 8" xfId="4786" xr:uid="{B5399590-41AD-4568-B21E-89D527CBF070}"/>
    <cellStyle name="Total 8 4 8 2" xfId="11168" xr:uid="{947E6A13-9DC5-4DFC-B882-23E192C7C1E2}"/>
    <cellStyle name="Total 8 4 8 2 2" xfId="26276" xr:uid="{0EE9D7FA-B93B-4FA3-B871-082AC8431247}"/>
    <cellStyle name="Total 8 4 8 3" xfId="8084" xr:uid="{BA7B9D3F-26BC-45E6-8FDA-BEFF17BECC8B}"/>
    <cellStyle name="Total 8 4 8 3 2" xfId="23192" xr:uid="{80DDDFD1-9EE8-4182-9C86-0594B4FF8F21}"/>
    <cellStyle name="Total 8 4 8 4" xfId="19894" xr:uid="{4CD5F1C8-ADCA-4C38-A27F-08ECD6C54EAF}"/>
    <cellStyle name="Total 8 4 9" xfId="8647" xr:uid="{45E6E5A6-CF42-4D71-8CDD-D2AECA2B13FD}"/>
    <cellStyle name="Total 8 4 9 2" xfId="23755" xr:uid="{A7984709-22C3-45B0-BCE8-BE0692D5313F}"/>
    <cellStyle name="Total 8 5" xfId="2164" xr:uid="{260F7E84-CACC-4A83-8669-1E938F475E22}"/>
    <cellStyle name="Total 8 5 10" xfId="13817" xr:uid="{A04A976B-10DC-492D-B228-4037D81B28E2}"/>
    <cellStyle name="Total 8 5 10 2" xfId="28925" xr:uid="{3005B184-FDA2-4976-9278-EA283FF34873}"/>
    <cellStyle name="Total 8 5 11" xfId="17389" xr:uid="{126EBC8E-B3EF-4AE9-886A-43D12811113D}"/>
    <cellStyle name="Total 8 5 2" xfId="2919" xr:uid="{762B34BE-330B-444A-9BBB-CDC1BE36C701}"/>
    <cellStyle name="Total 8 5 2 2" xfId="5556" xr:uid="{05926704-3FCD-4030-880D-AF4EAA3733AE}"/>
    <cellStyle name="Total 8 5 2 2 2" xfId="11867" xr:uid="{7224858F-8D20-48EE-A486-435366C009F5}"/>
    <cellStyle name="Total 8 5 2 2 2 2" xfId="26975" xr:uid="{C756E56A-CB36-45B1-A5BE-82956934547B}"/>
    <cellStyle name="Total 8 5 2 2 3" xfId="9213" xr:uid="{A4D4BAF9-D234-402C-97CE-E79511AE4715}"/>
    <cellStyle name="Total 8 5 2 2 3 2" xfId="24321" xr:uid="{C84DD5FD-F420-407F-80E4-00F6F417A371}"/>
    <cellStyle name="Total 8 5 2 2 4" xfId="20664" xr:uid="{90C3943A-3873-4511-97EB-B5E63A60501F}"/>
    <cellStyle name="Total 8 5 2 3" xfId="8011" xr:uid="{8D06AF63-68C6-4D58-A90B-18F37DED6ADC}"/>
    <cellStyle name="Total 8 5 2 3 2" xfId="23119" xr:uid="{DA249CFE-AE18-4F48-8F82-4443E1A2A802}"/>
    <cellStyle name="Total 8 5 2 4" xfId="18027" xr:uid="{86B7252F-C592-47FF-BC1E-0CBC0DA60D97}"/>
    <cellStyle name="Total 8 5 3" xfId="3222" xr:uid="{F64E6652-A594-4EB6-9A9C-E157E2FFC545}"/>
    <cellStyle name="Total 8 5 3 2" xfId="5859" xr:uid="{5E452511-F91A-4887-B7FE-9D8B96963F6B}"/>
    <cellStyle name="Total 8 5 3 2 2" xfId="12170" xr:uid="{BDA73760-9312-4F0F-873D-5ECF46F70A1D}"/>
    <cellStyle name="Total 8 5 3 2 2 2" xfId="27278" xr:uid="{CE35DEC3-5415-469C-A847-0DCC6ED30063}"/>
    <cellStyle name="Total 8 5 3 2 3" xfId="7488" xr:uid="{7A2D5FB2-5D32-4E99-8986-1B2CA11D2530}"/>
    <cellStyle name="Total 8 5 3 2 3 2" xfId="22596" xr:uid="{28A0B236-4C39-400E-9A5E-E6813B3ED6F3}"/>
    <cellStyle name="Total 8 5 3 2 4" xfId="20967" xr:uid="{2E176E27-1585-48F6-9CB1-D9814179DF88}"/>
    <cellStyle name="Total 8 5 3 3" xfId="9604" xr:uid="{52FDC1B2-C6D7-4BC7-ADD2-4BAB299E8CA0}"/>
    <cellStyle name="Total 8 5 3 3 2" xfId="24712" xr:uid="{6515C905-D6F0-4889-A704-7AE0CBFD74C1}"/>
    <cellStyle name="Total 8 5 3 4" xfId="13595" xr:uid="{0EEAC961-0D33-43C4-8FD3-10A5CFD24DD5}"/>
    <cellStyle name="Total 8 5 3 4 2" xfId="28703" xr:uid="{917ACE70-C34A-4B52-B925-16236183324A}"/>
    <cellStyle name="Total 8 5 3 5" xfId="18330" xr:uid="{34D6691B-3EEF-442D-8448-2D490350E0D6}"/>
    <cellStyle name="Total 8 5 4" xfId="3548" xr:uid="{A73070F7-FB01-4546-86C4-C9CC7D5A08EA}"/>
    <cellStyle name="Total 8 5 4 2" xfId="6185" xr:uid="{8CAB7950-BE50-4157-819C-E4B9A9701921}"/>
    <cellStyle name="Total 8 5 4 2 2" xfId="12496" xr:uid="{9EFF6CF6-6BF9-4DC6-80C4-3F6A650E76C7}"/>
    <cellStyle name="Total 8 5 4 2 2 2" xfId="27604" xr:uid="{769997AB-22D0-4B69-97DA-56EB0BFF86C5}"/>
    <cellStyle name="Total 8 5 4 2 3" xfId="7404" xr:uid="{B4B00393-43B2-4A23-8AD8-4123B5A95E26}"/>
    <cellStyle name="Total 8 5 4 2 3 2" xfId="22512" xr:uid="{95A172D8-4345-4718-B6BB-7EA83C2E427F}"/>
    <cellStyle name="Total 8 5 4 2 4" xfId="21293" xr:uid="{F1C9AD6C-FBB6-4F2E-870E-6BA5BFAED006}"/>
    <cellStyle name="Total 8 5 4 3" xfId="9930" xr:uid="{21176FAB-04A2-4999-A7FC-DD26F49F7EC2}"/>
    <cellStyle name="Total 8 5 4 3 2" xfId="25038" xr:uid="{CD872680-F43F-4201-9199-74DE9FC98E78}"/>
    <cellStyle name="Total 8 5 4 4" xfId="13708" xr:uid="{78ED6E0E-5170-4822-83B5-E6D00EE2B300}"/>
    <cellStyle name="Total 8 5 4 4 2" xfId="28816" xr:uid="{2ECD306A-DB51-4096-BD22-679D20FAE807}"/>
    <cellStyle name="Total 8 5 4 5" xfId="18656" xr:uid="{351FC4AF-2AFE-4AFF-A862-33909A25FAC8}"/>
    <cellStyle name="Total 8 5 5" xfId="3854" xr:uid="{41674B3F-D230-46C1-87DB-F50E7FF9C34E}"/>
    <cellStyle name="Total 8 5 5 2" xfId="6491" xr:uid="{36B10387-A453-4F4C-B88E-CDF48037F93F}"/>
    <cellStyle name="Total 8 5 5 2 2" xfId="12802" xr:uid="{D0B9F594-8ED5-420B-8C3A-35A0FBBF7C45}"/>
    <cellStyle name="Total 8 5 5 2 2 2" xfId="27910" xr:uid="{8145D117-AD64-4859-827D-06EFC2852B60}"/>
    <cellStyle name="Total 8 5 5 2 3" xfId="15553" xr:uid="{11143FF9-EA43-46E7-9137-EEE2C2B9DAE4}"/>
    <cellStyle name="Total 8 5 5 2 3 2" xfId="30661" xr:uid="{9279919B-1760-4709-8990-071DB58E7616}"/>
    <cellStyle name="Total 8 5 5 2 4" xfId="21599" xr:uid="{6F75B655-E7E1-4091-BA1B-D5B7D8147AA4}"/>
    <cellStyle name="Total 8 5 5 3" xfId="10236" xr:uid="{89FD81E5-11EF-4953-A25D-C10EA0C5CCD8}"/>
    <cellStyle name="Total 8 5 5 3 2" xfId="25344" xr:uid="{385F4583-C0F2-4B47-97CC-21A2F62CCF6D}"/>
    <cellStyle name="Total 8 5 5 4" xfId="15639" xr:uid="{3304B293-3EAA-4477-BA73-7529B859B0BB}"/>
    <cellStyle name="Total 8 5 5 4 2" xfId="30747" xr:uid="{BEB2BEE8-9B22-4A8B-A984-3DE7F37D0466}"/>
    <cellStyle name="Total 8 5 5 5" xfId="18962" xr:uid="{AA95250F-9345-489D-A70E-2880AFD88093}"/>
    <cellStyle name="Total 8 5 6" xfId="4236" xr:uid="{DA76415B-D213-4481-ABEE-1F24011102BC}"/>
    <cellStyle name="Total 8 5 6 2" xfId="6873" xr:uid="{169326DB-DF67-4F6B-A491-662AD30F4B09}"/>
    <cellStyle name="Total 8 5 6 2 2" xfId="13184" xr:uid="{7DC2B749-2628-4C89-8944-7B0E93B39115}"/>
    <cellStyle name="Total 8 5 6 2 2 2" xfId="28292" xr:uid="{A42526A5-0A3A-4A9F-A004-C68C5A823049}"/>
    <cellStyle name="Total 8 5 6 2 3" xfId="16853" xr:uid="{D779B2A9-F23C-437C-9E6C-97A4101A91A7}"/>
    <cellStyle name="Total 8 5 6 2 3 2" xfId="31961" xr:uid="{543DDD40-CB36-47AA-AE82-49934E717421}"/>
    <cellStyle name="Total 8 5 6 2 4" xfId="21981" xr:uid="{CB73D8AD-CEB5-49C8-8890-BB508323B946}"/>
    <cellStyle name="Total 8 5 6 3" xfId="10618" xr:uid="{538907CC-A65B-4430-8B16-D64825DBC4F1}"/>
    <cellStyle name="Total 8 5 6 3 2" xfId="25726" xr:uid="{EBB03C9A-9E76-4A1D-B46F-E9C592AC6FCB}"/>
    <cellStyle name="Total 8 5 6 4" xfId="14194" xr:uid="{59418375-84F6-4BA1-B523-8E27B1F6739E}"/>
    <cellStyle name="Total 8 5 6 4 2" xfId="29302" xr:uid="{B1DB468E-12E2-4A2E-906D-04A150F9BD80}"/>
    <cellStyle name="Total 8 5 6 5" xfId="19344" xr:uid="{DC86A668-E3F1-44AC-AAA7-FD8CF3DAFA5B}"/>
    <cellStyle name="Total 8 5 7" xfId="4801" xr:uid="{3F793378-1E2B-41F9-8377-E34EF8BB24BB}"/>
    <cellStyle name="Total 8 5 7 2" xfId="11183" xr:uid="{F8B5D9D1-F8BB-4F68-8711-8409EA203F9F}"/>
    <cellStyle name="Total 8 5 7 2 2" xfId="26291" xr:uid="{4B5FDF61-CA08-48CE-80ED-8FF42A1DB0A4}"/>
    <cellStyle name="Total 8 5 7 3" xfId="14597" xr:uid="{D8B86A93-3BCF-44B2-9763-FC720116D649}"/>
    <cellStyle name="Total 8 5 7 3 2" xfId="29705" xr:uid="{52EE4EF3-2512-406E-9202-ACAF4350F113}"/>
    <cellStyle name="Total 8 5 7 4" xfId="19909" xr:uid="{4BD32379-C58A-42E3-94FA-B6AD7BB9BEEB}"/>
    <cellStyle name="Total 8 5 8" xfId="8662" xr:uid="{2FF0B29B-0F09-4261-AD57-213CFC8CD23C}"/>
    <cellStyle name="Total 8 5 8 2" xfId="23770" xr:uid="{8DF8A55F-D5F6-491B-B329-1B118686B30C}"/>
    <cellStyle name="Total 8 5 9" xfId="15449" xr:uid="{D2A06F95-E0D2-46C7-9DC7-22C48B802980}"/>
    <cellStyle name="Total 8 5 9 2" xfId="30557" xr:uid="{9691F891-3643-4152-96DF-BFCC5A7DC269}"/>
    <cellStyle name="Total 9" xfId="1788" xr:uid="{00000000-0005-0000-0000-0000FC060000}"/>
    <cellStyle name="Total 9 2" xfId="1959" xr:uid="{AC6F293D-C04E-4C12-9AF4-33232D328F10}"/>
    <cellStyle name="Total 9 2 10" xfId="8460" xr:uid="{008FB19D-E75C-4D9F-BD82-07740CE36DA9}"/>
    <cellStyle name="Total 9 2 10 2" xfId="23568" xr:uid="{D8784F94-1C9B-4358-BEB6-7BE46E1FA422}"/>
    <cellStyle name="Total 9 2 11" xfId="13401" xr:uid="{0BD28FB0-725C-4D48-80D3-3CA5FF7A2170}"/>
    <cellStyle name="Total 9 2 11 2" xfId="28509" xr:uid="{5D7E3FA9-E348-45ED-A54F-BF09FA469081}"/>
    <cellStyle name="Total 9 2 12" xfId="14161" xr:uid="{27BB566B-3CD1-4C53-A93B-9B604E782D7D}"/>
    <cellStyle name="Total 9 2 12 2" xfId="29269" xr:uid="{1AC779AB-019A-4219-8B54-26DEA373F5F4}"/>
    <cellStyle name="Total 9 2 13" xfId="17184" xr:uid="{E2522FF2-649A-417D-A24B-4F416835A384}"/>
    <cellStyle name="Total 9 2 2" xfId="2519" xr:uid="{76976073-3545-4DD7-B9AD-49BB0819E031}"/>
    <cellStyle name="Total 9 2 2 2" xfId="5156" xr:uid="{B902285B-F469-47C3-986A-5A4683AF3663}"/>
    <cellStyle name="Total 9 2 2 2 2" xfId="11520" xr:uid="{FAF99263-3BF5-446E-A2FB-58AFD6B434EB}"/>
    <cellStyle name="Total 9 2 2 2 2 2" xfId="26628" xr:uid="{CF8D6153-7E51-489C-9C3B-D3BFA26184E8}"/>
    <cellStyle name="Total 9 2 2 2 3" xfId="15719" xr:uid="{8F70115C-3A6C-49BC-B438-90B076D2872B}"/>
    <cellStyle name="Total 9 2 2 2 3 2" xfId="30827" xr:uid="{AE16BD27-1F2A-4202-BBCE-BE0D7D86AB6F}"/>
    <cellStyle name="Total 9 2 2 2 4" xfId="20264" xr:uid="{7910DE6F-384E-4EB0-94DA-CCB46D37F81F}"/>
    <cellStyle name="Total 9 2 2 3" xfId="8986" xr:uid="{2790E2B1-C9F7-4815-813B-4D6132EDC98C}"/>
    <cellStyle name="Total 9 2 2 3 2" xfId="24094" xr:uid="{5B853EC8-9288-4DF6-BA27-A8871547E5EF}"/>
    <cellStyle name="Total 9 2 3" xfId="2735" xr:uid="{4AFCAB32-4982-4381-9ECC-FB35C83DF618}"/>
    <cellStyle name="Total 9 2 3 2" xfId="5372" xr:uid="{305BF169-8DA2-4A81-AE08-C74CF7C2C96E}"/>
    <cellStyle name="Total 9 2 3 2 2" xfId="11721" xr:uid="{4A5C25F8-2BA2-4DC6-AA18-F895B55EBBE3}"/>
    <cellStyle name="Total 9 2 3 2 2 2" xfId="26829" xr:uid="{79F10386-743D-4372-ACB1-2FAE96916666}"/>
    <cellStyle name="Total 9 2 3 2 3" xfId="9135" xr:uid="{070A875C-002F-449F-9F43-99F079937149}"/>
    <cellStyle name="Total 9 2 3 2 3 2" xfId="24243" xr:uid="{0665B6C5-8CD9-41D9-809B-13D990785AB6}"/>
    <cellStyle name="Total 9 2 3 2 4" xfId="20480" xr:uid="{F4AA86C4-4E2B-49DF-AD2A-69A67DC8512B}"/>
    <cellStyle name="Total 9 2 3 3" xfId="16458" xr:uid="{87E10218-7BA1-45D2-A95E-EF8D249B44DC}"/>
    <cellStyle name="Total 9 2 3 3 2" xfId="31566" xr:uid="{6B1CF47E-A548-4AD0-9508-C421B0CD4844}"/>
    <cellStyle name="Total 9 2 3 4" xfId="17843" xr:uid="{34B9B598-4B27-427F-8599-7389651074C4}"/>
    <cellStyle name="Total 9 2 4" xfId="3038" xr:uid="{83E05716-15CC-4D3D-AD96-21BC8685E6D8}"/>
    <cellStyle name="Total 9 2 4 2" xfId="5675" xr:uid="{23EE68BD-3C2C-4A99-8818-880C3D0754F3}"/>
    <cellStyle name="Total 9 2 4 2 2" xfId="11986" xr:uid="{129A7D76-371E-4F2D-AA81-027FC29F83A7}"/>
    <cellStyle name="Total 9 2 4 2 2 2" xfId="27094" xr:uid="{DB0C4B59-0EAC-4AE6-AA2E-EC476027397F}"/>
    <cellStyle name="Total 9 2 4 2 3" xfId="16369" xr:uid="{24546796-BA80-47E8-82DE-6831223795BD}"/>
    <cellStyle name="Total 9 2 4 2 3 2" xfId="31477" xr:uid="{FEFA3498-DF2D-4876-AAF2-2EF19C12EA69}"/>
    <cellStyle name="Total 9 2 4 2 4" xfId="20783" xr:uid="{7E1AD4A1-991D-4393-81BB-FBDCCB0ED324}"/>
    <cellStyle name="Total 9 2 4 3" xfId="9420" xr:uid="{71347F09-5674-46D3-BCC1-BADF3EBC6575}"/>
    <cellStyle name="Total 9 2 4 3 2" xfId="24528" xr:uid="{179042CC-2511-469F-91AB-05144F611728}"/>
    <cellStyle name="Total 9 2 4 4" xfId="14424" xr:uid="{9E578125-D52B-4BD5-8CEE-50EAFE5DDDFE}"/>
    <cellStyle name="Total 9 2 4 4 2" xfId="29532" xr:uid="{3C28FE80-35C3-4A7C-8F98-C7D4861AE9DA}"/>
    <cellStyle name="Total 9 2 4 5" xfId="18146" xr:uid="{020A4221-7B47-4914-B175-186448F1B23D}"/>
    <cellStyle name="Total 9 2 5" xfId="3364" xr:uid="{3592C86D-B566-41FF-9FA5-476928BEAF6B}"/>
    <cellStyle name="Total 9 2 5 2" xfId="6001" xr:uid="{EC67522C-B333-4791-9C50-19DD53C00C1B}"/>
    <cellStyle name="Total 9 2 5 2 2" xfId="12312" xr:uid="{D519C7CC-3C17-4E27-BB67-20C6580FC5F2}"/>
    <cellStyle name="Total 9 2 5 2 2 2" xfId="27420" xr:uid="{895FD19A-B10F-4879-BDFA-FB15FF20F23B}"/>
    <cellStyle name="Total 9 2 5 2 3" xfId="15342" xr:uid="{5088688D-E001-4E5A-810A-C43E91C3AC68}"/>
    <cellStyle name="Total 9 2 5 2 3 2" xfId="30450" xr:uid="{12B5FD71-2A88-44DF-83A8-1297B9E5D704}"/>
    <cellStyle name="Total 9 2 5 2 4" xfId="21109" xr:uid="{87ACC85E-A699-48F0-93C5-CEF1FA5D9420}"/>
    <cellStyle name="Total 9 2 5 3" xfId="9746" xr:uid="{9D1909E1-D36A-4BC1-A73D-45D29A8091BC}"/>
    <cellStyle name="Total 9 2 5 3 2" xfId="24854" xr:uid="{3FD6E9DF-8086-481F-8FE8-B02DBF856756}"/>
    <cellStyle name="Total 9 2 5 4" xfId="13430" xr:uid="{610BF3D4-B89F-4C83-B8C5-152064858713}"/>
    <cellStyle name="Total 9 2 5 4 2" xfId="28538" xr:uid="{FBECEBCF-E73E-4012-BA58-B51E0CAC7D87}"/>
    <cellStyle name="Total 9 2 5 5" xfId="18472" xr:uid="{D69B185B-2DDA-49DB-A996-18EF9DB19676}"/>
    <cellStyle name="Total 9 2 6" xfId="3670" xr:uid="{771081B1-F4FC-40C0-88E6-2E195872BD78}"/>
    <cellStyle name="Total 9 2 6 2" xfId="6307" xr:uid="{278B79E7-3A89-40B5-A9B8-6B14BECB390D}"/>
    <cellStyle name="Total 9 2 6 2 2" xfId="12618" xr:uid="{759F9DAE-2416-4140-A6EA-90CEFFF67597}"/>
    <cellStyle name="Total 9 2 6 2 2 2" xfId="27726" xr:uid="{01453307-9870-4472-92E1-E4E7E3A63927}"/>
    <cellStyle name="Total 9 2 6 2 3" xfId="13383" xr:uid="{446323EB-57A2-4B67-9EC8-E045C2DE2A25}"/>
    <cellStyle name="Total 9 2 6 2 3 2" xfId="28491" xr:uid="{9C065C0A-E427-4F05-80B0-E2233C6FB080}"/>
    <cellStyle name="Total 9 2 6 2 4" xfId="21415" xr:uid="{F88106CF-0FE7-48DF-8ADA-AB3250BCA8E8}"/>
    <cellStyle name="Total 9 2 6 3" xfId="10052" xr:uid="{1B475F32-840C-4DEE-83EF-B9AAA0573DF6}"/>
    <cellStyle name="Total 9 2 6 3 2" xfId="25160" xr:uid="{A65AAE56-6AC5-49E0-8DB8-6E69CB466F13}"/>
    <cellStyle name="Total 9 2 6 4" xfId="9204" xr:uid="{C4A04000-7CAB-433B-BFC9-7843193D3806}"/>
    <cellStyle name="Total 9 2 6 4 2" xfId="24312" xr:uid="{F1272CB8-A234-4474-B867-FC7A1E8C9545}"/>
    <cellStyle name="Total 9 2 6 5" xfId="18778" xr:uid="{2B328749-6312-42B4-8CE9-3AEB0B2BB204}"/>
    <cellStyle name="Total 9 2 7" xfId="4031" xr:uid="{06F25170-436D-49D6-960E-E2AFF91C7CC2}"/>
    <cellStyle name="Total 9 2 7 2" xfId="6668" xr:uid="{18F18CC9-0FB7-47E6-9432-631C71C438A2}"/>
    <cellStyle name="Total 9 2 7 2 2" xfId="12979" xr:uid="{962A56DF-B30F-471B-8C7A-275C6DE78EC3}"/>
    <cellStyle name="Total 9 2 7 2 2 2" xfId="28087" xr:uid="{D3BDD50D-55FB-49F1-9164-3352405200C1}"/>
    <cellStyle name="Total 9 2 7 2 3" xfId="16669" xr:uid="{E1F330BD-C1B3-4586-A686-34D4A64449F7}"/>
    <cellStyle name="Total 9 2 7 2 3 2" xfId="31777" xr:uid="{9BD3F07E-EB5C-4321-863A-CB0D500A395A}"/>
    <cellStyle name="Total 9 2 7 2 4" xfId="21776" xr:uid="{748219A8-5F25-433F-98ED-C08EDD5034D7}"/>
    <cellStyle name="Total 9 2 7 3" xfId="10413" xr:uid="{1AE2D85D-B754-458B-8B2E-1B49290936DE}"/>
    <cellStyle name="Total 9 2 7 3 2" xfId="25521" xr:uid="{7A1A2EB6-C00C-4761-BB8D-411F37BD0119}"/>
    <cellStyle name="Total 9 2 7 4" xfId="7636" xr:uid="{119CECE3-A8B3-4493-8D8B-B6CDACF6F350}"/>
    <cellStyle name="Total 9 2 7 4 2" xfId="22744" xr:uid="{CDE5C7FD-E029-45C0-A305-73A96304F30E}"/>
    <cellStyle name="Total 9 2 7 5" xfId="19139" xr:uid="{BD64A838-08E3-4A53-95CC-E58419783A15}"/>
    <cellStyle name="Total 9 2 8" xfId="4344" xr:uid="{D74FCB44-081D-41B8-ACCF-E690BA9B27FB}"/>
    <cellStyle name="Total 9 2 8 2" xfId="6981" xr:uid="{7E7BE62C-96F8-46EF-B62B-D4D5D26AD2A6}"/>
    <cellStyle name="Total 9 2 8 2 2" xfId="13292" xr:uid="{AABCCC22-9EE1-43BC-BC58-6577D8187635}"/>
    <cellStyle name="Total 9 2 8 2 2 2" xfId="28400" xr:uid="{56674A47-928D-40D4-B3B4-2FF7BDB14052}"/>
    <cellStyle name="Total 9 2 8 2 3" xfId="16956" xr:uid="{5D1EBC3A-515A-430E-9254-792BEC228F3E}"/>
    <cellStyle name="Total 9 2 8 2 3 2" xfId="32064" xr:uid="{A29A9DC7-D1ED-4B5D-A0B8-589D3C4E36C6}"/>
    <cellStyle name="Total 9 2 8 2 4" xfId="22089" xr:uid="{D1EC7483-800F-4CF5-A3AD-F379C1DC8C2D}"/>
    <cellStyle name="Total 9 2 8 3" xfId="10726" xr:uid="{561FB633-F8A5-4440-9BCC-524DA23A2191}"/>
    <cellStyle name="Total 9 2 8 3 2" xfId="25834" xr:uid="{F51EA513-DFE6-420F-9509-1BB66FF24C95}"/>
    <cellStyle name="Total 9 2 8 4" xfId="13540" xr:uid="{A6436C5C-CA41-4312-AC3C-8C2E78B65782}"/>
    <cellStyle name="Total 9 2 8 4 2" xfId="28648" xr:uid="{D48D07D5-1DC6-42A7-8291-963CF93456A1}"/>
    <cellStyle name="Total 9 2 8 5" xfId="19452" xr:uid="{63B02A8F-88BA-4C1A-A98F-86095936B4F4}"/>
    <cellStyle name="Total 9 2 9" xfId="4596" xr:uid="{0297BB9F-C052-4ABA-B370-D4FFD3228A99}"/>
    <cellStyle name="Total 9 2 9 2" xfId="10978" xr:uid="{99E7874F-4CCF-4687-AA1F-9CA023FE0F62}"/>
    <cellStyle name="Total 9 2 9 2 2" xfId="26086" xr:uid="{DD12F463-A163-4804-8622-DDC46312C626}"/>
    <cellStyle name="Total 9 2 9 3" xfId="7949" xr:uid="{EE5F2FD9-A1F3-4A29-A5F0-169A24CAB20C}"/>
    <cellStyle name="Total 9 2 9 3 2" xfId="23057" xr:uid="{C8F92D72-774E-4A85-A0D3-5A9CD5E775A9}"/>
    <cellStyle name="Total 9 2 9 4" xfId="19704" xr:uid="{2C463BF6-DB68-457D-A6DA-CE947B46CC47}"/>
    <cellStyle name="Total 9 3" xfId="1988" xr:uid="{A37F50B6-FAB6-4A5C-B322-838C5BEBAF8D}"/>
    <cellStyle name="Total 9 3 10" xfId="8486" xr:uid="{D695FA06-2BE1-4E71-A2F1-CC7780DF099F}"/>
    <cellStyle name="Total 9 3 10 2" xfId="23594" xr:uid="{FCECD1BA-DE0C-422F-810A-549D8A06064E}"/>
    <cellStyle name="Total 9 3 11" xfId="7075" xr:uid="{457BDD28-55D7-42E9-A0F5-766BAC457EC1}"/>
    <cellStyle name="Total 9 3 11 2" xfId="22183" xr:uid="{77015A93-2832-4527-97F1-8A6D3CAA164A}"/>
    <cellStyle name="Total 9 3 12" xfId="7093" xr:uid="{FD3E1681-603E-4A68-A461-46BAFFA55C8D}"/>
    <cellStyle name="Total 9 3 12 2" xfId="22201" xr:uid="{D1C2B86D-5406-4964-846D-F87E2DC71223}"/>
    <cellStyle name="Total 9 3 13" xfId="17213" xr:uid="{1069FE09-FF9A-4DBA-9F21-3E6CA3938F12}"/>
    <cellStyle name="Total 9 3 2" xfId="2548" xr:uid="{2B6E8D8F-79ED-490D-B9A6-2014EED2DABD}"/>
    <cellStyle name="Total 9 3 2 2" xfId="5185" xr:uid="{362DB533-D77E-4DF3-A2F9-55D12D773538}"/>
    <cellStyle name="Total 9 3 2 2 2" xfId="11549" xr:uid="{96C06235-4218-4F52-8CBA-2C3E79A2BF52}"/>
    <cellStyle name="Total 9 3 2 2 2 2" xfId="26657" xr:uid="{76C44F15-F7C6-4EA7-B62A-12F5EF68BDDE}"/>
    <cellStyle name="Total 9 3 2 2 3" xfId="7374" xr:uid="{3F60ADFF-83EA-4E33-8E65-6956C61520ED}"/>
    <cellStyle name="Total 9 3 2 2 3 2" xfId="22482" xr:uid="{0C27FDA0-1372-4361-9A56-A66E7B4C17C4}"/>
    <cellStyle name="Total 9 3 2 2 4" xfId="20293" xr:uid="{A289B08E-E41C-4914-B2E7-91664A4F045E}"/>
    <cellStyle name="Total 9 3 2 3" xfId="9015" xr:uid="{A3A4978B-EDDC-43E3-896D-7B80FAB1ED65}"/>
    <cellStyle name="Total 9 3 2 3 2" xfId="24123" xr:uid="{9ADA6021-1F07-4355-9ED1-F57479C84091}"/>
    <cellStyle name="Total 9 3 3" xfId="2750" xr:uid="{83BE3DE0-3D66-46FE-A17A-06991DC69AB5}"/>
    <cellStyle name="Total 9 3 3 2" xfId="5387" xr:uid="{A4EF91FF-8FA4-47AD-B776-385A9E9FE350}"/>
    <cellStyle name="Total 9 3 3 2 2" xfId="11736" xr:uid="{F3CE8D26-B6F1-4EB8-89AC-51187310CB8D}"/>
    <cellStyle name="Total 9 3 3 2 2 2" xfId="26844" xr:uid="{EE03AAA3-327D-43F1-8EE4-E0B8F785EFD7}"/>
    <cellStyle name="Total 9 3 3 2 3" xfId="15986" xr:uid="{7A33A5AB-94F5-42D9-97F4-C786AC89645A}"/>
    <cellStyle name="Total 9 3 3 2 3 2" xfId="31094" xr:uid="{BCA2B072-58EA-4829-A6C3-BB693CC825E7}"/>
    <cellStyle name="Total 9 3 3 2 4" xfId="20495" xr:uid="{92F0F3F6-BF97-4E2C-8482-F09966ECAD9C}"/>
    <cellStyle name="Total 9 3 3 3" xfId="8046" xr:uid="{622084FB-18D1-4C62-8F8F-E7AD56C7DDCE}"/>
    <cellStyle name="Total 9 3 3 3 2" xfId="23154" xr:uid="{2E30CFD6-2F83-486D-BE26-2E965B7A6168}"/>
    <cellStyle name="Total 9 3 3 4" xfId="17858" xr:uid="{67BF7DDD-E7A6-44F5-B48B-6FD1FF30C444}"/>
    <cellStyle name="Total 9 3 4" xfId="3053" xr:uid="{A16B72DD-D197-48E0-85EE-9A08A0760723}"/>
    <cellStyle name="Total 9 3 4 2" xfId="5690" xr:uid="{3E104F66-608C-4EE9-8CBB-AE201A995CE7}"/>
    <cellStyle name="Total 9 3 4 2 2" xfId="12001" xr:uid="{BBFC4934-BF4E-4671-87FA-C42358F2CFA4}"/>
    <cellStyle name="Total 9 3 4 2 2 2" xfId="27109" xr:uid="{2CC4019C-41F4-4C70-A66B-48E535C5FEE2}"/>
    <cellStyle name="Total 9 3 4 2 3" xfId="15517" xr:uid="{50176A34-7163-4188-8077-958DED0119F7}"/>
    <cellStyle name="Total 9 3 4 2 3 2" xfId="30625" xr:uid="{D64D9D6F-D742-41EA-ABF0-C02E95714452}"/>
    <cellStyle name="Total 9 3 4 2 4" xfId="20798" xr:uid="{3B571C9B-7BCA-42CA-8C09-DBA469265B93}"/>
    <cellStyle name="Total 9 3 4 3" xfId="9435" xr:uid="{B39C8E17-F8B5-40E5-9B4D-07CEA64A7D01}"/>
    <cellStyle name="Total 9 3 4 3 2" xfId="24543" xr:uid="{5D3FFA61-87F2-4BD2-A195-28C414B106C6}"/>
    <cellStyle name="Total 9 3 4 4" xfId="14682" xr:uid="{91F26C5E-8C4F-410D-BE03-B41E5E3F7C19}"/>
    <cellStyle name="Total 9 3 4 4 2" xfId="29790" xr:uid="{D12EBAF0-0011-474E-A0E9-057A2FE950DD}"/>
    <cellStyle name="Total 9 3 4 5" xfId="18161" xr:uid="{B92466E4-46E4-4B5E-9CBE-7938F181E943}"/>
    <cellStyle name="Total 9 3 5" xfId="3379" xr:uid="{71D00FDC-3157-4A58-BCBA-86A0DC3C0C70}"/>
    <cellStyle name="Total 9 3 5 2" xfId="6016" xr:uid="{F5D03F02-5B95-4B4F-BA9E-A8A19D00F7C1}"/>
    <cellStyle name="Total 9 3 5 2 2" xfId="12327" xr:uid="{FC69108C-823D-4C1E-8BA4-B7B82BC8C804}"/>
    <cellStyle name="Total 9 3 5 2 2 2" xfId="27435" xr:uid="{2A307304-90F8-40CF-B141-594F96230454}"/>
    <cellStyle name="Total 9 3 5 2 3" xfId="15617" xr:uid="{0C016E3A-3980-4910-B222-00DFF19C5838}"/>
    <cellStyle name="Total 9 3 5 2 3 2" xfId="30725" xr:uid="{F8ADF628-9655-4793-B6D2-63ABE4570696}"/>
    <cellStyle name="Total 9 3 5 2 4" xfId="21124" xr:uid="{63B4EB38-88B1-41B4-833B-8B15C6BF6871}"/>
    <cellStyle name="Total 9 3 5 3" xfId="9761" xr:uid="{746D73A3-EDE7-4544-97C8-95B0B98EDD08}"/>
    <cellStyle name="Total 9 3 5 3 2" xfId="24869" xr:uid="{044A852A-8706-48BD-9A86-AB3CA6D20A53}"/>
    <cellStyle name="Total 9 3 5 4" xfId="11210" xr:uid="{16CD8714-653D-4B96-96A2-EE83D1C46340}"/>
    <cellStyle name="Total 9 3 5 4 2" xfId="26318" xr:uid="{6C07A388-FA12-40A6-963B-7E8EEF5FE83E}"/>
    <cellStyle name="Total 9 3 5 5" xfId="18487" xr:uid="{B7F8E724-BC6E-4BD9-A36F-8DEA32F61C09}"/>
    <cellStyle name="Total 9 3 6" xfId="3685" xr:uid="{0DBA9C9A-A431-40BF-8317-D1673985E37F}"/>
    <cellStyle name="Total 9 3 6 2" xfId="6322" xr:uid="{DC6F5B0C-7E26-4D2D-9231-F0E21E885BDA}"/>
    <cellStyle name="Total 9 3 6 2 2" xfId="12633" xr:uid="{FBF0D9A0-D64D-4697-B0EA-EF5120426EAE}"/>
    <cellStyle name="Total 9 3 6 2 2 2" xfId="27741" xr:uid="{0C1B3AB0-D70E-4313-BD9C-E53F2CEE287F}"/>
    <cellStyle name="Total 9 3 6 2 3" xfId="15699" xr:uid="{9CE02CA7-6162-4FE6-8A96-809264DF9551}"/>
    <cellStyle name="Total 9 3 6 2 3 2" xfId="30807" xr:uid="{CE2ABAF9-FC25-43AB-AA9E-D9F8968AB500}"/>
    <cellStyle name="Total 9 3 6 2 4" xfId="21430" xr:uid="{7FE35AA1-4381-4F9D-ADDF-15025290E7C6}"/>
    <cellStyle name="Total 9 3 6 3" xfId="10067" xr:uid="{40D6B861-CD91-4789-878C-57040BA833BE}"/>
    <cellStyle name="Total 9 3 6 3 2" xfId="25175" xr:uid="{DA542362-6703-49D0-A208-5CBBEC1032BC}"/>
    <cellStyle name="Total 9 3 6 4" xfId="7849" xr:uid="{06E9FF4D-57AF-41D3-9EA2-DB53ADFEDC0B}"/>
    <cellStyle name="Total 9 3 6 4 2" xfId="22957" xr:uid="{E7ECF35A-0D96-4956-A169-78EE026D001F}"/>
    <cellStyle name="Total 9 3 6 5" xfId="18793" xr:uid="{33C48666-88FC-47C7-845B-D1D51B1F9795}"/>
    <cellStyle name="Total 9 3 7" xfId="4060" xr:uid="{97E4A3A4-FFCB-4607-BA1D-197F7A766321}"/>
    <cellStyle name="Total 9 3 7 2" xfId="6697" xr:uid="{241D45E6-C163-4E79-9325-253080537CC6}"/>
    <cellStyle name="Total 9 3 7 2 2" xfId="13008" xr:uid="{58D48C27-8CB0-4EC4-BFB3-F8574631CE17}"/>
    <cellStyle name="Total 9 3 7 2 2 2" xfId="28116" xr:uid="{72390FF7-5EF2-4F0A-9CDC-A34411A0B4F0}"/>
    <cellStyle name="Total 9 3 7 2 3" xfId="16684" xr:uid="{9510D32C-35D7-43B4-8227-829B0968633A}"/>
    <cellStyle name="Total 9 3 7 2 3 2" xfId="31792" xr:uid="{1EF0624C-495A-4BC7-B379-AFF08C3A9D49}"/>
    <cellStyle name="Total 9 3 7 2 4" xfId="21805" xr:uid="{673D286D-4364-4E76-8868-AE5949B04DA9}"/>
    <cellStyle name="Total 9 3 7 3" xfId="10442" xr:uid="{97E47E42-0EF6-4516-A9C5-2773056DE95E}"/>
    <cellStyle name="Total 9 3 7 3 2" xfId="25550" xr:uid="{9236AB94-4064-4672-9808-1884A798B8B1}"/>
    <cellStyle name="Total 9 3 7 4" xfId="7310" xr:uid="{399826F6-F6F5-4E6A-8264-91F02D6569D8}"/>
    <cellStyle name="Total 9 3 7 4 2" xfId="22418" xr:uid="{48D42671-FBA3-4719-BDF0-2F6C47BA7086}"/>
    <cellStyle name="Total 9 3 7 5" xfId="19168" xr:uid="{BB82012E-C2C0-4CB3-AEA9-50CC2E4CFA8A}"/>
    <cellStyle name="Total 9 3 8" xfId="4359" xr:uid="{C0180926-459E-4C73-8617-D7878A1CD6E7}"/>
    <cellStyle name="Total 9 3 8 2" xfId="6996" xr:uid="{D2C8FEDB-E09B-4562-A0E9-CEC20DC91EAF}"/>
    <cellStyle name="Total 9 3 8 2 2" xfId="13307" xr:uid="{F4962100-5A9A-4C4E-B502-0B09F8CB36C4}"/>
    <cellStyle name="Total 9 3 8 2 2 2" xfId="28415" xr:uid="{4E9FCE95-1377-431D-BFC2-69DC5D540FCA}"/>
    <cellStyle name="Total 9 3 8 2 3" xfId="16971" xr:uid="{83FE68A5-9CC0-4EDA-9CA9-00D4E8962BFC}"/>
    <cellStyle name="Total 9 3 8 2 3 2" xfId="32079" xr:uid="{ACA9EB03-25D9-4402-A167-DEAE70D21CCF}"/>
    <cellStyle name="Total 9 3 8 2 4" xfId="22104" xr:uid="{9669B872-C006-4ACE-9AA1-1D5370438544}"/>
    <cellStyle name="Total 9 3 8 3" xfId="10741" xr:uid="{22D5925C-A7EA-42A8-BA27-E4A978447046}"/>
    <cellStyle name="Total 9 3 8 3 2" xfId="25849" xr:uid="{5A543E51-811E-4A19-B40F-3A4868C6E2CF}"/>
    <cellStyle name="Total 9 3 8 4" xfId="7889" xr:uid="{751FA7E7-54AC-403A-9C87-B44CF0204E5B}"/>
    <cellStyle name="Total 9 3 8 4 2" xfId="22997" xr:uid="{0B3A685D-B908-46EC-8B67-4AC4BE393B0A}"/>
    <cellStyle name="Total 9 3 8 5" xfId="19467" xr:uid="{6DE7AB35-9ACA-45CE-972A-FC46A3F4BFD9}"/>
    <cellStyle name="Total 9 3 9" xfId="4625" xr:uid="{165ADEE2-2AD8-4E17-AEB5-D8AC4BF109CA}"/>
    <cellStyle name="Total 9 3 9 2" xfId="11007" xr:uid="{938B5AC2-DBD1-40EC-B799-D1270A80CADB}"/>
    <cellStyle name="Total 9 3 9 2 2" xfId="26115" xr:uid="{A30AFD28-DB9A-4AFD-A976-11586462E45B}"/>
    <cellStyle name="Total 9 3 9 3" xfId="13373" xr:uid="{E49BCA65-72E3-4BC5-A03C-02474A483A1B}"/>
    <cellStyle name="Total 9 3 9 3 2" xfId="28481" xr:uid="{FA3219E2-BB5B-4679-8626-767AAA3CECFD}"/>
    <cellStyle name="Total 9 3 9 4" xfId="19733" xr:uid="{1FFA3775-0B10-477C-B40D-5D87C904E505}"/>
    <cellStyle name="Total 9 4" xfId="2150" xr:uid="{973A1CE0-E6D8-44F7-BB96-4D7D2827B5A9}"/>
    <cellStyle name="Total 9 4 10" xfId="14133" xr:uid="{4D0F3347-8F37-4766-A38E-3F0C3D58419D}"/>
    <cellStyle name="Total 9 4 10 2" xfId="29241" xr:uid="{36DE5423-B581-41F2-BAC0-D60764EFE211}"/>
    <cellStyle name="Total 9 4 11" xfId="14983" xr:uid="{8852961A-364E-4DF3-8519-85D1C61A7886}"/>
    <cellStyle name="Total 9 4 11 2" xfId="30091" xr:uid="{7F2BF57C-A70A-40FC-A54B-A3B512B35BBE}"/>
    <cellStyle name="Total 9 4 12" xfId="17375" xr:uid="{4BB050CD-8323-443E-91DD-AFD11FE09B29}"/>
    <cellStyle name="Total 9 4 2" xfId="2640" xr:uid="{81235FAB-420C-4633-B586-ED8AB6D807A0}"/>
    <cellStyle name="Total 9 4 2 2" xfId="5277" xr:uid="{CCDC1C68-582F-4272-8C78-3B9AA1CBC909}"/>
    <cellStyle name="Total 9 4 2 2 2" xfId="11641" xr:uid="{CE0A2EA4-AF0C-45EF-8801-4CFA9394DA32}"/>
    <cellStyle name="Total 9 4 2 2 2 2" xfId="26749" xr:uid="{D2F44C7E-D65B-4D07-A587-ECC663EB1633}"/>
    <cellStyle name="Total 9 4 2 2 3" xfId="7116" xr:uid="{C47D40B1-A997-4D9B-9C10-F0DD87B61D36}"/>
    <cellStyle name="Total 9 4 2 2 3 2" xfId="22224" xr:uid="{4BF8A11E-A689-4DFF-9A40-272E5B0A269F}"/>
    <cellStyle name="Total 9 4 2 2 4" xfId="20385" xr:uid="{80B83B29-687D-4185-B197-BBC18E2C8865}"/>
    <cellStyle name="Total 9 4 2 3" xfId="9107" xr:uid="{F2F44090-9540-44CA-9E29-D3D7F30C4740}"/>
    <cellStyle name="Total 9 4 2 3 2" xfId="24215" xr:uid="{A1A7265A-8EEA-4414-9815-C1F6B9238048}"/>
    <cellStyle name="Total 9 4 2 4" xfId="7233" xr:uid="{419A0B1F-BA81-471F-8C32-67CCE20B743A}"/>
    <cellStyle name="Total 9 4 2 4 2" xfId="22341" xr:uid="{104290A5-8900-4E44-A9CE-B1F3252CE211}"/>
    <cellStyle name="Total 9 4 2 5" xfId="16494" xr:uid="{7AE4B050-0B86-47CC-A3CE-9429B2420AD8}"/>
    <cellStyle name="Total 9 4 2 5 2" xfId="31602" xr:uid="{36095F50-F754-44B1-9452-582BC9677496}"/>
    <cellStyle name="Total 9 4 2 6" xfId="17748" xr:uid="{C2527113-56B6-4F19-ADC1-60EABD2435C3}"/>
    <cellStyle name="Total 9 4 3" xfId="2905" xr:uid="{CECBDD97-750A-4D00-BE87-1D0A93849D1A}"/>
    <cellStyle name="Total 9 4 3 2" xfId="5542" xr:uid="{D5C67281-7205-419B-A4A1-EFC46FA7D699}"/>
    <cellStyle name="Total 9 4 3 2 2" xfId="11853" xr:uid="{9CC1A0D2-9F01-489D-954A-98047ACDF3A0}"/>
    <cellStyle name="Total 9 4 3 2 2 2" xfId="26961" xr:uid="{5908088E-6C94-473F-90C7-A5504D9AB20E}"/>
    <cellStyle name="Total 9 4 3 2 3" xfId="7526" xr:uid="{6BAF6C71-3185-4ED4-A0CE-D672E4BD5DB7}"/>
    <cellStyle name="Total 9 4 3 2 3 2" xfId="22634" xr:uid="{53DF3FC0-D31D-432C-9E76-50780B601F94}"/>
    <cellStyle name="Total 9 4 3 2 4" xfId="20650" xr:uid="{71E25B11-4E00-4D30-B321-DBC2E1A650BF}"/>
    <cellStyle name="Total 9 4 3 3" xfId="14175" xr:uid="{8E45DAA9-EC73-4135-BA4F-B23AF60583ED}"/>
    <cellStyle name="Total 9 4 3 3 2" xfId="29283" xr:uid="{47331ED3-DEC7-4C97-A3BA-71781FE2F9C9}"/>
    <cellStyle name="Total 9 4 3 4" xfId="18013" xr:uid="{5C458A62-AB00-491B-B32A-2B0C1077F53C}"/>
    <cellStyle name="Total 9 4 4" xfId="3208" xr:uid="{EDE330A2-D3FE-4065-ACE9-6143B03FFCF9}"/>
    <cellStyle name="Total 9 4 4 2" xfId="5845" xr:uid="{9AC0362D-1292-4CB0-A6C5-E19A9A7908CC}"/>
    <cellStyle name="Total 9 4 4 2 2" xfId="12156" xr:uid="{E3EBC152-1145-4B39-AB0B-A46A538C45D7}"/>
    <cellStyle name="Total 9 4 4 2 2 2" xfId="27264" xr:uid="{5002A0B2-E4D5-4A49-B3AD-40987ADDD79F}"/>
    <cellStyle name="Total 9 4 4 2 3" xfId="15934" xr:uid="{D481FE99-5600-4F05-8C01-5C830AF84E66}"/>
    <cellStyle name="Total 9 4 4 2 3 2" xfId="31042" xr:uid="{6CE7E6F0-99BA-4F27-A138-4ADFE287E8E4}"/>
    <cellStyle name="Total 9 4 4 2 4" xfId="20953" xr:uid="{E0217068-B2B0-4B5A-ADFD-1706072A924D}"/>
    <cellStyle name="Total 9 4 4 3" xfId="9590" xr:uid="{F7E349C6-9549-4143-A582-88D8DBD256A0}"/>
    <cellStyle name="Total 9 4 4 3 2" xfId="24698" xr:uid="{81C4EC93-FC7A-4D43-960C-3442EBD54BEF}"/>
    <cellStyle name="Total 9 4 4 4" xfId="14365" xr:uid="{4097B566-BFB6-4F3D-AC5E-E42DDC33AD51}"/>
    <cellStyle name="Total 9 4 4 4 2" xfId="29473" xr:uid="{73AC2F5E-1C7D-4D7A-BF54-D55B34E5C812}"/>
    <cellStyle name="Total 9 4 4 5" xfId="18316" xr:uid="{64C1341C-EDDC-4F3B-B745-452DBD14528F}"/>
    <cellStyle name="Total 9 4 5" xfId="3534" xr:uid="{B3F522EB-5F2B-420D-929E-23629253E845}"/>
    <cellStyle name="Total 9 4 5 2" xfId="6171" xr:uid="{51F46591-63E4-4F6F-B9EC-1D3B6BC9FC30}"/>
    <cellStyle name="Total 9 4 5 2 2" xfId="12482" xr:uid="{407986DE-A397-48AC-9DDD-9CD997CE7542}"/>
    <cellStyle name="Total 9 4 5 2 2 2" xfId="27590" xr:uid="{A66423AC-2F8C-4B06-9E4E-CE72E2AE25F6}"/>
    <cellStyle name="Total 9 4 5 2 3" xfId="16393" xr:uid="{E1863920-66DA-491A-B338-58384D299623}"/>
    <cellStyle name="Total 9 4 5 2 3 2" xfId="31501" xr:uid="{9E646669-5EF9-4907-B8BE-CC58360D6D6C}"/>
    <cellStyle name="Total 9 4 5 2 4" xfId="21279" xr:uid="{72BA92A0-E653-4EC2-82B4-82D678988D0A}"/>
    <cellStyle name="Total 9 4 5 3" xfId="9916" xr:uid="{42D38139-79D1-4BB8-BFC4-8640C80E61E9}"/>
    <cellStyle name="Total 9 4 5 3 2" xfId="25024" xr:uid="{AFE7FB8D-FD4B-4F3B-8FF3-C261A3E8C143}"/>
    <cellStyle name="Total 9 4 5 4" xfId="9267" xr:uid="{025FCB98-9706-410E-9706-E5C9E36342A3}"/>
    <cellStyle name="Total 9 4 5 4 2" xfId="24375" xr:uid="{CDD313FB-C69B-40F5-AF48-92CE551688BF}"/>
    <cellStyle name="Total 9 4 5 5" xfId="18642" xr:uid="{D1C2F5D4-89B6-468C-8CC4-4EE7FF6B4787}"/>
    <cellStyle name="Total 9 4 6" xfId="3840" xr:uid="{D6DB83EA-2977-450E-A4BA-7D45B7CA3658}"/>
    <cellStyle name="Total 9 4 6 2" xfId="6477" xr:uid="{32166B88-63F9-42DF-9132-C0BB46581FA7}"/>
    <cellStyle name="Total 9 4 6 2 2" xfId="12788" xr:uid="{BDFBFA08-6C89-42D6-8A21-7D21A10FA67A}"/>
    <cellStyle name="Total 9 4 6 2 2 2" xfId="27896" xr:uid="{237D147D-546C-494A-AEEC-0C7BCCFC4FF4}"/>
    <cellStyle name="Total 9 4 6 2 3" xfId="15866" xr:uid="{92BDE8AC-A71C-4586-A4FA-7B7B9170F37C}"/>
    <cellStyle name="Total 9 4 6 2 3 2" xfId="30974" xr:uid="{3C7DCA2F-2DD8-4D48-8478-26F7C18AD92B}"/>
    <cellStyle name="Total 9 4 6 2 4" xfId="21585" xr:uid="{CDDF95FB-C053-4ABB-B8D7-91D132539A41}"/>
    <cellStyle name="Total 9 4 6 3" xfId="10222" xr:uid="{83FCC4B7-AFB1-441F-BD42-FEF7F4E88B0D}"/>
    <cellStyle name="Total 9 4 6 3 2" xfId="25330" xr:uid="{94F27BC4-978E-4827-A035-2E17848D2369}"/>
    <cellStyle name="Total 9 4 6 4" xfId="11786" xr:uid="{52752AE4-3091-47AE-A974-915786B3E105}"/>
    <cellStyle name="Total 9 4 6 4 2" xfId="26894" xr:uid="{E79C9C87-E893-4700-B701-F603EB3CF641}"/>
    <cellStyle name="Total 9 4 6 5" xfId="18948" xr:uid="{D2770ACB-5C6F-4447-9055-802ECF01C64D}"/>
    <cellStyle name="Total 9 4 7" xfId="4222" xr:uid="{740DB3AE-EFC7-4B12-A5C8-83AFE0E1CF5B}"/>
    <cellStyle name="Total 9 4 7 2" xfId="6859" xr:uid="{BA9C0851-3FF8-46D4-A610-00A3038878C8}"/>
    <cellStyle name="Total 9 4 7 2 2" xfId="13170" xr:uid="{29994B8C-DBCB-43DD-AB45-6B097B35163B}"/>
    <cellStyle name="Total 9 4 7 2 2 2" xfId="28278" xr:uid="{3FFA1979-2CFC-42CD-9AF8-FA67F56E0927}"/>
    <cellStyle name="Total 9 4 7 2 3" xfId="16839" xr:uid="{6BCE1FA6-53B0-43E8-A7B5-4BF0E9100A3D}"/>
    <cellStyle name="Total 9 4 7 2 3 2" xfId="31947" xr:uid="{60F72026-C1EF-4298-9503-0D426B8900AA}"/>
    <cellStyle name="Total 9 4 7 2 4" xfId="21967" xr:uid="{911EF84F-84B0-4BD8-AFA5-A0D8E4B23F64}"/>
    <cellStyle name="Total 9 4 7 3" xfId="10604" xr:uid="{DD05D1E5-E867-45E1-B391-B93C79178D59}"/>
    <cellStyle name="Total 9 4 7 3 2" xfId="25712" xr:uid="{3ACB3F6A-4A75-4779-BEB8-9343CDCAEBAC}"/>
    <cellStyle name="Total 9 4 7 4" xfId="16409" xr:uid="{4299ABED-F8DB-4D15-84D1-FDFF7447C243}"/>
    <cellStyle name="Total 9 4 7 4 2" xfId="31517" xr:uid="{00EA845A-2F87-411C-B6E1-42450C972926}"/>
    <cellStyle name="Total 9 4 7 5" xfId="19330" xr:uid="{A7EE1A5A-CF8A-483E-BB88-8FDD997E623C}"/>
    <cellStyle name="Total 9 4 8" xfId="4787" xr:uid="{BD1D4521-8BCF-4319-AE6B-55675FE13C31}"/>
    <cellStyle name="Total 9 4 8 2" xfId="11169" xr:uid="{B35A1B88-5C9E-4F7E-B69E-57BAAF8963C5}"/>
    <cellStyle name="Total 9 4 8 2 2" xfId="26277" xr:uid="{570E1662-A570-4B1E-A0E7-D00730F55F19}"/>
    <cellStyle name="Total 9 4 8 3" xfId="16022" xr:uid="{B83F0D2C-274F-4B1E-BF20-F4CB6D7CDABE}"/>
    <cellStyle name="Total 9 4 8 3 2" xfId="31130" xr:uid="{5597E182-FE04-4DBB-B580-8B4DF226DC46}"/>
    <cellStyle name="Total 9 4 8 4" xfId="19895" xr:uid="{5DD78275-7E85-4D3B-8828-A556A279C35E}"/>
    <cellStyle name="Total 9 4 9" xfId="8648" xr:uid="{D5116405-C32F-4722-BB7B-3182AF56D8C7}"/>
    <cellStyle name="Total 9 4 9 2" xfId="23756" xr:uid="{91E7F7D2-9461-431F-A94D-3BFEF6E0F84D}"/>
    <cellStyle name="Total 9 5" xfId="2165" xr:uid="{08FEEC73-D56E-487A-8228-B87E7F9F904D}"/>
    <cellStyle name="Total 9 5 10" xfId="7875" xr:uid="{62B74C0C-4502-45C0-A781-E1CD55F97E86}"/>
    <cellStyle name="Total 9 5 10 2" xfId="22983" xr:uid="{1FCA423A-AA79-4E2A-B412-5C994A3DEC71}"/>
    <cellStyle name="Total 9 5 11" xfId="17390" xr:uid="{35E3B5F7-A7D5-4871-881E-9EA52E84E8B1}"/>
    <cellStyle name="Total 9 5 2" xfId="2920" xr:uid="{CEA14016-AF4D-41CE-811C-9E56B6E6DF13}"/>
    <cellStyle name="Total 9 5 2 2" xfId="5557" xr:uid="{3C4BA0B0-6F19-4012-99D4-EF9E8BAFC33F}"/>
    <cellStyle name="Total 9 5 2 2 2" xfId="11868" xr:uid="{44CB4DEF-71B4-43C3-B85A-D1A84316551D}"/>
    <cellStyle name="Total 9 5 2 2 2 2" xfId="26976" xr:uid="{645DBD70-B1F3-4AD1-9B20-3EADBC4824F1}"/>
    <cellStyle name="Total 9 5 2 2 3" xfId="16124" xr:uid="{8578DD7B-F4D5-4FD0-86A5-41EDA35232A3}"/>
    <cellStyle name="Total 9 5 2 2 3 2" xfId="31232" xr:uid="{C171BAA8-7A11-4474-96CE-6DC3DE68C446}"/>
    <cellStyle name="Total 9 5 2 2 4" xfId="20665" xr:uid="{E158BA0D-42C6-42AB-AE3D-A3E3B7623E2D}"/>
    <cellStyle name="Total 9 5 2 3" xfId="7845" xr:uid="{CB2B7D7A-3F75-498A-9A33-1FC7186109C6}"/>
    <cellStyle name="Total 9 5 2 3 2" xfId="22953" xr:uid="{91EB2ACD-3E5F-4B8A-8BB4-6FB68A518BA4}"/>
    <cellStyle name="Total 9 5 2 4" xfId="18028" xr:uid="{38B8EF78-FCD5-4679-84CA-0F07358FE07D}"/>
    <cellStyle name="Total 9 5 3" xfId="3223" xr:uid="{590E91B2-35F4-4659-9635-7020A31B7D2E}"/>
    <cellStyle name="Total 9 5 3 2" xfId="5860" xr:uid="{0623B7A4-BAAB-4759-98FF-41C0AC38718D}"/>
    <cellStyle name="Total 9 5 3 2 2" xfId="12171" xr:uid="{06822920-B84B-4B6F-9266-260174799D0F}"/>
    <cellStyle name="Total 9 5 3 2 2 2" xfId="27279" xr:uid="{96F64DDF-FBF2-4E2C-A6E9-E1264259A67D}"/>
    <cellStyle name="Total 9 5 3 2 3" xfId="8158" xr:uid="{7ADFBF84-F78B-4529-A724-34D90198107D}"/>
    <cellStyle name="Total 9 5 3 2 3 2" xfId="23266" xr:uid="{1327211A-BC90-4086-853B-39655F51EAE5}"/>
    <cellStyle name="Total 9 5 3 2 4" xfId="20968" xr:uid="{8CA11DA3-E128-4928-BCF0-86D7784373F8}"/>
    <cellStyle name="Total 9 5 3 3" xfId="9605" xr:uid="{83D56AB7-D759-4A8D-A670-DDD44F4BD615}"/>
    <cellStyle name="Total 9 5 3 3 2" xfId="24713" xr:uid="{8EF7A5AE-92E4-45B8-95A4-D133C013C049}"/>
    <cellStyle name="Total 9 5 3 4" xfId="15386" xr:uid="{8329FEC5-FE77-4260-8BD8-970F0D2CB07B}"/>
    <cellStyle name="Total 9 5 3 4 2" xfId="30494" xr:uid="{9EBE944C-3165-4ADF-BAD0-A81E33294A86}"/>
    <cellStyle name="Total 9 5 3 5" xfId="18331" xr:uid="{893FD732-1EDF-40FD-AA66-A6CA2D908554}"/>
    <cellStyle name="Total 9 5 4" xfId="3549" xr:uid="{67DD82B3-F2F7-47BD-B89F-B95D5DB44398}"/>
    <cellStyle name="Total 9 5 4 2" xfId="6186" xr:uid="{2B7ADDEB-BE8A-48EE-BF61-6659CD11D72E}"/>
    <cellStyle name="Total 9 5 4 2 2" xfId="12497" xr:uid="{E5632D22-2F47-4B6A-AA52-D8ABB47E583E}"/>
    <cellStyle name="Total 9 5 4 2 2 2" xfId="27605" xr:uid="{89436ABF-EA6B-4BCC-AE90-7F9E3F865353}"/>
    <cellStyle name="Total 9 5 4 2 3" xfId="13619" xr:uid="{57F636EB-A18A-49D6-9C49-5D0C7C86795A}"/>
    <cellStyle name="Total 9 5 4 2 3 2" xfId="28727" xr:uid="{8AC17224-19C5-4540-AA3E-3A28ADEF17B0}"/>
    <cellStyle name="Total 9 5 4 2 4" xfId="21294" xr:uid="{9B3A73B0-A530-48D6-BA62-6FD9532DC7C4}"/>
    <cellStyle name="Total 9 5 4 3" xfId="9931" xr:uid="{0D822F19-89F7-46AF-95ED-74884FF3A801}"/>
    <cellStyle name="Total 9 5 4 3 2" xfId="25039" xr:uid="{5FF79EB2-7047-45F3-A173-8D499DE6817F}"/>
    <cellStyle name="Total 9 5 4 4" xfId="7598" xr:uid="{91C02826-76F7-4F57-AF27-E1C17B8D5A3D}"/>
    <cellStyle name="Total 9 5 4 4 2" xfId="22706" xr:uid="{C808292D-93D6-41AE-AED2-956A7AADD396}"/>
    <cellStyle name="Total 9 5 4 5" xfId="18657" xr:uid="{8ED8B94F-4A33-4719-A785-19523E13EDB3}"/>
    <cellStyle name="Total 9 5 5" xfId="3855" xr:uid="{93565F5A-C18C-4C8B-A773-36F8E5B8295A}"/>
    <cellStyle name="Total 9 5 5 2" xfId="6492" xr:uid="{AABA33E7-37A5-46C1-A444-DC10D3F274F1}"/>
    <cellStyle name="Total 9 5 5 2 2" xfId="12803" xr:uid="{41C8B4E3-886C-4079-B834-848A70F0B571}"/>
    <cellStyle name="Total 9 5 5 2 2 2" xfId="27911" xr:uid="{FC41A281-5FAA-42E3-95C2-C52B8DFE3648}"/>
    <cellStyle name="Total 9 5 5 2 3" xfId="15677" xr:uid="{83073798-5ED5-483F-BA76-D5412605501C}"/>
    <cellStyle name="Total 9 5 5 2 3 2" xfId="30785" xr:uid="{F5E8D398-8E5A-438B-A50B-0BAD999D22E8}"/>
    <cellStyle name="Total 9 5 5 2 4" xfId="21600" xr:uid="{96100C7E-5E25-441B-BD89-4D6894912B1A}"/>
    <cellStyle name="Total 9 5 5 3" xfId="10237" xr:uid="{6FA64AC8-D664-4B39-9317-927E328305DB}"/>
    <cellStyle name="Total 9 5 5 3 2" xfId="25345" xr:uid="{572669C2-3CA4-4192-ADA6-AE6E3AF0DA55}"/>
    <cellStyle name="Total 9 5 5 4" xfId="7816" xr:uid="{E66672B8-B464-4080-A610-1DDEA6657A00}"/>
    <cellStyle name="Total 9 5 5 4 2" xfId="22924" xr:uid="{7EDB2330-1BE3-4246-A9FA-78F4E1C3E70D}"/>
    <cellStyle name="Total 9 5 5 5" xfId="18963" xr:uid="{61A6D861-3895-4787-AE36-C68EB54686E5}"/>
    <cellStyle name="Total 9 5 6" xfId="4237" xr:uid="{40A113CB-B90B-4428-8D56-388F87DB0D15}"/>
    <cellStyle name="Total 9 5 6 2" xfId="6874" xr:uid="{B2B684F5-50F6-47BD-AFF0-833505FF35DD}"/>
    <cellStyle name="Total 9 5 6 2 2" xfId="13185" xr:uid="{48A43441-31F8-4DE2-8686-AE761E9ACADE}"/>
    <cellStyle name="Total 9 5 6 2 2 2" xfId="28293" xr:uid="{BA6BC451-9480-4D10-B12D-6B820E559CF8}"/>
    <cellStyle name="Total 9 5 6 2 3" xfId="16854" xr:uid="{899D9DD1-482F-425E-8F52-9842F082BAE2}"/>
    <cellStyle name="Total 9 5 6 2 3 2" xfId="31962" xr:uid="{930E94EA-192C-4CC2-B935-43204708D259}"/>
    <cellStyle name="Total 9 5 6 2 4" xfId="21982" xr:uid="{EB8B5C3C-6654-460E-910B-0EBE933E2FAF}"/>
    <cellStyle name="Total 9 5 6 3" xfId="10619" xr:uid="{9A998D57-9188-4EF2-9249-93BBCA90F356}"/>
    <cellStyle name="Total 9 5 6 3 2" xfId="25727" xr:uid="{C3A826D9-1BA7-4605-932D-F39055BE8C1D}"/>
    <cellStyle name="Total 9 5 6 4" xfId="14466" xr:uid="{DBF55DB3-7341-4981-B4B0-A33F2FE71244}"/>
    <cellStyle name="Total 9 5 6 4 2" xfId="29574" xr:uid="{0FD05A1A-3630-4BA9-9E39-8EA6E51C5295}"/>
    <cellStyle name="Total 9 5 6 5" xfId="19345" xr:uid="{CB992B00-5E2A-4522-A29E-406013D98E68}"/>
    <cellStyle name="Total 9 5 7" xfId="4802" xr:uid="{97CF17DC-F5C6-4669-A131-FC12B4ABE1DC}"/>
    <cellStyle name="Total 9 5 7 2" xfId="11184" xr:uid="{FA598A8F-E5AC-454E-820C-B75039720D99}"/>
    <cellStyle name="Total 9 5 7 2 2" xfId="26292" xr:uid="{B30357A9-9A28-4CD1-AAAC-DF58F38CDC9E}"/>
    <cellStyle name="Total 9 5 7 3" xfId="15076" xr:uid="{9F9D8341-F962-4381-BFBF-BB3959DED18B}"/>
    <cellStyle name="Total 9 5 7 3 2" xfId="30184" xr:uid="{045D49AE-F368-4877-8821-33499AEFD6D1}"/>
    <cellStyle name="Total 9 5 7 4" xfId="19910" xr:uid="{C52D96A6-B350-42A6-9FE6-08703C3D63D4}"/>
    <cellStyle name="Total 9 5 8" xfId="8663" xr:uid="{116D6F08-DCE4-4477-9BC1-14912DEC10FE}"/>
    <cellStyle name="Total 9 5 8 2" xfId="23771" xr:uid="{5E50656E-3590-4EAB-96AE-9925278FB3DF}"/>
    <cellStyle name="Total 9 5 9" xfId="13752" xr:uid="{55970A0B-9F75-4E70-AE23-9880A1AF55CC}"/>
    <cellStyle name="Total 9 5 9 2" xfId="28860" xr:uid="{699BE19C-E781-4B94-95E6-535FB799EC9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999999999999995E-2"/>
          <c:y val="5.0761421319797002E-2"/>
          <c:w val="0.52800000000000002"/>
          <c:h val="0.79695431472081202"/>
        </c:manualLayout>
      </c:layout>
      <c:lineChart>
        <c:grouping val="standard"/>
        <c:varyColors val="0"/>
        <c:ser>
          <c:idx val="0"/>
          <c:order val="0"/>
          <c:tx>
            <c:v>#¡REF!</c:v>
          </c:tx>
          <c:cat>
            <c:numLit>
              <c:formatCode>General</c:formatCode>
              <c:ptCount val="1"/>
              <c:pt idx="0">
                <c:v>0</c:v>
              </c:pt>
            </c:numLit>
          </c:cat>
          <c:val>
            <c:numLit>
              <c:formatCode>General</c:formatCode>
              <c:ptCount val="1"/>
              <c:pt idx="0">
                <c:v>0</c:v>
              </c:pt>
            </c:numLit>
          </c:val>
          <c:smooth val="0"/>
          <c:extLst>
            <c:ext xmlns:c16="http://schemas.microsoft.com/office/drawing/2014/chart" uri="{C3380CC4-5D6E-409C-BE32-E72D297353CC}">
              <c16:uniqueId val="{00000000-A39A-474C-9C72-F93F6FADFE99}"/>
            </c:ext>
          </c:extLst>
        </c:ser>
        <c:ser>
          <c:idx val="1"/>
          <c:order val="1"/>
          <c:tx>
            <c:v>#¡REF!</c:v>
          </c:tx>
          <c:cat>
            <c:numLit>
              <c:formatCode>General</c:formatCode>
              <c:ptCount val="1"/>
              <c:pt idx="0">
                <c:v>0</c:v>
              </c:pt>
            </c:numLit>
          </c:cat>
          <c:val>
            <c:numLit>
              <c:formatCode>General</c:formatCode>
              <c:ptCount val="1"/>
              <c:pt idx="0">
                <c:v>0</c:v>
              </c:pt>
            </c:numLit>
          </c:val>
          <c:smooth val="0"/>
          <c:extLst>
            <c:ext xmlns:c16="http://schemas.microsoft.com/office/drawing/2014/chart" uri="{C3380CC4-5D6E-409C-BE32-E72D297353CC}">
              <c16:uniqueId val="{00000001-A39A-474C-9C72-F93F6FADFE99}"/>
            </c:ext>
          </c:extLst>
        </c:ser>
        <c:dLbls>
          <c:showLegendKey val="0"/>
          <c:showVal val="0"/>
          <c:showCatName val="0"/>
          <c:showSerName val="0"/>
          <c:showPercent val="0"/>
          <c:showBubbleSize val="0"/>
        </c:dLbls>
        <c:marker val="1"/>
        <c:smooth val="0"/>
        <c:axId val="2056754392"/>
        <c:axId val="2057206184"/>
      </c:lineChart>
      <c:catAx>
        <c:axId val="205675439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057206184"/>
        <c:crosses val="autoZero"/>
        <c:auto val="1"/>
        <c:lblAlgn val="ctr"/>
        <c:lblOffset val="100"/>
        <c:noMultiLvlLbl val="0"/>
      </c:catAx>
      <c:valAx>
        <c:axId val="205720618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056754392"/>
        <c:crosses val="autoZero"/>
        <c:crossBetween val="between"/>
      </c:valAx>
    </c:plotArea>
    <c:legend>
      <c:legendPos val="r"/>
      <c:layout>
        <c:manualLayout>
          <c:xMode val="edge"/>
          <c:yMode val="edge"/>
          <c:wMode val="edge"/>
          <c:hMode val="edge"/>
          <c:x val="0.78570834645669296"/>
          <c:y val="0.35543120561706398"/>
          <c:w val="0.98403905511811096"/>
          <c:h val="0.79246705836897302"/>
        </c:manualLayout>
      </c:layout>
      <c:overlay val="0"/>
      <c:txPr>
        <a:bodyPr/>
        <a:lstStyle/>
        <a:p>
          <a:pPr>
            <a:defRPr sz="675"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07119505288198"/>
          <c:y val="5.4495870838984661E-2"/>
          <c:w val="0.60067537753587452"/>
          <c:h val="0.61358389893240162"/>
        </c:manualLayout>
      </c:layout>
      <c:barChart>
        <c:barDir val="col"/>
        <c:grouping val="clustered"/>
        <c:varyColors val="0"/>
        <c:ser>
          <c:idx val="0"/>
          <c:order val="0"/>
          <c:tx>
            <c:strRef>
              <c:f>'META 3'!$C$26</c:f>
              <c:strCache>
                <c:ptCount val="1"/>
                <c:pt idx="0">
                  <c:v>Magnitud programada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1'!$C$27:$C$38</c:f>
              <c:numCache>
                <c:formatCode>_(* #,##0.000_);_(* \(#,##0.000\);_(* "-"??_);_(@_)</c:formatCode>
                <c:ptCount val="12"/>
                <c:pt idx="0">
                  <c:v>0</c:v>
                </c:pt>
                <c:pt idx="1">
                  <c:v>0</c:v>
                </c:pt>
                <c:pt idx="2">
                  <c:v>2.5679999999999998E-2</c:v>
                </c:pt>
                <c:pt idx="3">
                  <c:v>2.5679999999999998E-2</c:v>
                </c:pt>
                <c:pt idx="4">
                  <c:v>9.6160000000000009E-2</c:v>
                </c:pt>
                <c:pt idx="5">
                  <c:v>8.5760000000000003E-2</c:v>
                </c:pt>
                <c:pt idx="6">
                  <c:v>1.9760000000000003E-2</c:v>
                </c:pt>
                <c:pt idx="7">
                  <c:v>1.9760000000000003E-2</c:v>
                </c:pt>
                <c:pt idx="8">
                  <c:v>1.9760000000000003E-2</c:v>
                </c:pt>
                <c:pt idx="9">
                  <c:v>1.9760000000000003E-2</c:v>
                </c:pt>
                <c:pt idx="10">
                  <c:v>1.9760000000000003E-2</c:v>
                </c:pt>
                <c:pt idx="11">
                  <c:v>6.7920000000000008E-2</c:v>
                </c:pt>
              </c:numCache>
            </c:numRef>
          </c:val>
          <c:extLst>
            <c:ext xmlns:c16="http://schemas.microsoft.com/office/drawing/2014/chart" uri="{C3380CC4-5D6E-409C-BE32-E72D297353CC}">
              <c16:uniqueId val="{00000000-CF99-4ACB-86B3-F9BC4D789514}"/>
            </c:ext>
          </c:extLst>
        </c:ser>
        <c:ser>
          <c:idx val="1"/>
          <c:order val="1"/>
          <c:tx>
            <c:strRef>
              <c:f>'META 1'!$D$26</c:f>
              <c:strCache>
                <c:ptCount val="1"/>
                <c:pt idx="0">
                  <c:v>Magnitud ejecutada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1'!$D$27:$D$38</c:f>
              <c:numCache>
                <c:formatCode>_(* #,##0.000_);_(* \(#,##0.000\);_(* "-"??_);_(@_)</c:formatCode>
                <c:ptCount val="12"/>
                <c:pt idx="0">
                  <c:v>0</c:v>
                </c:pt>
                <c:pt idx="1">
                  <c:v>0</c:v>
                </c:pt>
                <c:pt idx="2">
                  <c:v>2.5679999999999998E-2</c:v>
                </c:pt>
                <c:pt idx="3">
                  <c:v>2.5679999999999998E-2</c:v>
                </c:pt>
                <c:pt idx="4">
                  <c:v>9.6160000000000009E-2</c:v>
                </c:pt>
                <c:pt idx="5">
                  <c:v>0</c:v>
                </c:pt>
                <c:pt idx="6">
                  <c:v>0</c:v>
                </c:pt>
              </c:numCache>
            </c:numRef>
          </c:val>
          <c:extLst>
            <c:ext xmlns:c16="http://schemas.microsoft.com/office/drawing/2014/chart" uri="{C3380CC4-5D6E-409C-BE32-E72D297353CC}">
              <c16:uniqueId val="{00000001-CF99-4ACB-86B3-F9BC4D789514}"/>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1'!$H$26</c:f>
              <c:strCache>
                <c:ptCount val="1"/>
                <c:pt idx="0">
                  <c:v>% Avance acumulado</c:v>
                </c:pt>
              </c:strCache>
            </c:strRef>
          </c:tx>
          <c:val>
            <c:numRef>
              <c:f>'META 1'!$H$27:$H$38</c:f>
              <c:numCache>
                <c:formatCode>0%</c:formatCode>
                <c:ptCount val="12"/>
                <c:pt idx="0">
                  <c:v>0</c:v>
                </c:pt>
                <c:pt idx="1">
                  <c:v>0</c:v>
                </c:pt>
                <c:pt idx="2">
                  <c:v>6.4199999999999993E-2</c:v>
                </c:pt>
                <c:pt idx="3">
                  <c:v>0.12839999999999999</c:v>
                </c:pt>
                <c:pt idx="4">
                  <c:v>0.36880000000000002</c:v>
                </c:pt>
                <c:pt idx="5">
                  <c:v>0.36880000000000002</c:v>
                </c:pt>
                <c:pt idx="6">
                  <c:v>0.36880000000000002</c:v>
                </c:pt>
                <c:pt idx="7">
                  <c:v>0</c:v>
                </c:pt>
                <c:pt idx="8">
                  <c:v>0</c:v>
                </c:pt>
                <c:pt idx="9">
                  <c:v>0</c:v>
                </c:pt>
                <c:pt idx="10">
                  <c:v>0</c:v>
                </c:pt>
                <c:pt idx="11">
                  <c:v>0</c:v>
                </c:pt>
              </c:numCache>
            </c:numRef>
          </c:val>
          <c:smooth val="0"/>
          <c:extLst>
            <c:ext xmlns:c16="http://schemas.microsoft.com/office/drawing/2014/chart" uri="{C3380CC4-5D6E-409C-BE32-E72D297353CC}">
              <c16:uniqueId val="{00000002-CF99-4ACB-86B3-F9BC4D789514}"/>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scaling>
        <c:delete val="0"/>
        <c:axPos val="l"/>
        <c:majorGridlines/>
        <c:numFmt formatCode="_(* #,##0.000_);_(* \(#,##0.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5122906445854654"/>
          <c:y val="0.16700022309697812"/>
          <c:w val="0.21949489877691436"/>
          <c:h val="0.44181836172141253"/>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07119505288198"/>
          <c:y val="5.4495870838984661E-2"/>
          <c:w val="0.60067537753587452"/>
          <c:h val="0.61358389893240162"/>
        </c:manualLayout>
      </c:layout>
      <c:barChart>
        <c:barDir val="col"/>
        <c:grouping val="clustered"/>
        <c:varyColors val="0"/>
        <c:ser>
          <c:idx val="0"/>
          <c:order val="0"/>
          <c:tx>
            <c:strRef>
              <c:f>'META 2'!$C$26</c:f>
              <c:strCache>
                <c:ptCount val="1"/>
                <c:pt idx="0">
                  <c:v>Magnitud programada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2'!$C$27:$C$38</c:f>
              <c:numCache>
                <c:formatCode>0.000</c:formatCode>
                <c:ptCount val="12"/>
                <c:pt idx="0">
                  <c:v>2.4989999999999998E-2</c:v>
                </c:pt>
                <c:pt idx="1">
                  <c:v>2.4989999999999998E-2</c:v>
                </c:pt>
                <c:pt idx="2">
                  <c:v>2.4989999999999998E-2</c:v>
                </c:pt>
                <c:pt idx="3">
                  <c:v>2.4989999999999998E-2</c:v>
                </c:pt>
                <c:pt idx="4">
                  <c:v>2.4989999999999998E-2</c:v>
                </c:pt>
                <c:pt idx="5">
                  <c:v>2.4989999999999998E-2</c:v>
                </c:pt>
                <c:pt idx="6">
                  <c:v>2.4989999999999998E-2</c:v>
                </c:pt>
                <c:pt idx="7">
                  <c:v>2.4989999999999998E-2</c:v>
                </c:pt>
                <c:pt idx="8">
                  <c:v>2.4989999999999998E-2</c:v>
                </c:pt>
                <c:pt idx="9">
                  <c:v>2.4989999999999998E-2</c:v>
                </c:pt>
                <c:pt idx="10">
                  <c:v>2.4989999999999998E-2</c:v>
                </c:pt>
                <c:pt idx="11">
                  <c:v>2.4989999999999998E-2</c:v>
                </c:pt>
              </c:numCache>
            </c:numRef>
          </c:val>
          <c:extLst>
            <c:ext xmlns:c16="http://schemas.microsoft.com/office/drawing/2014/chart" uri="{C3380CC4-5D6E-409C-BE32-E72D297353CC}">
              <c16:uniqueId val="{00000000-1E17-4AED-830C-4A9F9843C60C}"/>
            </c:ext>
          </c:extLst>
        </c:ser>
        <c:ser>
          <c:idx val="1"/>
          <c:order val="1"/>
          <c:tx>
            <c:strRef>
              <c:f>'META 2'!$D$26</c:f>
              <c:strCache>
                <c:ptCount val="1"/>
                <c:pt idx="0">
                  <c:v>Magnitud ejecutada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2'!$D$27:$D$38</c:f>
              <c:numCache>
                <c:formatCode>0.000</c:formatCode>
                <c:ptCount val="12"/>
                <c:pt idx="0">
                  <c:v>2.4989999999999998E-2</c:v>
                </c:pt>
                <c:pt idx="1">
                  <c:v>2.4989999999999998E-2</c:v>
                </c:pt>
                <c:pt idx="2">
                  <c:v>2.4989999999999998E-2</c:v>
                </c:pt>
                <c:pt idx="3">
                  <c:v>2.4989999999999998E-2</c:v>
                </c:pt>
                <c:pt idx="4">
                  <c:v>2.4989999999999998E-2</c:v>
                </c:pt>
                <c:pt idx="5">
                  <c:v>2.4989999999999998E-2</c:v>
                </c:pt>
                <c:pt idx="6">
                  <c:v>2.4989999999999998E-2</c:v>
                </c:pt>
              </c:numCache>
            </c:numRef>
          </c:val>
          <c:extLst>
            <c:ext xmlns:c16="http://schemas.microsoft.com/office/drawing/2014/chart" uri="{C3380CC4-5D6E-409C-BE32-E72D297353CC}">
              <c16:uniqueId val="{00000001-1E17-4AED-830C-4A9F9843C60C}"/>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2'!$H$26</c:f>
              <c:strCache>
                <c:ptCount val="1"/>
                <c:pt idx="0">
                  <c:v>% Avance acumulado</c:v>
                </c:pt>
              </c:strCache>
            </c:strRef>
          </c:tx>
          <c:val>
            <c:numRef>
              <c:f>'META 2'!$H$27:$H$38</c:f>
              <c:numCache>
                <c:formatCode>0%</c:formatCode>
                <c:ptCount val="12"/>
                <c:pt idx="0">
                  <c:v>8.3299999999999999E-2</c:v>
                </c:pt>
                <c:pt idx="1">
                  <c:v>0.1666</c:v>
                </c:pt>
                <c:pt idx="2">
                  <c:v>0.24990000000000001</c:v>
                </c:pt>
                <c:pt idx="3">
                  <c:v>0.3332</c:v>
                </c:pt>
                <c:pt idx="4">
                  <c:v>0.41649999999999998</c:v>
                </c:pt>
                <c:pt idx="5">
                  <c:v>0.49979999999999997</c:v>
                </c:pt>
                <c:pt idx="6">
                  <c:v>0.58309999999999995</c:v>
                </c:pt>
                <c:pt idx="7">
                  <c:v>0</c:v>
                </c:pt>
                <c:pt idx="8">
                  <c:v>0</c:v>
                </c:pt>
                <c:pt idx="9">
                  <c:v>0</c:v>
                </c:pt>
                <c:pt idx="10">
                  <c:v>0</c:v>
                </c:pt>
                <c:pt idx="11">
                  <c:v>0</c:v>
                </c:pt>
              </c:numCache>
            </c:numRef>
          </c:val>
          <c:smooth val="0"/>
          <c:extLst>
            <c:ext xmlns:c16="http://schemas.microsoft.com/office/drawing/2014/chart" uri="{C3380CC4-5D6E-409C-BE32-E72D297353CC}">
              <c16:uniqueId val="{00000002-1E17-4AED-830C-4A9F9843C60C}"/>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scaling>
        <c:delete val="0"/>
        <c:axPos val="l"/>
        <c:majorGridlines/>
        <c:numFmt formatCode="0.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5122906445854654"/>
          <c:y val="0.16700022309697812"/>
          <c:w val="0.21949489877691436"/>
          <c:h val="0.44181836172141253"/>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55782872372116"/>
          <c:y val="6.6350710900473939E-2"/>
          <c:w val="0.56735713600537252"/>
          <c:h val="0.59091115272710781"/>
        </c:manualLayout>
      </c:layout>
      <c:barChart>
        <c:barDir val="col"/>
        <c:grouping val="clustered"/>
        <c:varyColors val="0"/>
        <c:ser>
          <c:idx val="0"/>
          <c:order val="0"/>
          <c:tx>
            <c:strRef>
              <c:f>'META 3'!$C$26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3'!$C$27:$C$38</c:f>
              <c:numCache>
                <c:formatCode>_(* #,##0.00_);_(* \(#,##0.00\);_(* "-"??_);_(@_)</c:formatCode>
                <c:ptCount val="12"/>
                <c:pt idx="0">
                  <c:v>2.7029999999999998E-2</c:v>
                </c:pt>
                <c:pt idx="1">
                  <c:v>1.9199999999999998E-2</c:v>
                </c:pt>
                <c:pt idx="2">
                  <c:v>1.6980000000000002E-2</c:v>
                </c:pt>
                <c:pt idx="3">
                  <c:v>3.1829999999999997E-2</c:v>
                </c:pt>
                <c:pt idx="4">
                  <c:v>1.6980000000000002E-2</c:v>
                </c:pt>
                <c:pt idx="5">
                  <c:v>1.728E-2</c:v>
                </c:pt>
                <c:pt idx="6">
                  <c:v>3.3270000000000001E-2</c:v>
                </c:pt>
                <c:pt idx="7">
                  <c:v>2.6279999999999998E-2</c:v>
                </c:pt>
                <c:pt idx="8">
                  <c:v>2.2079999999999999E-2</c:v>
                </c:pt>
                <c:pt idx="9">
                  <c:v>5.1869999999999999E-2</c:v>
                </c:pt>
                <c:pt idx="10">
                  <c:v>2.3699999999999999E-2</c:v>
                </c:pt>
                <c:pt idx="11">
                  <c:v>1.6049999999999998E-2</c:v>
                </c:pt>
              </c:numCache>
            </c:numRef>
          </c:val>
          <c:extLst>
            <c:ext xmlns:c16="http://schemas.microsoft.com/office/drawing/2014/chart" uri="{C3380CC4-5D6E-409C-BE32-E72D297353CC}">
              <c16:uniqueId val="{00000000-BDB3-4AA6-8369-C92DF8CFF6C4}"/>
            </c:ext>
          </c:extLst>
        </c:ser>
        <c:ser>
          <c:idx val="1"/>
          <c:order val="1"/>
          <c:tx>
            <c:strRef>
              <c:f>'META 3'!$D$26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3'!$D$27:$D$38</c:f>
              <c:numCache>
                <c:formatCode>_(* #,##0.00_);_(* \(#,##0.00\);_(* "-"??_);_(@_)</c:formatCode>
                <c:ptCount val="12"/>
                <c:pt idx="0">
                  <c:v>2.7029999999999998E-2</c:v>
                </c:pt>
                <c:pt idx="1">
                  <c:v>1.9199999999999998E-2</c:v>
                </c:pt>
                <c:pt idx="2">
                  <c:v>1.6980000000000002E-2</c:v>
                </c:pt>
                <c:pt idx="3">
                  <c:v>3.1829999999999997E-2</c:v>
                </c:pt>
                <c:pt idx="4">
                  <c:v>1.6980000000000002E-2</c:v>
                </c:pt>
                <c:pt idx="5">
                  <c:v>0.02</c:v>
                </c:pt>
                <c:pt idx="6">
                  <c:v>0.03</c:v>
                </c:pt>
              </c:numCache>
            </c:numRef>
          </c:val>
          <c:extLst>
            <c:ext xmlns:c16="http://schemas.microsoft.com/office/drawing/2014/chart" uri="{C3380CC4-5D6E-409C-BE32-E72D297353CC}">
              <c16:uniqueId val="{00000001-BDB3-4AA6-8369-C92DF8CFF6C4}"/>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3'!$H$26</c:f>
              <c:strCache>
                <c:ptCount val="1"/>
                <c:pt idx="0">
                  <c:v>% Avance de meta acumulado</c:v>
                </c:pt>
              </c:strCache>
            </c:strRef>
          </c:tx>
          <c:val>
            <c:numRef>
              <c:f>'META 3'!$H$27:$H$38</c:f>
              <c:numCache>
                <c:formatCode>0%</c:formatCode>
                <c:ptCount val="12"/>
                <c:pt idx="0">
                  <c:v>9.01E-2</c:v>
                </c:pt>
                <c:pt idx="1">
                  <c:v>0.15410000000000001</c:v>
                </c:pt>
                <c:pt idx="2">
                  <c:v>0.21070000000000003</c:v>
                </c:pt>
                <c:pt idx="3">
                  <c:v>0.31680000000000003</c:v>
                </c:pt>
                <c:pt idx="4">
                  <c:v>0.37340000000000007</c:v>
                </c:pt>
                <c:pt idx="5">
                  <c:v>0.44006666666666672</c:v>
                </c:pt>
                <c:pt idx="6">
                  <c:v>0.54006666666666669</c:v>
                </c:pt>
                <c:pt idx="7">
                  <c:v>0</c:v>
                </c:pt>
                <c:pt idx="8">
                  <c:v>0</c:v>
                </c:pt>
                <c:pt idx="9">
                  <c:v>0</c:v>
                </c:pt>
                <c:pt idx="10">
                  <c:v>0</c:v>
                </c:pt>
                <c:pt idx="11">
                  <c:v>0</c:v>
                </c:pt>
              </c:numCache>
            </c:numRef>
          </c:val>
          <c:smooth val="0"/>
          <c:extLst>
            <c:ext xmlns:c16="http://schemas.microsoft.com/office/drawing/2014/chart" uri="{C3380CC4-5D6E-409C-BE32-E72D297353CC}">
              <c16:uniqueId val="{00000002-BDB3-4AA6-8369-C92DF8CFF6C4}"/>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scaling>
        <c:delete val="0"/>
        <c:axPos val="l"/>
        <c:majorGridlines/>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46315789473684221"/>
          <c:h val="0.54976303317535569"/>
        </c:manualLayout>
      </c:layout>
      <c:barChart>
        <c:barDir val="col"/>
        <c:grouping val="clustered"/>
        <c:varyColors val="0"/>
        <c:ser>
          <c:idx val="0"/>
          <c:order val="0"/>
          <c:tx>
            <c:strRef>
              <c:f>'META 4'!$C$26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4'!$C$27:$C$38</c:f>
              <c:numCache>
                <c:formatCode>0.00%</c:formatCode>
                <c:ptCount val="12"/>
                <c:pt idx="0">
                  <c:v>0.09</c:v>
                </c:pt>
                <c:pt idx="1">
                  <c:v>0.01</c:v>
                </c:pt>
                <c:pt idx="2">
                  <c:v>0.01</c:v>
                </c:pt>
                <c:pt idx="3">
                  <c:v>0.01</c:v>
                </c:pt>
                <c:pt idx="4">
                  <c:v>0.06</c:v>
                </c:pt>
                <c:pt idx="5">
                  <c:v>1.43E-2</c:v>
                </c:pt>
                <c:pt idx="6">
                  <c:v>1.43E-2</c:v>
                </c:pt>
                <c:pt idx="7">
                  <c:v>1.4279999999999998E-2</c:v>
                </c:pt>
                <c:pt idx="8">
                  <c:v>3.4290000000000001E-2</c:v>
                </c:pt>
                <c:pt idx="9">
                  <c:v>1.4279999999999998E-2</c:v>
                </c:pt>
                <c:pt idx="10">
                  <c:v>1.4279999999999998E-2</c:v>
                </c:pt>
                <c:pt idx="11">
                  <c:v>1.4279999999999998E-2</c:v>
                </c:pt>
              </c:numCache>
            </c:numRef>
          </c:val>
          <c:extLst>
            <c:ext xmlns:c16="http://schemas.microsoft.com/office/drawing/2014/chart" uri="{C3380CC4-5D6E-409C-BE32-E72D297353CC}">
              <c16:uniqueId val="{00000000-FF7F-46A0-8571-379A4EF4020F}"/>
            </c:ext>
          </c:extLst>
        </c:ser>
        <c:ser>
          <c:idx val="1"/>
          <c:order val="1"/>
          <c:tx>
            <c:strRef>
              <c:f>'META 4'!$D$26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4'!$D$27:$D$38</c:f>
              <c:numCache>
                <c:formatCode>0.00%</c:formatCode>
                <c:ptCount val="12"/>
                <c:pt idx="0">
                  <c:v>0.09</c:v>
                </c:pt>
                <c:pt idx="1">
                  <c:v>0.01</c:v>
                </c:pt>
                <c:pt idx="2">
                  <c:v>0.01</c:v>
                </c:pt>
                <c:pt idx="3">
                  <c:v>0.01</c:v>
                </c:pt>
                <c:pt idx="4">
                  <c:v>0.06</c:v>
                </c:pt>
                <c:pt idx="5">
                  <c:v>1.43E-2</c:v>
                </c:pt>
                <c:pt idx="6">
                  <c:v>1.43E-2</c:v>
                </c:pt>
              </c:numCache>
            </c:numRef>
          </c:val>
          <c:extLst>
            <c:ext xmlns:c16="http://schemas.microsoft.com/office/drawing/2014/chart" uri="{C3380CC4-5D6E-409C-BE32-E72D297353CC}">
              <c16:uniqueId val="{00000001-FF7F-46A0-8571-379A4EF4020F}"/>
            </c:ext>
          </c:extLst>
        </c:ser>
        <c:dLbls>
          <c:showLegendKey val="0"/>
          <c:showVal val="0"/>
          <c:showCatName val="0"/>
          <c:showSerName val="0"/>
          <c:showPercent val="0"/>
          <c:showBubbleSize val="0"/>
        </c:dLbls>
        <c:gapWidth val="150"/>
        <c:axId val="470388456"/>
        <c:axId val="470386496"/>
      </c:barChart>
      <c:lineChart>
        <c:grouping val="stacked"/>
        <c:varyColors val="0"/>
        <c:ser>
          <c:idx val="2"/>
          <c:order val="2"/>
          <c:tx>
            <c:strRef>
              <c:f>'META 4'!$H$26</c:f>
              <c:strCache>
                <c:ptCount val="1"/>
                <c:pt idx="0">
                  <c:v>% Avance de meta acumulado</c:v>
                </c:pt>
              </c:strCache>
            </c:strRef>
          </c:tx>
          <c:val>
            <c:numRef>
              <c:f>'META 4'!$H$27:$H$38</c:f>
              <c:numCache>
                <c:formatCode>0%</c:formatCode>
                <c:ptCount val="12"/>
                <c:pt idx="0">
                  <c:v>0.3</c:v>
                </c:pt>
                <c:pt idx="1">
                  <c:v>0.33333333333333331</c:v>
                </c:pt>
                <c:pt idx="2">
                  <c:v>0.36666666666666664</c:v>
                </c:pt>
                <c:pt idx="3">
                  <c:v>0.39999999999999997</c:v>
                </c:pt>
                <c:pt idx="4">
                  <c:v>0.6</c:v>
                </c:pt>
                <c:pt idx="5">
                  <c:v>0.64766666666666661</c:v>
                </c:pt>
                <c:pt idx="6">
                  <c:v>0.69533333333333325</c:v>
                </c:pt>
                <c:pt idx="7">
                  <c:v>0</c:v>
                </c:pt>
                <c:pt idx="8">
                  <c:v>0</c:v>
                </c:pt>
                <c:pt idx="9">
                  <c:v>0</c:v>
                </c:pt>
                <c:pt idx="10">
                  <c:v>0</c:v>
                </c:pt>
                <c:pt idx="11">
                  <c:v>0</c:v>
                </c:pt>
              </c:numCache>
            </c:numRef>
          </c:val>
          <c:smooth val="0"/>
          <c:extLst>
            <c:ext xmlns:c16="http://schemas.microsoft.com/office/drawing/2014/chart" uri="{C3380CC4-5D6E-409C-BE32-E72D297353CC}">
              <c16:uniqueId val="{00000002-FF7F-46A0-8571-379A4EF4020F}"/>
            </c:ext>
          </c:extLst>
        </c:ser>
        <c:dLbls>
          <c:showLegendKey val="0"/>
          <c:showVal val="0"/>
          <c:showCatName val="0"/>
          <c:showSerName val="0"/>
          <c:showPercent val="0"/>
          <c:showBubbleSize val="0"/>
        </c:dLbls>
        <c:marker val="1"/>
        <c:smooth val="0"/>
        <c:axId val="470386888"/>
        <c:axId val="470388064"/>
      </c:lineChart>
      <c:catAx>
        <c:axId val="47038845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470386496"/>
        <c:crosses val="autoZero"/>
        <c:auto val="1"/>
        <c:lblAlgn val="ctr"/>
        <c:lblOffset val="100"/>
        <c:noMultiLvlLbl val="0"/>
      </c:catAx>
      <c:valAx>
        <c:axId val="470386496"/>
        <c:scaling>
          <c:orientation val="minMax"/>
          <c:max val="0.30000000000000004"/>
        </c:scaling>
        <c:delete val="0"/>
        <c:axPos val="l"/>
        <c:majorGridlines/>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470388456"/>
        <c:crosses val="autoZero"/>
        <c:crossBetween val="between"/>
      </c:valAx>
      <c:valAx>
        <c:axId val="470388064"/>
        <c:scaling>
          <c:orientation val="minMax"/>
          <c:max val="1"/>
        </c:scaling>
        <c:delete val="0"/>
        <c:axPos val="r"/>
        <c:numFmt formatCode="0%" sourceLinked="1"/>
        <c:majorTickMark val="out"/>
        <c:minorTickMark val="none"/>
        <c:tickLblPos val="nextTo"/>
        <c:crossAx val="470386888"/>
        <c:crosses val="max"/>
        <c:crossBetween val="between"/>
      </c:valAx>
      <c:catAx>
        <c:axId val="470386888"/>
        <c:scaling>
          <c:orientation val="minMax"/>
        </c:scaling>
        <c:delete val="1"/>
        <c:axPos val="b"/>
        <c:majorTickMark val="out"/>
        <c:minorTickMark val="none"/>
        <c:tickLblPos val="nextTo"/>
        <c:crossAx val="470388064"/>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80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76442711540503"/>
          <c:y val="0.11691365340195391"/>
          <c:w val="0.52657576681419482"/>
          <c:h val="0.57977521717348346"/>
        </c:manualLayout>
      </c:layout>
      <c:barChart>
        <c:barDir val="col"/>
        <c:grouping val="clustered"/>
        <c:varyColors val="0"/>
        <c:ser>
          <c:idx val="0"/>
          <c:order val="0"/>
          <c:tx>
            <c:strRef>
              <c:f>'META 5'!$C$26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5'!$C$27:$C$38</c:f>
              <c:numCache>
                <c:formatCode>0.000</c:formatCode>
                <c:ptCount val="12"/>
                <c:pt idx="0">
                  <c:v>2.4989999999999998E-2</c:v>
                </c:pt>
                <c:pt idx="1">
                  <c:v>2.4989999999999998E-2</c:v>
                </c:pt>
                <c:pt idx="2">
                  <c:v>2.4989999999999998E-2</c:v>
                </c:pt>
                <c:pt idx="3">
                  <c:v>2.4989999999999998E-2</c:v>
                </c:pt>
                <c:pt idx="4">
                  <c:v>2.4989999999999998E-2</c:v>
                </c:pt>
                <c:pt idx="5">
                  <c:v>2.4989999999999998E-2</c:v>
                </c:pt>
                <c:pt idx="6">
                  <c:v>2.4989999999999998E-2</c:v>
                </c:pt>
                <c:pt idx="7">
                  <c:v>2.4989999999999998E-2</c:v>
                </c:pt>
                <c:pt idx="8">
                  <c:v>2.4989999999999998E-2</c:v>
                </c:pt>
                <c:pt idx="9">
                  <c:v>2.4989999999999998E-2</c:v>
                </c:pt>
                <c:pt idx="10">
                  <c:v>2.4989999999999998E-2</c:v>
                </c:pt>
                <c:pt idx="11">
                  <c:v>2.4989999999999998E-2</c:v>
                </c:pt>
              </c:numCache>
            </c:numRef>
          </c:val>
          <c:extLst>
            <c:ext xmlns:c16="http://schemas.microsoft.com/office/drawing/2014/chart" uri="{C3380CC4-5D6E-409C-BE32-E72D297353CC}">
              <c16:uniqueId val="{00000000-77BE-4849-A590-E631374463DB}"/>
            </c:ext>
          </c:extLst>
        </c:ser>
        <c:ser>
          <c:idx val="1"/>
          <c:order val="1"/>
          <c:tx>
            <c:strRef>
              <c:f>'META 5'!$D$26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5'!$D$27:$D$38</c:f>
              <c:numCache>
                <c:formatCode>0.000</c:formatCode>
                <c:ptCount val="12"/>
                <c:pt idx="0">
                  <c:v>2.4989999999999998E-2</c:v>
                </c:pt>
                <c:pt idx="1">
                  <c:v>2.4989999999999998E-2</c:v>
                </c:pt>
                <c:pt idx="2">
                  <c:v>2.4989999999999998E-2</c:v>
                </c:pt>
                <c:pt idx="3">
                  <c:v>2.4989999999999998E-2</c:v>
                </c:pt>
                <c:pt idx="4">
                  <c:v>2.4989999999999998E-2</c:v>
                </c:pt>
                <c:pt idx="5">
                  <c:v>2.4989999999999998E-2</c:v>
                </c:pt>
                <c:pt idx="6">
                  <c:v>2.4989999999999998E-2</c:v>
                </c:pt>
              </c:numCache>
            </c:numRef>
          </c:val>
          <c:extLst>
            <c:ext xmlns:c16="http://schemas.microsoft.com/office/drawing/2014/chart" uri="{C3380CC4-5D6E-409C-BE32-E72D297353CC}">
              <c16:uniqueId val="{00000001-77BE-4849-A590-E631374463DB}"/>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5'!$H$26</c:f>
              <c:strCache>
                <c:ptCount val="1"/>
                <c:pt idx="0">
                  <c:v>% Avance acumulado</c:v>
                </c:pt>
              </c:strCache>
            </c:strRef>
          </c:tx>
          <c:val>
            <c:numRef>
              <c:f>'META 5'!$H$27:$H$38</c:f>
              <c:numCache>
                <c:formatCode>0%</c:formatCode>
                <c:ptCount val="12"/>
                <c:pt idx="0">
                  <c:v>8.3299999999999999E-2</c:v>
                </c:pt>
                <c:pt idx="1">
                  <c:v>0.1666</c:v>
                </c:pt>
                <c:pt idx="2">
                  <c:v>0.24990000000000001</c:v>
                </c:pt>
                <c:pt idx="3">
                  <c:v>0.3332</c:v>
                </c:pt>
                <c:pt idx="4">
                  <c:v>0.41649999999999998</c:v>
                </c:pt>
                <c:pt idx="5">
                  <c:v>0.49979999999999997</c:v>
                </c:pt>
                <c:pt idx="6">
                  <c:v>0.58309999999999995</c:v>
                </c:pt>
                <c:pt idx="7">
                  <c:v>0</c:v>
                </c:pt>
                <c:pt idx="8">
                  <c:v>0</c:v>
                </c:pt>
                <c:pt idx="9">
                  <c:v>0</c:v>
                </c:pt>
                <c:pt idx="10">
                  <c:v>0</c:v>
                </c:pt>
                <c:pt idx="11">
                  <c:v>0</c:v>
                </c:pt>
              </c:numCache>
            </c:numRef>
          </c:val>
          <c:smooth val="0"/>
          <c:extLst>
            <c:ext xmlns:c16="http://schemas.microsoft.com/office/drawing/2014/chart" uri="{C3380CC4-5D6E-409C-BE32-E72D297353CC}">
              <c16:uniqueId val="{00000002-77BE-4849-A590-E631374463DB}"/>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min val="0"/>
        </c:scaling>
        <c:delete val="0"/>
        <c:axPos val="l"/>
        <c:majorGridlines/>
        <c:numFmt formatCode="0.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100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52657576681419482"/>
          <c:h val="0.57977521717348346"/>
        </c:manualLayout>
      </c:layout>
      <c:barChart>
        <c:barDir val="col"/>
        <c:grouping val="clustered"/>
        <c:varyColors val="0"/>
        <c:ser>
          <c:idx val="0"/>
          <c:order val="0"/>
          <c:tx>
            <c:strRef>
              <c:f>'META 6'!$C$26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6'!$C$27:$C$38</c:f>
              <c:numCache>
                <c:formatCode>0.00</c:formatCode>
                <c:ptCount val="12"/>
                <c:pt idx="0">
                  <c:v>0.27300000000000002</c:v>
                </c:pt>
                <c:pt idx="1">
                  <c:v>0.252</c:v>
                </c:pt>
                <c:pt idx="2">
                  <c:v>0.2631</c:v>
                </c:pt>
                <c:pt idx="3">
                  <c:v>0.23099999999999998</c:v>
                </c:pt>
                <c:pt idx="4">
                  <c:v>0.23039999999999999</c:v>
                </c:pt>
                <c:pt idx="5">
                  <c:v>0.28439999999999999</c:v>
                </c:pt>
                <c:pt idx="6">
                  <c:v>0.23099999999999998</c:v>
                </c:pt>
                <c:pt idx="7">
                  <c:v>0.2361</c:v>
                </c:pt>
                <c:pt idx="8">
                  <c:v>0.2412</c:v>
                </c:pt>
                <c:pt idx="9">
                  <c:v>0.23099999999999998</c:v>
                </c:pt>
                <c:pt idx="10">
                  <c:v>0.27360000000000001</c:v>
                </c:pt>
                <c:pt idx="11">
                  <c:v>0.2571</c:v>
                </c:pt>
              </c:numCache>
            </c:numRef>
          </c:val>
          <c:extLst>
            <c:ext xmlns:c16="http://schemas.microsoft.com/office/drawing/2014/chart" uri="{C3380CC4-5D6E-409C-BE32-E72D297353CC}">
              <c16:uniqueId val="{00000000-6FD6-4FDD-9C4E-21F213ED8945}"/>
            </c:ext>
          </c:extLst>
        </c:ser>
        <c:ser>
          <c:idx val="1"/>
          <c:order val="1"/>
          <c:tx>
            <c:strRef>
              <c:f>'META 6'!$D$26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6'!$D$27:$D$38</c:f>
              <c:numCache>
                <c:formatCode>0.00</c:formatCode>
                <c:ptCount val="12"/>
                <c:pt idx="0">
                  <c:v>0.21959999999999999</c:v>
                </c:pt>
                <c:pt idx="1">
                  <c:v>0.2379</c:v>
                </c:pt>
                <c:pt idx="2">
                  <c:v>0.22619999999999998</c:v>
                </c:pt>
                <c:pt idx="3">
                  <c:v>0.21359999999999998</c:v>
                </c:pt>
                <c:pt idx="4">
                  <c:v>0.23039999999999999</c:v>
                </c:pt>
                <c:pt idx="5">
                  <c:v>0.27643679999999998</c:v>
                </c:pt>
                <c:pt idx="6">
                  <c:v>0.23099999999999998</c:v>
                </c:pt>
              </c:numCache>
            </c:numRef>
          </c:val>
          <c:extLst>
            <c:ext xmlns:c16="http://schemas.microsoft.com/office/drawing/2014/chart" uri="{C3380CC4-5D6E-409C-BE32-E72D297353CC}">
              <c16:uniqueId val="{00000001-6FD6-4FDD-9C4E-21F213ED8945}"/>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6'!$H$26</c:f>
              <c:strCache>
                <c:ptCount val="1"/>
                <c:pt idx="0">
                  <c:v>% Avance acumulado</c:v>
                </c:pt>
              </c:strCache>
            </c:strRef>
          </c:tx>
          <c:val>
            <c:numRef>
              <c:f>'META 6'!$H$27:$H$38</c:f>
              <c:numCache>
                <c:formatCode>0%</c:formatCode>
                <c:ptCount val="12"/>
                <c:pt idx="0">
                  <c:v>0.73199999999999998</c:v>
                </c:pt>
                <c:pt idx="1">
                  <c:v>1.5249999999999999</c:v>
                </c:pt>
                <c:pt idx="2">
                  <c:v>2.2789999999999999</c:v>
                </c:pt>
                <c:pt idx="3">
                  <c:v>2.9909999999999997</c:v>
                </c:pt>
                <c:pt idx="4">
                  <c:v>3.7589999999999995</c:v>
                </c:pt>
                <c:pt idx="5">
                  <c:v>4.6804559999999995</c:v>
                </c:pt>
                <c:pt idx="6">
                  <c:v>5.4504559999999991</c:v>
                </c:pt>
                <c:pt idx="7">
                  <c:v>0</c:v>
                </c:pt>
                <c:pt idx="8">
                  <c:v>0</c:v>
                </c:pt>
                <c:pt idx="9">
                  <c:v>0</c:v>
                </c:pt>
                <c:pt idx="10">
                  <c:v>0</c:v>
                </c:pt>
                <c:pt idx="11">
                  <c:v>0</c:v>
                </c:pt>
              </c:numCache>
            </c:numRef>
          </c:val>
          <c:smooth val="0"/>
          <c:extLst>
            <c:ext xmlns:c16="http://schemas.microsoft.com/office/drawing/2014/chart" uri="{C3380CC4-5D6E-409C-BE32-E72D297353CC}">
              <c16:uniqueId val="{00000002-6FD6-4FDD-9C4E-21F213ED8945}"/>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min val="0"/>
        </c:scaling>
        <c:delete val="0"/>
        <c:axPos val="l"/>
        <c:majorGridlines/>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2373782236"/>
          <c:y val="0.23235871979653175"/>
          <c:w val="0.27047123568464848"/>
          <c:h val="0.29363138285783996"/>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52657576681419482"/>
          <c:h val="0.57977521717348346"/>
        </c:manualLayout>
      </c:layout>
      <c:barChart>
        <c:barDir val="col"/>
        <c:grouping val="clustered"/>
        <c:varyColors val="0"/>
        <c:ser>
          <c:idx val="0"/>
          <c:order val="0"/>
          <c:tx>
            <c:strRef>
              <c:f>'META 7'!$C$26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7'!$C$27:$C$38</c:f>
              <c:numCache>
                <c:formatCode>0.000</c:formatCode>
                <c:ptCount val="12"/>
                <c:pt idx="0">
                  <c:v>1.4070000000000001E-2</c:v>
                </c:pt>
                <c:pt idx="1">
                  <c:v>1.746E-2</c:v>
                </c:pt>
                <c:pt idx="2">
                  <c:v>3.5459999999999998E-2</c:v>
                </c:pt>
                <c:pt idx="3">
                  <c:v>2.4299999999999999E-2</c:v>
                </c:pt>
                <c:pt idx="4">
                  <c:v>2.019E-2</c:v>
                </c:pt>
                <c:pt idx="5">
                  <c:v>3.0299999999999997E-2</c:v>
                </c:pt>
                <c:pt idx="6">
                  <c:v>2.1239999999999998E-2</c:v>
                </c:pt>
                <c:pt idx="7">
                  <c:v>2.1239999999999998E-2</c:v>
                </c:pt>
                <c:pt idx="8">
                  <c:v>3.5490000000000001E-2</c:v>
                </c:pt>
                <c:pt idx="9">
                  <c:v>2.4989999999999998E-2</c:v>
                </c:pt>
                <c:pt idx="10">
                  <c:v>2.1090000000000001E-2</c:v>
                </c:pt>
                <c:pt idx="11">
                  <c:v>3.4109999999999994E-2</c:v>
                </c:pt>
              </c:numCache>
            </c:numRef>
          </c:val>
          <c:extLst>
            <c:ext xmlns:c16="http://schemas.microsoft.com/office/drawing/2014/chart" uri="{C3380CC4-5D6E-409C-BE32-E72D297353CC}">
              <c16:uniqueId val="{00000000-C70F-4FC8-A3FD-C63E23C19AFB}"/>
            </c:ext>
          </c:extLst>
        </c:ser>
        <c:ser>
          <c:idx val="1"/>
          <c:order val="1"/>
          <c:tx>
            <c:strRef>
              <c:f>'META 7'!$D$26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7'!$D$27:$D$38</c:f>
              <c:numCache>
                <c:formatCode>0.000</c:formatCode>
                <c:ptCount val="12"/>
                <c:pt idx="0">
                  <c:v>1.4070000000000001E-2</c:v>
                </c:pt>
                <c:pt idx="1">
                  <c:v>0.03</c:v>
                </c:pt>
                <c:pt idx="2">
                  <c:v>2.5920000000000002E-2</c:v>
                </c:pt>
                <c:pt idx="3">
                  <c:v>1.5779999999999999E-2</c:v>
                </c:pt>
                <c:pt idx="4">
                  <c:v>2.019E-2</c:v>
                </c:pt>
                <c:pt idx="5">
                  <c:v>3.0299999999999997E-2</c:v>
                </c:pt>
                <c:pt idx="6">
                  <c:v>2.1239999999999998E-2</c:v>
                </c:pt>
              </c:numCache>
            </c:numRef>
          </c:val>
          <c:extLst>
            <c:ext xmlns:c16="http://schemas.microsoft.com/office/drawing/2014/chart" uri="{C3380CC4-5D6E-409C-BE32-E72D297353CC}">
              <c16:uniqueId val="{00000001-C70F-4FC8-A3FD-C63E23C19AFB}"/>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7'!$H$26</c:f>
              <c:strCache>
                <c:ptCount val="1"/>
                <c:pt idx="0">
                  <c:v>% Avance acumulado</c:v>
                </c:pt>
              </c:strCache>
            </c:strRef>
          </c:tx>
          <c:val>
            <c:numRef>
              <c:f>'META 7'!$H$27:$H$38</c:f>
              <c:numCache>
                <c:formatCode>0%</c:formatCode>
                <c:ptCount val="12"/>
                <c:pt idx="0">
                  <c:v>4.6900000000000004E-2</c:v>
                </c:pt>
                <c:pt idx="1">
                  <c:v>0.1469</c:v>
                </c:pt>
                <c:pt idx="2">
                  <c:v>0.23330000000000001</c:v>
                </c:pt>
                <c:pt idx="3">
                  <c:v>0.28589999999999999</c:v>
                </c:pt>
                <c:pt idx="4">
                  <c:v>0.35319999999999996</c:v>
                </c:pt>
                <c:pt idx="5">
                  <c:v>0.45419999999999994</c:v>
                </c:pt>
                <c:pt idx="6">
                  <c:v>0.52499999999999991</c:v>
                </c:pt>
                <c:pt idx="7">
                  <c:v>0</c:v>
                </c:pt>
                <c:pt idx="8">
                  <c:v>0</c:v>
                </c:pt>
                <c:pt idx="9">
                  <c:v>0</c:v>
                </c:pt>
                <c:pt idx="10">
                  <c:v>0</c:v>
                </c:pt>
                <c:pt idx="11">
                  <c:v>0</c:v>
                </c:pt>
              </c:numCache>
            </c:numRef>
          </c:val>
          <c:smooth val="0"/>
          <c:extLst>
            <c:ext xmlns:c16="http://schemas.microsoft.com/office/drawing/2014/chart" uri="{C3380CC4-5D6E-409C-BE32-E72D297353CC}">
              <c16:uniqueId val="{00000002-C70F-4FC8-A3FD-C63E23C19AFB}"/>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scaling>
        <c:delete val="0"/>
        <c:axPos val="l"/>
        <c:majorGridlines/>
        <c:numFmt formatCode="0.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44583511373111917"/>
        </c:manualLayout>
      </c:layout>
      <c:overlay val="0"/>
      <c:txPr>
        <a:bodyPr/>
        <a:lstStyle/>
        <a:p>
          <a:pPr>
            <a:defRPr sz="100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
          <c:y val="5.0761421319797002E-3"/>
          <c:w val="0.51600000000000001"/>
          <c:h val="0.54822335025380697"/>
        </c:manualLayout>
      </c:layout>
      <c:lineChart>
        <c:grouping val="standard"/>
        <c:varyColors val="0"/>
        <c:ser>
          <c:idx val="0"/>
          <c:order val="0"/>
          <c:tx>
            <c:strRef>
              <c:f>'HV 14'!$F$29</c:f>
              <c:strCache>
                <c:ptCount val="1"/>
                <c:pt idx="0">
                  <c:v>Denominador Acumulado (Variable 2)</c:v>
                </c:pt>
              </c:strCache>
            </c:strRef>
          </c:tx>
          <c:cat>
            <c:strRef>
              <c:f>'HV 14'!$B$30:$B$41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 14'!$F$30:$F$41</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FDE6-4F98-A4A0-D3494957A20B}"/>
            </c:ext>
          </c:extLst>
        </c:ser>
        <c:ser>
          <c:idx val="1"/>
          <c:order val="1"/>
          <c:tx>
            <c:strRef>
              <c:f>'HV 14'!$D$29</c:f>
              <c:strCache>
                <c:ptCount val="1"/>
                <c:pt idx="0">
                  <c:v>Numerador Acumulado (Variable 1)</c:v>
                </c:pt>
              </c:strCache>
            </c:strRef>
          </c:tx>
          <c:cat>
            <c:strRef>
              <c:f>'HV 14'!$B$30:$B$41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 14'!$D$30:$D$41</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FDE6-4F98-A4A0-D3494957A20B}"/>
            </c:ext>
          </c:extLst>
        </c:ser>
        <c:dLbls>
          <c:showLegendKey val="0"/>
          <c:showVal val="0"/>
          <c:showCatName val="0"/>
          <c:showSerName val="0"/>
          <c:showPercent val="0"/>
          <c:showBubbleSize val="0"/>
        </c:dLbls>
        <c:marker val="1"/>
        <c:smooth val="0"/>
        <c:axId val="2058225016"/>
        <c:axId val="2058228168"/>
      </c:lineChart>
      <c:catAx>
        <c:axId val="205822501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058228168"/>
        <c:crosses val="autoZero"/>
        <c:auto val="1"/>
        <c:lblAlgn val="ctr"/>
        <c:lblOffset val="100"/>
        <c:noMultiLvlLbl val="0"/>
      </c:catAx>
      <c:valAx>
        <c:axId val="2058228168"/>
        <c:scaling>
          <c:orientation val="minMax"/>
        </c:scaling>
        <c:delete val="0"/>
        <c:axPos val="l"/>
        <c:majorGridlines/>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058225016"/>
        <c:crosses val="autoZero"/>
        <c:crossBetween val="between"/>
      </c:valAx>
    </c:plotArea>
    <c:legend>
      <c:legendPos val="r"/>
      <c:overlay val="0"/>
      <c:txPr>
        <a:bodyPr/>
        <a:lstStyle/>
        <a:p>
          <a:pPr>
            <a:defRPr sz="24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2.emf"/><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438150</xdr:colOff>
      <xdr:row>1</xdr:row>
      <xdr:rowOff>85725</xdr:rowOff>
    </xdr:from>
    <xdr:to>
      <xdr:col>1</xdr:col>
      <xdr:colOff>1019175</xdr:colOff>
      <xdr:row>3</xdr:row>
      <xdr:rowOff>533400</xdr:rowOff>
    </xdr:to>
    <xdr:pic>
      <xdr:nvPicPr>
        <xdr:cNvPr id="35779694" name="Imagen 1">
          <a:extLst>
            <a:ext uri="{FF2B5EF4-FFF2-40B4-BE49-F238E27FC236}">
              <a16:creationId xmlns:a16="http://schemas.microsoft.com/office/drawing/2014/main" id="{00000000-0008-0000-0000-00006EF42102}"/>
            </a:ext>
          </a:extLst>
        </xdr:cNvPr>
        <xdr:cNvPicPr>
          <a:picLocks noChangeAspect="1" noChangeArrowheads="1"/>
        </xdr:cNvPicPr>
      </xdr:nvPicPr>
      <xdr:blipFill>
        <a:blip xmlns:r="http://schemas.openxmlformats.org/officeDocument/2006/relationships" r:embed="rId1"/>
        <a:srcRect l="19054" t="6857" r="17615" b="9743"/>
        <a:stretch>
          <a:fillRect/>
        </a:stretch>
      </xdr:blipFill>
      <xdr:spPr bwMode="auto">
        <a:xfrm>
          <a:off x="438150" y="276225"/>
          <a:ext cx="1638300" cy="1609725"/>
        </a:xfrm>
        <a:prstGeom prst="rect">
          <a:avLst/>
        </a:prstGeom>
        <a:noFill/>
        <a:ln w="9525">
          <a:noFill/>
          <a:miter lim="800000"/>
          <a:headEnd/>
          <a:tailEnd/>
        </a:ln>
      </xdr:spPr>
    </xdr:pic>
    <xdr:clientData/>
  </xdr:twoCellAnchor>
  <xdr:twoCellAnchor>
    <xdr:from>
      <xdr:col>31</xdr:col>
      <xdr:colOff>1876425</xdr:colOff>
      <xdr:row>1</xdr:row>
      <xdr:rowOff>38100</xdr:rowOff>
    </xdr:from>
    <xdr:to>
      <xdr:col>31</xdr:col>
      <xdr:colOff>3905250</xdr:colOff>
      <xdr:row>4</xdr:row>
      <xdr:rowOff>314325</xdr:rowOff>
    </xdr:to>
    <xdr:pic>
      <xdr:nvPicPr>
        <xdr:cNvPr id="35779695" name="Imagen 2">
          <a:extLst>
            <a:ext uri="{FF2B5EF4-FFF2-40B4-BE49-F238E27FC236}">
              <a16:creationId xmlns:a16="http://schemas.microsoft.com/office/drawing/2014/main" id="{00000000-0008-0000-0000-00006FF421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42157650" y="228600"/>
          <a:ext cx="2028825" cy="20193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53340</xdr:colOff>
          <xdr:row>1</xdr:row>
          <xdr:rowOff>22860</xdr:rowOff>
        </xdr:from>
        <xdr:to>
          <xdr:col>8</xdr:col>
          <xdr:colOff>1447800</xdr:colOff>
          <xdr:row>1</xdr:row>
          <xdr:rowOff>441960</xdr:rowOff>
        </xdr:to>
        <xdr:sp macro="" textlink="">
          <xdr:nvSpPr>
            <xdr:cNvPr id="35859457" name="Object 1" hidden="1">
              <a:extLst>
                <a:ext uri="{63B3BB69-23CF-44E3-9099-C40C66FF867C}">
                  <a14:compatExt spid="_x0000_s35859457"/>
                </a:ext>
                <a:ext uri="{FF2B5EF4-FFF2-40B4-BE49-F238E27FC236}">
                  <a16:creationId xmlns:a16="http://schemas.microsoft.com/office/drawing/2014/main" id="{00000000-0008-0000-0900-0000012C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54683</xdr:colOff>
      <xdr:row>38</xdr:row>
      <xdr:rowOff>654424</xdr:rowOff>
    </xdr:from>
    <xdr:to>
      <xdr:col>8</xdr:col>
      <xdr:colOff>1485900</xdr:colOff>
      <xdr:row>45</xdr:row>
      <xdr:rowOff>8965</xdr:rowOff>
    </xdr:to>
    <xdr:graphicFrame macro="">
      <xdr:nvGraphicFramePr>
        <xdr:cNvPr id="5" name="3 Gráfico">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342900</xdr:colOff>
      <xdr:row>1</xdr:row>
      <xdr:rowOff>47625</xdr:rowOff>
    </xdr:from>
    <xdr:to>
      <xdr:col>1</xdr:col>
      <xdr:colOff>1333500</xdr:colOff>
      <xdr:row>4</xdr:row>
      <xdr:rowOff>247650</xdr:rowOff>
    </xdr:to>
    <xdr:pic>
      <xdr:nvPicPr>
        <xdr:cNvPr id="35786917" name="Imagen 1">
          <a:extLst>
            <a:ext uri="{FF2B5EF4-FFF2-40B4-BE49-F238E27FC236}">
              <a16:creationId xmlns:a16="http://schemas.microsoft.com/office/drawing/2014/main" id="{00000000-0008-0000-0A00-0000A5102202}"/>
            </a:ext>
          </a:extLst>
        </xdr:cNvPr>
        <xdr:cNvPicPr>
          <a:picLocks noChangeAspect="1" noChangeArrowheads="1"/>
        </xdr:cNvPicPr>
      </xdr:nvPicPr>
      <xdr:blipFill>
        <a:blip xmlns:r="http://schemas.openxmlformats.org/officeDocument/2006/relationships" r:embed="rId1"/>
        <a:srcRect l="20409" t="8356" r="19293" b="10925"/>
        <a:stretch>
          <a:fillRect/>
        </a:stretch>
      </xdr:blipFill>
      <xdr:spPr bwMode="auto">
        <a:xfrm>
          <a:off x="409575" y="123825"/>
          <a:ext cx="990600" cy="1171575"/>
        </a:xfrm>
        <a:prstGeom prst="rect">
          <a:avLst/>
        </a:prstGeom>
        <a:noFill/>
        <a:ln w="9525">
          <a:noFill/>
          <a:miter lim="800000"/>
          <a:headEnd/>
          <a:tailEnd/>
        </a:ln>
      </xdr:spPr>
    </xdr:pic>
    <xdr:clientData/>
  </xdr:twoCellAnchor>
  <xdr:twoCellAnchor>
    <xdr:from>
      <xdr:col>8</xdr:col>
      <xdr:colOff>152400</xdr:colOff>
      <xdr:row>1</xdr:row>
      <xdr:rowOff>28575</xdr:rowOff>
    </xdr:from>
    <xdr:to>
      <xdr:col>8</xdr:col>
      <xdr:colOff>1228725</xdr:colOff>
      <xdr:row>4</xdr:row>
      <xdr:rowOff>238125</xdr:rowOff>
    </xdr:to>
    <xdr:pic>
      <xdr:nvPicPr>
        <xdr:cNvPr id="35786918" name="Imagen 2">
          <a:extLst>
            <a:ext uri="{FF2B5EF4-FFF2-40B4-BE49-F238E27FC236}">
              <a16:creationId xmlns:a16="http://schemas.microsoft.com/office/drawing/2014/main" id="{00000000-0008-0000-0A00-0000A61022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9829800" y="104775"/>
          <a:ext cx="1076325" cy="1181100"/>
        </a:xfrm>
        <a:prstGeom prst="rect">
          <a:avLst/>
        </a:prstGeom>
        <a:noFill/>
        <a:ln w="9525">
          <a:noFill/>
          <a:miter lim="800000"/>
          <a:headEnd/>
          <a:tailEnd/>
        </a:ln>
      </xdr:spPr>
    </xdr:pic>
    <xdr:clientData/>
  </xdr:twoCellAnchor>
  <xdr:twoCellAnchor>
    <xdr:from>
      <xdr:col>3</xdr:col>
      <xdr:colOff>361950</xdr:colOff>
      <xdr:row>43</xdr:row>
      <xdr:rowOff>95250</xdr:rowOff>
    </xdr:from>
    <xdr:to>
      <xdr:col>6</xdr:col>
      <xdr:colOff>1019175</xdr:colOff>
      <xdr:row>47</xdr:row>
      <xdr:rowOff>333375</xdr:rowOff>
    </xdr:to>
    <xdr:graphicFrame macro="">
      <xdr:nvGraphicFramePr>
        <xdr:cNvPr id="35786919" name="3 Gráfico">
          <a:extLst>
            <a:ext uri="{FF2B5EF4-FFF2-40B4-BE49-F238E27FC236}">
              <a16:creationId xmlns:a16="http://schemas.microsoft.com/office/drawing/2014/main" id="{00000000-0008-0000-0A00-0000A71022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8</xdr:col>
      <xdr:colOff>428625</xdr:colOff>
      <xdr:row>0</xdr:row>
      <xdr:rowOff>19050</xdr:rowOff>
    </xdr:from>
    <xdr:to>
      <xdr:col>9</xdr:col>
      <xdr:colOff>581025</xdr:colOff>
      <xdr:row>3</xdr:row>
      <xdr:rowOff>152400</xdr:rowOff>
    </xdr:to>
    <xdr:pic>
      <xdr:nvPicPr>
        <xdr:cNvPr id="35924264" name="Imagen 2">
          <a:extLst>
            <a:ext uri="{FF2B5EF4-FFF2-40B4-BE49-F238E27FC236}">
              <a16:creationId xmlns:a16="http://schemas.microsoft.com/office/drawing/2014/main" id="{00000000-0008-0000-0B00-000028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5" name="Imagen 1">
          <a:extLst>
            <a:ext uri="{FF2B5EF4-FFF2-40B4-BE49-F238E27FC236}">
              <a16:creationId xmlns:a16="http://schemas.microsoft.com/office/drawing/2014/main" id="{00000000-0008-0000-0B00-000029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66" name="Imagen 2">
          <a:extLst>
            <a:ext uri="{FF2B5EF4-FFF2-40B4-BE49-F238E27FC236}">
              <a16:creationId xmlns:a16="http://schemas.microsoft.com/office/drawing/2014/main" id="{00000000-0008-0000-0B00-00002A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7" name="Imagen 1">
          <a:extLst>
            <a:ext uri="{FF2B5EF4-FFF2-40B4-BE49-F238E27FC236}">
              <a16:creationId xmlns:a16="http://schemas.microsoft.com/office/drawing/2014/main" id="{00000000-0008-0000-0B00-00002B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68" name="Imagen 2">
          <a:extLst>
            <a:ext uri="{FF2B5EF4-FFF2-40B4-BE49-F238E27FC236}">
              <a16:creationId xmlns:a16="http://schemas.microsoft.com/office/drawing/2014/main" id="{00000000-0008-0000-0B00-00002C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9" name="Imagen 1">
          <a:extLst>
            <a:ext uri="{FF2B5EF4-FFF2-40B4-BE49-F238E27FC236}">
              <a16:creationId xmlns:a16="http://schemas.microsoft.com/office/drawing/2014/main" id="{00000000-0008-0000-0B00-00002D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0" name="Imagen 2">
          <a:extLst>
            <a:ext uri="{FF2B5EF4-FFF2-40B4-BE49-F238E27FC236}">
              <a16:creationId xmlns:a16="http://schemas.microsoft.com/office/drawing/2014/main" id="{00000000-0008-0000-0B00-00002E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1" name="Imagen 1">
          <a:extLst>
            <a:ext uri="{FF2B5EF4-FFF2-40B4-BE49-F238E27FC236}">
              <a16:creationId xmlns:a16="http://schemas.microsoft.com/office/drawing/2014/main" id="{00000000-0008-0000-0B00-00002F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2" name="Imagen 2">
          <a:extLst>
            <a:ext uri="{FF2B5EF4-FFF2-40B4-BE49-F238E27FC236}">
              <a16:creationId xmlns:a16="http://schemas.microsoft.com/office/drawing/2014/main" id="{00000000-0008-0000-0B00-000030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3" name="Imagen 1">
          <a:extLst>
            <a:ext uri="{FF2B5EF4-FFF2-40B4-BE49-F238E27FC236}">
              <a16:creationId xmlns:a16="http://schemas.microsoft.com/office/drawing/2014/main" id="{00000000-0008-0000-0B00-000031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4" name="Imagen 2">
          <a:extLst>
            <a:ext uri="{FF2B5EF4-FFF2-40B4-BE49-F238E27FC236}">
              <a16:creationId xmlns:a16="http://schemas.microsoft.com/office/drawing/2014/main" id="{00000000-0008-0000-0B00-000032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5" name="Imagen 1">
          <a:extLst>
            <a:ext uri="{FF2B5EF4-FFF2-40B4-BE49-F238E27FC236}">
              <a16:creationId xmlns:a16="http://schemas.microsoft.com/office/drawing/2014/main" id="{00000000-0008-0000-0B00-000033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6" name="Imagen 2">
          <a:extLst>
            <a:ext uri="{FF2B5EF4-FFF2-40B4-BE49-F238E27FC236}">
              <a16:creationId xmlns:a16="http://schemas.microsoft.com/office/drawing/2014/main" id="{00000000-0008-0000-0B00-000034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7" name="Imagen 1">
          <a:extLst>
            <a:ext uri="{FF2B5EF4-FFF2-40B4-BE49-F238E27FC236}">
              <a16:creationId xmlns:a16="http://schemas.microsoft.com/office/drawing/2014/main" id="{00000000-0008-0000-0B00-000035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8" name="Imagen 2">
          <a:extLst>
            <a:ext uri="{FF2B5EF4-FFF2-40B4-BE49-F238E27FC236}">
              <a16:creationId xmlns:a16="http://schemas.microsoft.com/office/drawing/2014/main" id="{00000000-0008-0000-0B00-000036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9" name="Imagen 1">
          <a:extLst>
            <a:ext uri="{FF2B5EF4-FFF2-40B4-BE49-F238E27FC236}">
              <a16:creationId xmlns:a16="http://schemas.microsoft.com/office/drawing/2014/main" id="{00000000-0008-0000-0B00-000037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0" name="Imagen 2">
          <a:extLst>
            <a:ext uri="{FF2B5EF4-FFF2-40B4-BE49-F238E27FC236}">
              <a16:creationId xmlns:a16="http://schemas.microsoft.com/office/drawing/2014/main" id="{00000000-0008-0000-0B00-000038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1" name="Imagen 1">
          <a:extLst>
            <a:ext uri="{FF2B5EF4-FFF2-40B4-BE49-F238E27FC236}">
              <a16:creationId xmlns:a16="http://schemas.microsoft.com/office/drawing/2014/main" id="{00000000-0008-0000-0B00-000039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2" name="Imagen 2">
          <a:extLst>
            <a:ext uri="{FF2B5EF4-FFF2-40B4-BE49-F238E27FC236}">
              <a16:creationId xmlns:a16="http://schemas.microsoft.com/office/drawing/2014/main" id="{00000000-0008-0000-0B00-00003A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3" name="Imagen 1">
          <a:extLst>
            <a:ext uri="{FF2B5EF4-FFF2-40B4-BE49-F238E27FC236}">
              <a16:creationId xmlns:a16="http://schemas.microsoft.com/office/drawing/2014/main" id="{00000000-0008-0000-0B00-00003B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4" name="Imagen 2">
          <a:extLst>
            <a:ext uri="{FF2B5EF4-FFF2-40B4-BE49-F238E27FC236}">
              <a16:creationId xmlns:a16="http://schemas.microsoft.com/office/drawing/2014/main" id="{00000000-0008-0000-0B00-00003C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5" name="Imagen 1">
          <a:extLst>
            <a:ext uri="{FF2B5EF4-FFF2-40B4-BE49-F238E27FC236}">
              <a16:creationId xmlns:a16="http://schemas.microsoft.com/office/drawing/2014/main" id="{00000000-0008-0000-0B00-00003D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6" name="Imagen 2">
          <a:extLst>
            <a:ext uri="{FF2B5EF4-FFF2-40B4-BE49-F238E27FC236}">
              <a16:creationId xmlns:a16="http://schemas.microsoft.com/office/drawing/2014/main" id="{00000000-0008-0000-0B00-00003E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7" name="Imagen 1">
          <a:extLst>
            <a:ext uri="{FF2B5EF4-FFF2-40B4-BE49-F238E27FC236}">
              <a16:creationId xmlns:a16="http://schemas.microsoft.com/office/drawing/2014/main" id="{00000000-0008-0000-0B00-00003F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142875</xdr:colOff>
      <xdr:row>0</xdr:row>
      <xdr:rowOff>28575</xdr:rowOff>
    </xdr:from>
    <xdr:to>
      <xdr:col>1</xdr:col>
      <xdr:colOff>1143000</xdr:colOff>
      <xdr:row>3</xdr:row>
      <xdr:rowOff>171450</xdr:rowOff>
    </xdr:to>
    <xdr:pic>
      <xdr:nvPicPr>
        <xdr:cNvPr id="35781103" name="Imagen 1">
          <a:extLst>
            <a:ext uri="{FF2B5EF4-FFF2-40B4-BE49-F238E27FC236}">
              <a16:creationId xmlns:a16="http://schemas.microsoft.com/office/drawing/2014/main" id="{00000000-0008-0000-0100-0000EF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4" name="Imagen 1">
          <a:extLst>
            <a:ext uri="{FF2B5EF4-FFF2-40B4-BE49-F238E27FC236}">
              <a16:creationId xmlns:a16="http://schemas.microsoft.com/office/drawing/2014/main" id="{00000000-0008-0000-0100-0000F0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5" name="Imagen 1">
          <a:extLst>
            <a:ext uri="{FF2B5EF4-FFF2-40B4-BE49-F238E27FC236}">
              <a16:creationId xmlns:a16="http://schemas.microsoft.com/office/drawing/2014/main" id="{00000000-0008-0000-0100-0000F1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6" name="Imagen 1">
          <a:extLst>
            <a:ext uri="{FF2B5EF4-FFF2-40B4-BE49-F238E27FC236}">
              <a16:creationId xmlns:a16="http://schemas.microsoft.com/office/drawing/2014/main" id="{00000000-0008-0000-0100-0000F2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7" name="Imagen 1">
          <a:extLst>
            <a:ext uri="{FF2B5EF4-FFF2-40B4-BE49-F238E27FC236}">
              <a16:creationId xmlns:a16="http://schemas.microsoft.com/office/drawing/2014/main" id="{00000000-0008-0000-0100-0000F3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8" name="Imagen 1">
          <a:extLst>
            <a:ext uri="{FF2B5EF4-FFF2-40B4-BE49-F238E27FC236}">
              <a16:creationId xmlns:a16="http://schemas.microsoft.com/office/drawing/2014/main" id="{00000000-0008-0000-0100-0000F4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342900</xdr:colOff>
      <xdr:row>1</xdr:row>
      <xdr:rowOff>47625</xdr:rowOff>
    </xdr:from>
    <xdr:to>
      <xdr:col>1</xdr:col>
      <xdr:colOff>1333500</xdr:colOff>
      <xdr:row>4</xdr:row>
      <xdr:rowOff>247650</xdr:rowOff>
    </xdr:to>
    <xdr:pic>
      <xdr:nvPicPr>
        <xdr:cNvPr id="35781109" name="Imagen 1">
          <a:extLst>
            <a:ext uri="{FF2B5EF4-FFF2-40B4-BE49-F238E27FC236}">
              <a16:creationId xmlns:a16="http://schemas.microsoft.com/office/drawing/2014/main" id="{00000000-0008-0000-0100-0000F5F92102}"/>
            </a:ext>
          </a:extLst>
        </xdr:cNvPr>
        <xdr:cNvPicPr>
          <a:picLocks noChangeAspect="1" noChangeArrowheads="1"/>
        </xdr:cNvPicPr>
      </xdr:nvPicPr>
      <xdr:blipFill>
        <a:blip xmlns:r="http://schemas.openxmlformats.org/officeDocument/2006/relationships" r:embed="rId1"/>
        <a:srcRect l="20409" t="8356" r="19293" b="10925"/>
        <a:stretch>
          <a:fillRect/>
        </a:stretch>
      </xdr:blipFill>
      <xdr:spPr bwMode="auto">
        <a:xfrm>
          <a:off x="409575" y="123825"/>
          <a:ext cx="990600" cy="1171575"/>
        </a:xfrm>
        <a:prstGeom prst="rect">
          <a:avLst/>
        </a:prstGeom>
        <a:noFill/>
        <a:ln w="9525">
          <a:noFill/>
          <a:miter lim="800000"/>
          <a:headEnd/>
          <a:tailEnd/>
        </a:ln>
      </xdr:spPr>
    </xdr:pic>
    <xdr:clientData/>
  </xdr:twoCellAnchor>
  <xdr:twoCellAnchor>
    <xdr:from>
      <xdr:col>8</xdr:col>
      <xdr:colOff>152400</xdr:colOff>
      <xdr:row>1</xdr:row>
      <xdr:rowOff>28575</xdr:rowOff>
    </xdr:from>
    <xdr:to>
      <xdr:col>8</xdr:col>
      <xdr:colOff>1228725</xdr:colOff>
      <xdr:row>4</xdr:row>
      <xdr:rowOff>238125</xdr:rowOff>
    </xdr:to>
    <xdr:pic>
      <xdr:nvPicPr>
        <xdr:cNvPr id="35781110" name="Imagen 2">
          <a:extLst>
            <a:ext uri="{FF2B5EF4-FFF2-40B4-BE49-F238E27FC236}">
              <a16:creationId xmlns:a16="http://schemas.microsoft.com/office/drawing/2014/main" id="{00000000-0008-0000-0100-0000F6F921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9829800" y="104775"/>
          <a:ext cx="1076325" cy="1181100"/>
        </a:xfrm>
        <a:prstGeom prst="rect">
          <a:avLst/>
        </a:prstGeom>
        <a:noFill/>
        <a:ln w="9525">
          <a:noFill/>
          <a:miter lim="800000"/>
          <a:headEnd/>
          <a:tailEnd/>
        </a:ln>
      </xdr:spPr>
    </xdr:pic>
    <xdr:clientData/>
  </xdr:twoCellAnchor>
  <xdr:twoCellAnchor>
    <xdr:from>
      <xdr:col>3</xdr:col>
      <xdr:colOff>361950</xdr:colOff>
      <xdr:row>43</xdr:row>
      <xdr:rowOff>95250</xdr:rowOff>
    </xdr:from>
    <xdr:to>
      <xdr:col>6</xdr:col>
      <xdr:colOff>1019175</xdr:colOff>
      <xdr:row>47</xdr:row>
      <xdr:rowOff>333375</xdr:rowOff>
    </xdr:to>
    <xdr:graphicFrame macro="">
      <xdr:nvGraphicFramePr>
        <xdr:cNvPr id="35781111" name="3 Gráfico">
          <a:extLst>
            <a:ext uri="{FF2B5EF4-FFF2-40B4-BE49-F238E27FC236}">
              <a16:creationId xmlns:a16="http://schemas.microsoft.com/office/drawing/2014/main" id="{00000000-0008-0000-0100-0000F7F92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428625</xdr:colOff>
      <xdr:row>0</xdr:row>
      <xdr:rowOff>19050</xdr:rowOff>
    </xdr:from>
    <xdr:to>
      <xdr:col>9</xdr:col>
      <xdr:colOff>581025</xdr:colOff>
      <xdr:row>3</xdr:row>
      <xdr:rowOff>152400</xdr:rowOff>
    </xdr:to>
    <xdr:pic>
      <xdr:nvPicPr>
        <xdr:cNvPr id="35956896" name="Imagen 2">
          <a:extLst>
            <a:ext uri="{FF2B5EF4-FFF2-40B4-BE49-F238E27FC236}">
              <a16:creationId xmlns:a16="http://schemas.microsoft.com/office/drawing/2014/main" id="{00000000-0008-0000-0200-0000A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897" name="Imagen 1">
          <a:extLst>
            <a:ext uri="{FF2B5EF4-FFF2-40B4-BE49-F238E27FC236}">
              <a16:creationId xmlns:a16="http://schemas.microsoft.com/office/drawing/2014/main" id="{00000000-0008-0000-0200-0000A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898" name="Imagen 2">
          <a:extLst>
            <a:ext uri="{FF2B5EF4-FFF2-40B4-BE49-F238E27FC236}">
              <a16:creationId xmlns:a16="http://schemas.microsoft.com/office/drawing/2014/main" id="{00000000-0008-0000-0200-0000A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899" name="Imagen 1">
          <a:extLst>
            <a:ext uri="{FF2B5EF4-FFF2-40B4-BE49-F238E27FC236}">
              <a16:creationId xmlns:a16="http://schemas.microsoft.com/office/drawing/2014/main" id="{00000000-0008-0000-0200-0000A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0" name="Imagen 2">
          <a:extLst>
            <a:ext uri="{FF2B5EF4-FFF2-40B4-BE49-F238E27FC236}">
              <a16:creationId xmlns:a16="http://schemas.microsoft.com/office/drawing/2014/main" id="{00000000-0008-0000-0200-0000A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1" name="Imagen 1">
          <a:extLst>
            <a:ext uri="{FF2B5EF4-FFF2-40B4-BE49-F238E27FC236}">
              <a16:creationId xmlns:a16="http://schemas.microsoft.com/office/drawing/2014/main" id="{00000000-0008-0000-0200-0000A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2" name="Imagen 2">
          <a:extLst>
            <a:ext uri="{FF2B5EF4-FFF2-40B4-BE49-F238E27FC236}">
              <a16:creationId xmlns:a16="http://schemas.microsoft.com/office/drawing/2014/main" id="{00000000-0008-0000-0200-0000A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3" name="Imagen 1">
          <a:extLst>
            <a:ext uri="{FF2B5EF4-FFF2-40B4-BE49-F238E27FC236}">
              <a16:creationId xmlns:a16="http://schemas.microsoft.com/office/drawing/2014/main" id="{00000000-0008-0000-0200-0000A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4" name="Imagen 2">
          <a:extLst>
            <a:ext uri="{FF2B5EF4-FFF2-40B4-BE49-F238E27FC236}">
              <a16:creationId xmlns:a16="http://schemas.microsoft.com/office/drawing/2014/main" id="{00000000-0008-0000-0200-0000A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5" name="Imagen 1">
          <a:extLst>
            <a:ext uri="{FF2B5EF4-FFF2-40B4-BE49-F238E27FC236}">
              <a16:creationId xmlns:a16="http://schemas.microsoft.com/office/drawing/2014/main" id="{00000000-0008-0000-0200-0000A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6" name="Imagen 2">
          <a:extLst>
            <a:ext uri="{FF2B5EF4-FFF2-40B4-BE49-F238E27FC236}">
              <a16:creationId xmlns:a16="http://schemas.microsoft.com/office/drawing/2014/main" id="{00000000-0008-0000-0200-0000A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7" name="Imagen 1">
          <a:extLst>
            <a:ext uri="{FF2B5EF4-FFF2-40B4-BE49-F238E27FC236}">
              <a16:creationId xmlns:a16="http://schemas.microsoft.com/office/drawing/2014/main" id="{00000000-0008-0000-0200-0000A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8" name="Imagen 2">
          <a:extLst>
            <a:ext uri="{FF2B5EF4-FFF2-40B4-BE49-F238E27FC236}">
              <a16:creationId xmlns:a16="http://schemas.microsoft.com/office/drawing/2014/main" id="{00000000-0008-0000-0200-0000A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9" name="Imagen 1">
          <a:extLst>
            <a:ext uri="{FF2B5EF4-FFF2-40B4-BE49-F238E27FC236}">
              <a16:creationId xmlns:a16="http://schemas.microsoft.com/office/drawing/2014/main" id="{00000000-0008-0000-0200-0000A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0" name="Imagen 2">
          <a:extLst>
            <a:ext uri="{FF2B5EF4-FFF2-40B4-BE49-F238E27FC236}">
              <a16:creationId xmlns:a16="http://schemas.microsoft.com/office/drawing/2014/main" id="{00000000-0008-0000-0200-0000A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1" name="Imagen 1">
          <a:extLst>
            <a:ext uri="{FF2B5EF4-FFF2-40B4-BE49-F238E27FC236}">
              <a16:creationId xmlns:a16="http://schemas.microsoft.com/office/drawing/2014/main" id="{00000000-0008-0000-0200-0000A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2" name="Imagen 2">
          <a:extLst>
            <a:ext uri="{FF2B5EF4-FFF2-40B4-BE49-F238E27FC236}">
              <a16:creationId xmlns:a16="http://schemas.microsoft.com/office/drawing/2014/main" id="{00000000-0008-0000-0200-0000B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3" name="Imagen 1">
          <a:extLst>
            <a:ext uri="{FF2B5EF4-FFF2-40B4-BE49-F238E27FC236}">
              <a16:creationId xmlns:a16="http://schemas.microsoft.com/office/drawing/2014/main" id="{00000000-0008-0000-0200-0000B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4" name="Imagen 2">
          <a:extLst>
            <a:ext uri="{FF2B5EF4-FFF2-40B4-BE49-F238E27FC236}">
              <a16:creationId xmlns:a16="http://schemas.microsoft.com/office/drawing/2014/main" id="{00000000-0008-0000-0200-0000B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5" name="Imagen 1">
          <a:extLst>
            <a:ext uri="{FF2B5EF4-FFF2-40B4-BE49-F238E27FC236}">
              <a16:creationId xmlns:a16="http://schemas.microsoft.com/office/drawing/2014/main" id="{00000000-0008-0000-0200-0000B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6" name="Imagen 2">
          <a:extLst>
            <a:ext uri="{FF2B5EF4-FFF2-40B4-BE49-F238E27FC236}">
              <a16:creationId xmlns:a16="http://schemas.microsoft.com/office/drawing/2014/main" id="{00000000-0008-0000-0200-0000B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7" name="Imagen 1">
          <a:extLst>
            <a:ext uri="{FF2B5EF4-FFF2-40B4-BE49-F238E27FC236}">
              <a16:creationId xmlns:a16="http://schemas.microsoft.com/office/drawing/2014/main" id="{00000000-0008-0000-0200-0000B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8" name="Imagen 2">
          <a:extLst>
            <a:ext uri="{FF2B5EF4-FFF2-40B4-BE49-F238E27FC236}">
              <a16:creationId xmlns:a16="http://schemas.microsoft.com/office/drawing/2014/main" id="{00000000-0008-0000-0200-0000B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9" name="Imagen 1">
          <a:extLst>
            <a:ext uri="{FF2B5EF4-FFF2-40B4-BE49-F238E27FC236}">
              <a16:creationId xmlns:a16="http://schemas.microsoft.com/office/drawing/2014/main" id="{00000000-0008-0000-0200-0000B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0" name="Imagen 2">
          <a:extLst>
            <a:ext uri="{FF2B5EF4-FFF2-40B4-BE49-F238E27FC236}">
              <a16:creationId xmlns:a16="http://schemas.microsoft.com/office/drawing/2014/main" id="{00000000-0008-0000-0200-0000B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1" name="Imagen 1">
          <a:extLst>
            <a:ext uri="{FF2B5EF4-FFF2-40B4-BE49-F238E27FC236}">
              <a16:creationId xmlns:a16="http://schemas.microsoft.com/office/drawing/2014/main" id="{00000000-0008-0000-0200-0000B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2" name="Imagen 2">
          <a:extLst>
            <a:ext uri="{FF2B5EF4-FFF2-40B4-BE49-F238E27FC236}">
              <a16:creationId xmlns:a16="http://schemas.microsoft.com/office/drawing/2014/main" id="{00000000-0008-0000-0200-0000B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3" name="Imagen 1">
          <a:extLst>
            <a:ext uri="{FF2B5EF4-FFF2-40B4-BE49-F238E27FC236}">
              <a16:creationId xmlns:a16="http://schemas.microsoft.com/office/drawing/2014/main" id="{00000000-0008-0000-0200-0000B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4" name="Imagen 2">
          <a:extLst>
            <a:ext uri="{FF2B5EF4-FFF2-40B4-BE49-F238E27FC236}">
              <a16:creationId xmlns:a16="http://schemas.microsoft.com/office/drawing/2014/main" id="{00000000-0008-0000-0200-0000B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5" name="Imagen 1">
          <a:extLst>
            <a:ext uri="{FF2B5EF4-FFF2-40B4-BE49-F238E27FC236}">
              <a16:creationId xmlns:a16="http://schemas.microsoft.com/office/drawing/2014/main" id="{00000000-0008-0000-0200-0000B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6" name="Imagen 2">
          <a:extLst>
            <a:ext uri="{FF2B5EF4-FFF2-40B4-BE49-F238E27FC236}">
              <a16:creationId xmlns:a16="http://schemas.microsoft.com/office/drawing/2014/main" id="{00000000-0008-0000-0200-0000B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7" name="Imagen 1">
          <a:extLst>
            <a:ext uri="{FF2B5EF4-FFF2-40B4-BE49-F238E27FC236}">
              <a16:creationId xmlns:a16="http://schemas.microsoft.com/office/drawing/2014/main" id="{00000000-0008-0000-0200-0000B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8" name="Imagen 2">
          <a:extLst>
            <a:ext uri="{FF2B5EF4-FFF2-40B4-BE49-F238E27FC236}">
              <a16:creationId xmlns:a16="http://schemas.microsoft.com/office/drawing/2014/main" id="{00000000-0008-0000-0200-0000C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9" name="Imagen 1">
          <a:extLst>
            <a:ext uri="{FF2B5EF4-FFF2-40B4-BE49-F238E27FC236}">
              <a16:creationId xmlns:a16="http://schemas.microsoft.com/office/drawing/2014/main" id="{00000000-0008-0000-0200-0000C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0" name="Imagen 2">
          <a:extLst>
            <a:ext uri="{FF2B5EF4-FFF2-40B4-BE49-F238E27FC236}">
              <a16:creationId xmlns:a16="http://schemas.microsoft.com/office/drawing/2014/main" id="{00000000-0008-0000-0200-0000C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1" name="Imagen 1">
          <a:extLst>
            <a:ext uri="{FF2B5EF4-FFF2-40B4-BE49-F238E27FC236}">
              <a16:creationId xmlns:a16="http://schemas.microsoft.com/office/drawing/2014/main" id="{00000000-0008-0000-0200-0000C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2" name="Imagen 2">
          <a:extLst>
            <a:ext uri="{FF2B5EF4-FFF2-40B4-BE49-F238E27FC236}">
              <a16:creationId xmlns:a16="http://schemas.microsoft.com/office/drawing/2014/main" id="{00000000-0008-0000-0200-0000C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3" name="Imagen 1">
          <a:extLst>
            <a:ext uri="{FF2B5EF4-FFF2-40B4-BE49-F238E27FC236}">
              <a16:creationId xmlns:a16="http://schemas.microsoft.com/office/drawing/2014/main" id="{00000000-0008-0000-0200-0000C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4" name="Imagen 2">
          <a:extLst>
            <a:ext uri="{FF2B5EF4-FFF2-40B4-BE49-F238E27FC236}">
              <a16:creationId xmlns:a16="http://schemas.microsoft.com/office/drawing/2014/main" id="{00000000-0008-0000-0200-0000C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5" name="Imagen 1">
          <a:extLst>
            <a:ext uri="{FF2B5EF4-FFF2-40B4-BE49-F238E27FC236}">
              <a16:creationId xmlns:a16="http://schemas.microsoft.com/office/drawing/2014/main" id="{00000000-0008-0000-0200-0000C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6" name="Imagen 2">
          <a:extLst>
            <a:ext uri="{FF2B5EF4-FFF2-40B4-BE49-F238E27FC236}">
              <a16:creationId xmlns:a16="http://schemas.microsoft.com/office/drawing/2014/main" id="{00000000-0008-0000-0200-0000C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7" name="Imagen 1">
          <a:extLst>
            <a:ext uri="{FF2B5EF4-FFF2-40B4-BE49-F238E27FC236}">
              <a16:creationId xmlns:a16="http://schemas.microsoft.com/office/drawing/2014/main" id="{00000000-0008-0000-0200-0000C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8" name="Imagen 2">
          <a:extLst>
            <a:ext uri="{FF2B5EF4-FFF2-40B4-BE49-F238E27FC236}">
              <a16:creationId xmlns:a16="http://schemas.microsoft.com/office/drawing/2014/main" id="{00000000-0008-0000-0200-0000C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9" name="Imagen 1">
          <a:extLst>
            <a:ext uri="{FF2B5EF4-FFF2-40B4-BE49-F238E27FC236}">
              <a16:creationId xmlns:a16="http://schemas.microsoft.com/office/drawing/2014/main" id="{00000000-0008-0000-0200-0000C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0" name="Imagen 2">
          <a:extLst>
            <a:ext uri="{FF2B5EF4-FFF2-40B4-BE49-F238E27FC236}">
              <a16:creationId xmlns:a16="http://schemas.microsoft.com/office/drawing/2014/main" id="{00000000-0008-0000-0200-0000C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1" name="Imagen 1">
          <a:extLst>
            <a:ext uri="{FF2B5EF4-FFF2-40B4-BE49-F238E27FC236}">
              <a16:creationId xmlns:a16="http://schemas.microsoft.com/office/drawing/2014/main" id="{00000000-0008-0000-0200-0000C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2" name="Imagen 2">
          <a:extLst>
            <a:ext uri="{FF2B5EF4-FFF2-40B4-BE49-F238E27FC236}">
              <a16:creationId xmlns:a16="http://schemas.microsoft.com/office/drawing/2014/main" id="{00000000-0008-0000-0200-0000C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3" name="Imagen 1">
          <a:extLst>
            <a:ext uri="{FF2B5EF4-FFF2-40B4-BE49-F238E27FC236}">
              <a16:creationId xmlns:a16="http://schemas.microsoft.com/office/drawing/2014/main" id="{00000000-0008-0000-0200-0000C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4" name="Imagen 2">
          <a:extLst>
            <a:ext uri="{FF2B5EF4-FFF2-40B4-BE49-F238E27FC236}">
              <a16:creationId xmlns:a16="http://schemas.microsoft.com/office/drawing/2014/main" id="{00000000-0008-0000-0200-0000D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5" name="Imagen 1">
          <a:extLst>
            <a:ext uri="{FF2B5EF4-FFF2-40B4-BE49-F238E27FC236}">
              <a16:creationId xmlns:a16="http://schemas.microsoft.com/office/drawing/2014/main" id="{00000000-0008-0000-0200-0000D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6" name="Imagen 2">
          <a:extLst>
            <a:ext uri="{FF2B5EF4-FFF2-40B4-BE49-F238E27FC236}">
              <a16:creationId xmlns:a16="http://schemas.microsoft.com/office/drawing/2014/main" id="{00000000-0008-0000-0200-0000D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7" name="Imagen 1">
          <a:extLst>
            <a:ext uri="{FF2B5EF4-FFF2-40B4-BE49-F238E27FC236}">
              <a16:creationId xmlns:a16="http://schemas.microsoft.com/office/drawing/2014/main" id="{00000000-0008-0000-0200-0000D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8" name="Imagen 2">
          <a:extLst>
            <a:ext uri="{FF2B5EF4-FFF2-40B4-BE49-F238E27FC236}">
              <a16:creationId xmlns:a16="http://schemas.microsoft.com/office/drawing/2014/main" id="{00000000-0008-0000-0200-0000D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9" name="Imagen 1">
          <a:extLst>
            <a:ext uri="{FF2B5EF4-FFF2-40B4-BE49-F238E27FC236}">
              <a16:creationId xmlns:a16="http://schemas.microsoft.com/office/drawing/2014/main" id="{00000000-0008-0000-0200-0000D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0" name="Imagen 2">
          <a:extLst>
            <a:ext uri="{FF2B5EF4-FFF2-40B4-BE49-F238E27FC236}">
              <a16:creationId xmlns:a16="http://schemas.microsoft.com/office/drawing/2014/main" id="{00000000-0008-0000-0200-0000D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1" name="Imagen 1">
          <a:extLst>
            <a:ext uri="{FF2B5EF4-FFF2-40B4-BE49-F238E27FC236}">
              <a16:creationId xmlns:a16="http://schemas.microsoft.com/office/drawing/2014/main" id="{00000000-0008-0000-0200-0000D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2" name="Imagen 2">
          <a:extLst>
            <a:ext uri="{FF2B5EF4-FFF2-40B4-BE49-F238E27FC236}">
              <a16:creationId xmlns:a16="http://schemas.microsoft.com/office/drawing/2014/main" id="{00000000-0008-0000-0200-0000D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3" name="Imagen 1">
          <a:extLst>
            <a:ext uri="{FF2B5EF4-FFF2-40B4-BE49-F238E27FC236}">
              <a16:creationId xmlns:a16="http://schemas.microsoft.com/office/drawing/2014/main" id="{00000000-0008-0000-0200-0000D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4" name="Imagen 2">
          <a:extLst>
            <a:ext uri="{FF2B5EF4-FFF2-40B4-BE49-F238E27FC236}">
              <a16:creationId xmlns:a16="http://schemas.microsoft.com/office/drawing/2014/main" id="{00000000-0008-0000-0200-0000D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5" name="Imagen 1">
          <a:extLst>
            <a:ext uri="{FF2B5EF4-FFF2-40B4-BE49-F238E27FC236}">
              <a16:creationId xmlns:a16="http://schemas.microsoft.com/office/drawing/2014/main" id="{00000000-0008-0000-0200-0000D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6" name="Imagen 2">
          <a:extLst>
            <a:ext uri="{FF2B5EF4-FFF2-40B4-BE49-F238E27FC236}">
              <a16:creationId xmlns:a16="http://schemas.microsoft.com/office/drawing/2014/main" id="{00000000-0008-0000-0200-0000D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7" name="Imagen 1">
          <a:extLst>
            <a:ext uri="{FF2B5EF4-FFF2-40B4-BE49-F238E27FC236}">
              <a16:creationId xmlns:a16="http://schemas.microsoft.com/office/drawing/2014/main" id="{00000000-0008-0000-0200-0000D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8" name="Imagen 2">
          <a:extLst>
            <a:ext uri="{FF2B5EF4-FFF2-40B4-BE49-F238E27FC236}">
              <a16:creationId xmlns:a16="http://schemas.microsoft.com/office/drawing/2014/main" id="{00000000-0008-0000-0200-0000D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9" name="Imagen 1">
          <a:extLst>
            <a:ext uri="{FF2B5EF4-FFF2-40B4-BE49-F238E27FC236}">
              <a16:creationId xmlns:a16="http://schemas.microsoft.com/office/drawing/2014/main" id="{00000000-0008-0000-0200-0000D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0" name="Imagen 2">
          <a:extLst>
            <a:ext uri="{FF2B5EF4-FFF2-40B4-BE49-F238E27FC236}">
              <a16:creationId xmlns:a16="http://schemas.microsoft.com/office/drawing/2014/main" id="{00000000-0008-0000-0200-0000E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1" name="Imagen 1">
          <a:extLst>
            <a:ext uri="{FF2B5EF4-FFF2-40B4-BE49-F238E27FC236}">
              <a16:creationId xmlns:a16="http://schemas.microsoft.com/office/drawing/2014/main" id="{00000000-0008-0000-0200-0000E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2" name="Imagen 2">
          <a:extLst>
            <a:ext uri="{FF2B5EF4-FFF2-40B4-BE49-F238E27FC236}">
              <a16:creationId xmlns:a16="http://schemas.microsoft.com/office/drawing/2014/main" id="{00000000-0008-0000-0200-0000E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3" name="Imagen 1">
          <a:extLst>
            <a:ext uri="{FF2B5EF4-FFF2-40B4-BE49-F238E27FC236}">
              <a16:creationId xmlns:a16="http://schemas.microsoft.com/office/drawing/2014/main" id="{00000000-0008-0000-0200-0000E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4" name="Imagen 2">
          <a:extLst>
            <a:ext uri="{FF2B5EF4-FFF2-40B4-BE49-F238E27FC236}">
              <a16:creationId xmlns:a16="http://schemas.microsoft.com/office/drawing/2014/main" id="{00000000-0008-0000-0200-0000E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5" name="Imagen 1">
          <a:extLst>
            <a:ext uri="{FF2B5EF4-FFF2-40B4-BE49-F238E27FC236}">
              <a16:creationId xmlns:a16="http://schemas.microsoft.com/office/drawing/2014/main" id="{00000000-0008-0000-0200-0000E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6" name="Imagen 2">
          <a:extLst>
            <a:ext uri="{FF2B5EF4-FFF2-40B4-BE49-F238E27FC236}">
              <a16:creationId xmlns:a16="http://schemas.microsoft.com/office/drawing/2014/main" id="{00000000-0008-0000-0200-0000E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7" name="Imagen 1">
          <a:extLst>
            <a:ext uri="{FF2B5EF4-FFF2-40B4-BE49-F238E27FC236}">
              <a16:creationId xmlns:a16="http://schemas.microsoft.com/office/drawing/2014/main" id="{00000000-0008-0000-0200-0000E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8" name="Imagen 2">
          <a:extLst>
            <a:ext uri="{FF2B5EF4-FFF2-40B4-BE49-F238E27FC236}">
              <a16:creationId xmlns:a16="http://schemas.microsoft.com/office/drawing/2014/main" id="{00000000-0008-0000-0200-0000E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9" name="Imagen 1">
          <a:extLst>
            <a:ext uri="{FF2B5EF4-FFF2-40B4-BE49-F238E27FC236}">
              <a16:creationId xmlns:a16="http://schemas.microsoft.com/office/drawing/2014/main" id="{00000000-0008-0000-0200-0000E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0" name="Imagen 2">
          <a:extLst>
            <a:ext uri="{FF2B5EF4-FFF2-40B4-BE49-F238E27FC236}">
              <a16:creationId xmlns:a16="http://schemas.microsoft.com/office/drawing/2014/main" id="{00000000-0008-0000-0200-0000E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1" name="Imagen 1">
          <a:extLst>
            <a:ext uri="{FF2B5EF4-FFF2-40B4-BE49-F238E27FC236}">
              <a16:creationId xmlns:a16="http://schemas.microsoft.com/office/drawing/2014/main" id="{00000000-0008-0000-0200-0000E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2" name="Imagen 2">
          <a:extLst>
            <a:ext uri="{FF2B5EF4-FFF2-40B4-BE49-F238E27FC236}">
              <a16:creationId xmlns:a16="http://schemas.microsoft.com/office/drawing/2014/main" id="{00000000-0008-0000-0200-0000E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3" name="Imagen 1">
          <a:extLst>
            <a:ext uri="{FF2B5EF4-FFF2-40B4-BE49-F238E27FC236}">
              <a16:creationId xmlns:a16="http://schemas.microsoft.com/office/drawing/2014/main" id="{00000000-0008-0000-0200-0000E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4" name="Imagen 2">
          <a:extLst>
            <a:ext uri="{FF2B5EF4-FFF2-40B4-BE49-F238E27FC236}">
              <a16:creationId xmlns:a16="http://schemas.microsoft.com/office/drawing/2014/main" id="{00000000-0008-0000-0200-0000E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5" name="Imagen 1">
          <a:extLst>
            <a:ext uri="{FF2B5EF4-FFF2-40B4-BE49-F238E27FC236}">
              <a16:creationId xmlns:a16="http://schemas.microsoft.com/office/drawing/2014/main" id="{00000000-0008-0000-0200-0000E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6" name="Imagen 2">
          <a:extLst>
            <a:ext uri="{FF2B5EF4-FFF2-40B4-BE49-F238E27FC236}">
              <a16:creationId xmlns:a16="http://schemas.microsoft.com/office/drawing/2014/main" id="{00000000-0008-0000-0200-0000F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7" name="Imagen 1">
          <a:extLst>
            <a:ext uri="{FF2B5EF4-FFF2-40B4-BE49-F238E27FC236}">
              <a16:creationId xmlns:a16="http://schemas.microsoft.com/office/drawing/2014/main" id="{00000000-0008-0000-0200-0000F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8" name="Imagen 2">
          <a:extLst>
            <a:ext uri="{FF2B5EF4-FFF2-40B4-BE49-F238E27FC236}">
              <a16:creationId xmlns:a16="http://schemas.microsoft.com/office/drawing/2014/main" id="{00000000-0008-0000-0200-0000F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9" name="Imagen 1">
          <a:extLst>
            <a:ext uri="{FF2B5EF4-FFF2-40B4-BE49-F238E27FC236}">
              <a16:creationId xmlns:a16="http://schemas.microsoft.com/office/drawing/2014/main" id="{00000000-0008-0000-0200-0000F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0" name="Imagen 2">
          <a:extLst>
            <a:ext uri="{FF2B5EF4-FFF2-40B4-BE49-F238E27FC236}">
              <a16:creationId xmlns:a16="http://schemas.microsoft.com/office/drawing/2014/main" id="{00000000-0008-0000-0200-0000F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1" name="Imagen 1">
          <a:extLst>
            <a:ext uri="{FF2B5EF4-FFF2-40B4-BE49-F238E27FC236}">
              <a16:creationId xmlns:a16="http://schemas.microsoft.com/office/drawing/2014/main" id="{00000000-0008-0000-0200-0000F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2" name="Imagen 2">
          <a:extLst>
            <a:ext uri="{FF2B5EF4-FFF2-40B4-BE49-F238E27FC236}">
              <a16:creationId xmlns:a16="http://schemas.microsoft.com/office/drawing/2014/main" id="{00000000-0008-0000-0200-0000F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3" name="Imagen 1">
          <a:extLst>
            <a:ext uri="{FF2B5EF4-FFF2-40B4-BE49-F238E27FC236}">
              <a16:creationId xmlns:a16="http://schemas.microsoft.com/office/drawing/2014/main" id="{00000000-0008-0000-0200-0000F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4" name="Imagen 2">
          <a:extLst>
            <a:ext uri="{FF2B5EF4-FFF2-40B4-BE49-F238E27FC236}">
              <a16:creationId xmlns:a16="http://schemas.microsoft.com/office/drawing/2014/main" id="{00000000-0008-0000-0200-0000F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5" name="Imagen 1">
          <a:extLst>
            <a:ext uri="{FF2B5EF4-FFF2-40B4-BE49-F238E27FC236}">
              <a16:creationId xmlns:a16="http://schemas.microsoft.com/office/drawing/2014/main" id="{00000000-0008-0000-0200-0000F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6" name="Imagen 2">
          <a:extLst>
            <a:ext uri="{FF2B5EF4-FFF2-40B4-BE49-F238E27FC236}">
              <a16:creationId xmlns:a16="http://schemas.microsoft.com/office/drawing/2014/main" id="{00000000-0008-0000-0200-0000F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7" name="Imagen 1">
          <a:extLst>
            <a:ext uri="{FF2B5EF4-FFF2-40B4-BE49-F238E27FC236}">
              <a16:creationId xmlns:a16="http://schemas.microsoft.com/office/drawing/2014/main" id="{00000000-0008-0000-0200-0000F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8" name="Imagen 2">
          <a:extLst>
            <a:ext uri="{FF2B5EF4-FFF2-40B4-BE49-F238E27FC236}">
              <a16:creationId xmlns:a16="http://schemas.microsoft.com/office/drawing/2014/main" id="{00000000-0008-0000-0200-0000F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9" name="Imagen 1">
          <a:extLst>
            <a:ext uri="{FF2B5EF4-FFF2-40B4-BE49-F238E27FC236}">
              <a16:creationId xmlns:a16="http://schemas.microsoft.com/office/drawing/2014/main" id="{00000000-0008-0000-0200-0000F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90" name="Imagen 2">
          <a:extLst>
            <a:ext uri="{FF2B5EF4-FFF2-40B4-BE49-F238E27FC236}">
              <a16:creationId xmlns:a16="http://schemas.microsoft.com/office/drawing/2014/main" id="{00000000-0008-0000-0200-0000F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91" name="Imagen 1">
          <a:extLst>
            <a:ext uri="{FF2B5EF4-FFF2-40B4-BE49-F238E27FC236}">
              <a16:creationId xmlns:a16="http://schemas.microsoft.com/office/drawing/2014/main" id="{00000000-0008-0000-0200-0000F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123825"/>
          <a:ext cx="1009650" cy="12668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53340</xdr:colOff>
          <xdr:row>1</xdr:row>
          <xdr:rowOff>22860</xdr:rowOff>
        </xdr:from>
        <xdr:to>
          <xdr:col>8</xdr:col>
          <xdr:colOff>1447800</xdr:colOff>
          <xdr:row>1</xdr:row>
          <xdr:rowOff>441960</xdr:rowOff>
        </xdr:to>
        <xdr:sp macro="" textlink="">
          <xdr:nvSpPr>
            <xdr:cNvPr id="35828737" name="Object 1" hidden="1">
              <a:extLst>
                <a:ext uri="{63B3BB69-23CF-44E3-9099-C40C66FF867C}">
                  <a14:compatExt spid="_x0000_s35828737"/>
                </a:ext>
                <a:ext uri="{FF2B5EF4-FFF2-40B4-BE49-F238E27FC236}">
                  <a16:creationId xmlns:a16="http://schemas.microsoft.com/office/drawing/2014/main" id="{00000000-0008-0000-0300-000001B422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874058</xdr:colOff>
      <xdr:row>39</xdr:row>
      <xdr:rowOff>6722</xdr:rowOff>
    </xdr:from>
    <xdr:to>
      <xdr:col>8</xdr:col>
      <xdr:colOff>179294</xdr:colOff>
      <xdr:row>43</xdr:row>
      <xdr:rowOff>434789</xdr:rowOff>
    </xdr:to>
    <xdr:graphicFrame macro="">
      <xdr:nvGraphicFramePr>
        <xdr:cNvPr id="8" name="3 Gráfico">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1246094</xdr:colOff>
      <xdr:row>2</xdr:row>
      <xdr:rowOff>340604</xdr:rowOff>
    </xdr:to>
    <xdr:pic>
      <xdr:nvPicPr>
        <xdr:cNvPr id="2" name="Imagen 4" descr="escudo_negro">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6043" y="123825"/>
          <a:ext cx="931769" cy="1167038"/>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22860</xdr:colOff>
          <xdr:row>1</xdr:row>
          <xdr:rowOff>22860</xdr:rowOff>
        </xdr:from>
        <xdr:to>
          <xdr:col>8</xdr:col>
          <xdr:colOff>1714500</xdr:colOff>
          <xdr:row>2</xdr:row>
          <xdr:rowOff>60960</xdr:rowOff>
        </xdr:to>
        <xdr:sp macro="" textlink="">
          <xdr:nvSpPr>
            <xdr:cNvPr id="35854337" name="Object 1" hidden="1">
              <a:extLst>
                <a:ext uri="{63B3BB69-23CF-44E3-9099-C40C66FF867C}">
                  <a14:compatExt spid="_x0000_s35854337"/>
                </a:ext>
                <a:ext uri="{FF2B5EF4-FFF2-40B4-BE49-F238E27FC236}">
                  <a16:creationId xmlns:a16="http://schemas.microsoft.com/office/drawing/2014/main" id="{00000000-0008-0000-0400-00000118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-1</xdr:colOff>
      <xdr:row>39</xdr:row>
      <xdr:rowOff>59531</xdr:rowOff>
    </xdr:from>
    <xdr:to>
      <xdr:col>8</xdr:col>
      <xdr:colOff>1654969</xdr:colOff>
      <xdr:row>43</xdr:row>
      <xdr:rowOff>391887</xdr:rowOff>
    </xdr:to>
    <xdr:graphicFrame macro="">
      <xdr:nvGraphicFramePr>
        <xdr:cNvPr id="5" name="3 Gráfico">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53340</xdr:colOff>
          <xdr:row>1</xdr:row>
          <xdr:rowOff>22860</xdr:rowOff>
        </xdr:from>
        <xdr:to>
          <xdr:col>8</xdr:col>
          <xdr:colOff>1447800</xdr:colOff>
          <xdr:row>1</xdr:row>
          <xdr:rowOff>441960</xdr:rowOff>
        </xdr:to>
        <xdr:sp macro="" textlink="">
          <xdr:nvSpPr>
            <xdr:cNvPr id="35864577" name="Object 1" hidden="1">
              <a:extLst>
                <a:ext uri="{63B3BB69-23CF-44E3-9099-C40C66FF867C}">
                  <a14:compatExt spid="_x0000_s35864577"/>
                </a:ext>
                <a:ext uri="{FF2B5EF4-FFF2-40B4-BE49-F238E27FC236}">
                  <a16:creationId xmlns:a16="http://schemas.microsoft.com/office/drawing/2014/main" id="{00000000-0008-0000-0500-00000140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44825</xdr:colOff>
      <xdr:row>39</xdr:row>
      <xdr:rowOff>42039</xdr:rowOff>
    </xdr:from>
    <xdr:to>
      <xdr:col>8</xdr:col>
      <xdr:colOff>1445560</xdr:colOff>
      <xdr:row>44</xdr:row>
      <xdr:rowOff>17387</xdr:rowOff>
    </xdr:to>
    <xdr:graphicFrame macro="">
      <xdr:nvGraphicFramePr>
        <xdr:cNvPr id="4" name="3 Gráfico">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123825"/>
          <a:ext cx="1009650" cy="12668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53340</xdr:colOff>
          <xdr:row>1</xdr:row>
          <xdr:rowOff>22860</xdr:rowOff>
        </xdr:from>
        <xdr:to>
          <xdr:col>8</xdr:col>
          <xdr:colOff>1447800</xdr:colOff>
          <xdr:row>1</xdr:row>
          <xdr:rowOff>441960</xdr:rowOff>
        </xdr:to>
        <xdr:sp macro="" textlink="">
          <xdr:nvSpPr>
            <xdr:cNvPr id="35871745" name="Object 1" hidden="1">
              <a:extLst>
                <a:ext uri="{63B3BB69-23CF-44E3-9099-C40C66FF867C}">
                  <a14:compatExt spid="_x0000_s35871745"/>
                </a:ext>
                <a:ext uri="{FF2B5EF4-FFF2-40B4-BE49-F238E27FC236}">
                  <a16:creationId xmlns:a16="http://schemas.microsoft.com/office/drawing/2014/main" id="{00000000-0008-0000-0600-0000015C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380999</xdr:colOff>
      <xdr:row>39</xdr:row>
      <xdr:rowOff>11906</xdr:rowOff>
    </xdr:from>
    <xdr:to>
      <xdr:col>7</xdr:col>
      <xdr:colOff>761999</xdr:colOff>
      <xdr:row>43</xdr:row>
      <xdr:rowOff>413656</xdr:rowOff>
    </xdr:to>
    <xdr:graphicFrame macro="">
      <xdr:nvGraphicFramePr>
        <xdr:cNvPr id="4" name="3 Gráfico">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53340</xdr:colOff>
          <xdr:row>1</xdr:row>
          <xdr:rowOff>22860</xdr:rowOff>
        </xdr:from>
        <xdr:to>
          <xdr:col>8</xdr:col>
          <xdr:colOff>1447800</xdr:colOff>
          <xdr:row>1</xdr:row>
          <xdr:rowOff>441960</xdr:rowOff>
        </xdr:to>
        <xdr:sp macro="" textlink="">
          <xdr:nvSpPr>
            <xdr:cNvPr id="35857409" name="Object 1" hidden="1">
              <a:extLst>
                <a:ext uri="{63B3BB69-23CF-44E3-9099-C40C66FF867C}">
                  <a14:compatExt spid="_x0000_s35857409"/>
                </a:ext>
                <a:ext uri="{FF2B5EF4-FFF2-40B4-BE49-F238E27FC236}">
                  <a16:creationId xmlns:a16="http://schemas.microsoft.com/office/drawing/2014/main" id="{00000000-0008-0000-0700-00000124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53787</xdr:colOff>
      <xdr:row>39</xdr:row>
      <xdr:rowOff>0</xdr:rowOff>
    </xdr:from>
    <xdr:to>
      <xdr:col>9</xdr:col>
      <xdr:colOff>8963</xdr:colOff>
      <xdr:row>45</xdr:row>
      <xdr:rowOff>10885</xdr:rowOff>
    </xdr:to>
    <xdr:graphicFrame macro="">
      <xdr:nvGraphicFramePr>
        <xdr:cNvPr id="5" name="3 Gráfico">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53340</xdr:colOff>
          <xdr:row>1</xdr:row>
          <xdr:rowOff>22860</xdr:rowOff>
        </xdr:from>
        <xdr:to>
          <xdr:col>8</xdr:col>
          <xdr:colOff>1447800</xdr:colOff>
          <xdr:row>1</xdr:row>
          <xdr:rowOff>441960</xdr:rowOff>
        </xdr:to>
        <xdr:sp macro="" textlink="">
          <xdr:nvSpPr>
            <xdr:cNvPr id="35858433" name="Object 1" hidden="1">
              <a:extLst>
                <a:ext uri="{63B3BB69-23CF-44E3-9099-C40C66FF867C}">
                  <a14:compatExt spid="_x0000_s35858433"/>
                </a:ext>
                <a:ext uri="{FF2B5EF4-FFF2-40B4-BE49-F238E27FC236}">
                  <a16:creationId xmlns:a16="http://schemas.microsoft.com/office/drawing/2014/main" id="{00000000-0008-0000-0800-00000128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0</xdr:colOff>
      <xdr:row>39</xdr:row>
      <xdr:rowOff>-1</xdr:rowOff>
    </xdr:from>
    <xdr:to>
      <xdr:col>9</xdr:col>
      <xdr:colOff>0</xdr:colOff>
      <xdr:row>43</xdr:row>
      <xdr:rowOff>414617</xdr:rowOff>
    </xdr:to>
    <xdr:graphicFrame macro="">
      <xdr:nvGraphicFramePr>
        <xdr:cNvPr id="5" name="3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9.bin"/><Relationship Id="rId5" Type="http://schemas.openxmlformats.org/officeDocument/2006/relationships/image" Target="../media/image3.emf"/><Relationship Id="rId4" Type="http://schemas.openxmlformats.org/officeDocument/2006/relationships/oleObject" Target="../embeddings/oleObject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 Id="rId5" Type="http://schemas.openxmlformats.org/officeDocument/2006/relationships/image" Target="../media/image3.emf"/><Relationship Id="rId4" Type="http://schemas.openxmlformats.org/officeDocument/2006/relationships/oleObject" Target="../embeddings/oleObject2.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5.bin"/><Relationship Id="rId6" Type="http://schemas.openxmlformats.org/officeDocument/2006/relationships/comments" Target="../comments1.xml"/><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6.bin"/><Relationship Id="rId6" Type="http://schemas.openxmlformats.org/officeDocument/2006/relationships/comments" Target="../comments2.xml"/><Relationship Id="rId5" Type="http://schemas.openxmlformats.org/officeDocument/2006/relationships/image" Target="../media/image3.emf"/><Relationship Id="rId4" Type="http://schemas.openxmlformats.org/officeDocument/2006/relationships/oleObject" Target="../embeddings/oleObject4.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7.bin"/><Relationship Id="rId5" Type="http://schemas.openxmlformats.org/officeDocument/2006/relationships/image" Target="../media/image3.emf"/><Relationship Id="rId4" Type="http://schemas.openxmlformats.org/officeDocument/2006/relationships/oleObject" Target="../embeddings/oleObject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8.bin"/><Relationship Id="rId5" Type="http://schemas.openxmlformats.org/officeDocument/2006/relationships/image" Target="../media/image3.emf"/><Relationship Id="rId4" Type="http://schemas.openxmlformats.org/officeDocument/2006/relationships/oleObject" Target="../embeddings/oleObject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2:BO22"/>
  <sheetViews>
    <sheetView showGridLines="0" topLeftCell="A11" zoomScale="70" zoomScaleNormal="70" zoomScaleSheetLayoutView="80" zoomScalePageLayoutView="70" workbookViewId="0">
      <selection activeCell="AE13" sqref="AE13:AE14"/>
    </sheetView>
  </sheetViews>
  <sheetFormatPr baseColWidth="10" defaultColWidth="10.6640625" defaultRowHeight="14.4" x14ac:dyDescent="0.3"/>
  <cols>
    <col min="1" max="1" width="15.6640625" style="52" customWidth="1"/>
    <col min="2" max="2" width="23.109375" style="52" customWidth="1"/>
    <col min="3" max="3" width="16.109375" style="52" customWidth="1"/>
    <col min="4" max="4" width="16.44140625" style="53" customWidth="1"/>
    <col min="5" max="5" width="17.44140625" style="52" customWidth="1"/>
    <col min="6" max="6" width="23.44140625" style="52" customWidth="1"/>
    <col min="7" max="7" width="17.109375" style="52" customWidth="1"/>
    <col min="8" max="8" width="16.44140625" style="52" customWidth="1"/>
    <col min="9" max="9" width="18.109375" style="52" customWidth="1"/>
    <col min="10" max="10" width="13.6640625" style="52" customWidth="1"/>
    <col min="11" max="11" width="13.6640625" style="60" customWidth="1"/>
    <col min="12" max="17" width="13.6640625" style="52" customWidth="1"/>
    <col min="18" max="18" width="11.6640625" style="52" customWidth="1"/>
    <col min="19" max="19" width="9.6640625" style="52" customWidth="1"/>
    <col min="20" max="20" width="10.33203125" style="52" customWidth="1"/>
    <col min="21" max="21" width="14.109375" style="52" customWidth="1"/>
    <col min="22" max="22" width="11.6640625" style="52" customWidth="1"/>
    <col min="23" max="23" width="12.44140625" style="52" customWidth="1"/>
    <col min="24" max="26" width="14.6640625" style="52" customWidth="1"/>
    <col min="27" max="27" width="16.44140625" style="67" customWidth="1"/>
    <col min="28" max="28" width="14.6640625" style="52" customWidth="1"/>
    <col min="29" max="29" width="14.44140625" style="52" customWidth="1"/>
    <col min="30" max="30" width="89.6640625" style="52" customWidth="1"/>
    <col min="31" max="31" width="79.44140625" style="52" customWidth="1"/>
    <col min="32" max="32" width="87.44140625" style="52" customWidth="1"/>
    <col min="33" max="16384" width="10.6640625" style="52"/>
  </cols>
  <sheetData>
    <row r="2" spans="1:67" s="69" customFormat="1" ht="45.75" customHeight="1" x14ac:dyDescent="0.3">
      <c r="A2" s="370"/>
      <c r="B2" s="370"/>
      <c r="C2" s="355" t="s">
        <v>0</v>
      </c>
      <c r="D2" s="355"/>
      <c r="E2" s="355"/>
      <c r="F2" s="355"/>
      <c r="G2" s="355"/>
      <c r="H2" s="355"/>
      <c r="I2" s="355"/>
      <c r="J2" s="355"/>
      <c r="K2" s="355"/>
      <c r="L2" s="355"/>
      <c r="M2" s="355"/>
      <c r="N2" s="355"/>
      <c r="O2" s="355"/>
      <c r="P2" s="355"/>
      <c r="Q2" s="355"/>
      <c r="R2" s="355"/>
      <c r="S2" s="355"/>
      <c r="T2" s="355"/>
      <c r="U2" s="355"/>
      <c r="V2" s="355"/>
      <c r="W2" s="355"/>
      <c r="X2" s="355"/>
      <c r="Y2" s="355"/>
      <c r="Z2" s="355"/>
      <c r="AA2" s="355"/>
      <c r="AB2" s="355"/>
      <c r="AC2" s="355"/>
      <c r="AD2" s="355"/>
      <c r="AE2" s="355"/>
      <c r="AF2" s="362"/>
    </row>
    <row r="3" spans="1:67" s="69" customFormat="1" ht="45.75" customHeight="1" x14ac:dyDescent="0.3">
      <c r="A3" s="370"/>
      <c r="B3" s="370"/>
      <c r="C3" s="355" t="s">
        <v>1</v>
      </c>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63"/>
    </row>
    <row r="4" spans="1:67" s="69" customFormat="1" ht="45.75" customHeight="1" x14ac:dyDescent="0.3">
      <c r="A4" s="370"/>
      <c r="B4" s="370"/>
      <c r="C4" s="355" t="s">
        <v>2</v>
      </c>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63"/>
    </row>
    <row r="5" spans="1:67" s="69" customFormat="1" ht="45.75" customHeight="1" x14ac:dyDescent="0.3">
      <c r="A5" s="370"/>
      <c r="B5" s="370"/>
      <c r="C5" s="373" t="s">
        <v>3</v>
      </c>
      <c r="D5" s="373"/>
      <c r="E5" s="373"/>
      <c r="F5" s="373"/>
      <c r="G5" s="373"/>
      <c r="H5" s="373"/>
      <c r="I5" s="373"/>
      <c r="J5" s="373"/>
      <c r="K5" s="373"/>
      <c r="L5" s="373"/>
      <c r="M5" s="373"/>
      <c r="N5" s="373"/>
      <c r="O5" s="373"/>
      <c r="P5" s="373"/>
      <c r="Q5" s="373"/>
      <c r="R5" s="360" t="s">
        <v>4</v>
      </c>
      <c r="S5" s="360"/>
      <c r="T5" s="360"/>
      <c r="U5" s="360"/>
      <c r="V5" s="360"/>
      <c r="W5" s="360"/>
      <c r="X5" s="360"/>
      <c r="Y5" s="360"/>
      <c r="Z5" s="360"/>
      <c r="AA5" s="360"/>
      <c r="AB5" s="360"/>
      <c r="AC5" s="360"/>
      <c r="AD5" s="360"/>
      <c r="AE5" s="360"/>
      <c r="AF5" s="364"/>
    </row>
    <row r="6" spans="1:67" s="70" customFormat="1" ht="30.75" customHeight="1" x14ac:dyDescent="0.3">
      <c r="D6" s="71"/>
      <c r="K6" s="69"/>
      <c r="AA6" s="72"/>
    </row>
    <row r="7" spans="1:67" s="70" customFormat="1" ht="42" customHeight="1" x14ac:dyDescent="0.3">
      <c r="B7" s="187" t="s">
        <v>5</v>
      </c>
      <c r="C7" s="369" t="e">
        <f>+#REF!</f>
        <v>#REF!</v>
      </c>
      <c r="D7" s="369"/>
      <c r="E7" s="369"/>
      <c r="F7" s="369"/>
      <c r="G7" s="369"/>
      <c r="K7" s="69"/>
      <c r="AA7" s="72"/>
    </row>
    <row r="8" spans="1:67" s="70" customFormat="1" ht="42" customHeight="1" x14ac:dyDescent="0.3">
      <c r="B8" s="187" t="s">
        <v>6</v>
      </c>
      <c r="C8" s="369" t="e">
        <f>+#REF!</f>
        <v>#REF!</v>
      </c>
      <c r="D8" s="369"/>
      <c r="E8" s="369"/>
      <c r="F8" s="369"/>
      <c r="G8" s="369"/>
      <c r="K8" s="69"/>
      <c r="AA8" s="72"/>
    </row>
    <row r="9" spans="1:67" s="70" customFormat="1" ht="42" customHeight="1" x14ac:dyDescent="0.3">
      <c r="B9" s="188" t="s">
        <v>7</v>
      </c>
      <c r="C9" s="369" t="e">
        <f>+#REF!</f>
        <v>#REF!</v>
      </c>
      <c r="D9" s="369"/>
      <c r="E9" s="369"/>
      <c r="F9" s="369"/>
      <c r="G9" s="369"/>
      <c r="K9" s="69"/>
      <c r="Q9" s="73"/>
      <c r="R9" s="74"/>
      <c r="AA9" s="72"/>
    </row>
    <row r="10" spans="1:67" s="56" customFormat="1" ht="24.75" customHeight="1" x14ac:dyDescent="0.25">
      <c r="A10" s="54"/>
      <c r="B10" s="54"/>
      <c r="C10" s="54"/>
      <c r="D10" s="54"/>
      <c r="E10" s="55"/>
      <c r="F10" s="55"/>
      <c r="G10" s="55"/>
      <c r="H10" s="55"/>
      <c r="I10" s="55"/>
      <c r="J10" s="55"/>
      <c r="K10" s="63"/>
      <c r="L10" s="55"/>
      <c r="M10" s="55"/>
      <c r="N10" s="55"/>
      <c r="O10" s="55"/>
      <c r="P10" s="55"/>
      <c r="Q10" s="55"/>
      <c r="R10" s="55"/>
      <c r="S10" s="55"/>
      <c r="T10" s="55"/>
      <c r="U10" s="55"/>
      <c r="V10" s="55"/>
      <c r="W10" s="55"/>
      <c r="X10" s="55"/>
      <c r="Y10" s="55"/>
      <c r="Z10" s="55"/>
      <c r="AA10" s="68"/>
      <c r="AB10" s="55"/>
      <c r="AC10" s="55"/>
    </row>
    <row r="11" spans="1:67" s="57" customFormat="1" ht="35.25" customHeight="1" x14ac:dyDescent="0.25">
      <c r="A11" s="344" t="s">
        <v>8</v>
      </c>
      <c r="B11" s="345"/>
      <c r="C11" s="345"/>
      <c r="D11" s="345"/>
      <c r="E11" s="345"/>
      <c r="F11" s="345"/>
      <c r="G11" s="345"/>
      <c r="H11" s="346"/>
      <c r="I11" s="366" t="s">
        <v>9</v>
      </c>
      <c r="J11" s="367"/>
      <c r="K11" s="367"/>
      <c r="L11" s="367"/>
      <c r="M11" s="367"/>
      <c r="N11" s="368"/>
      <c r="O11" s="361" t="s">
        <v>10</v>
      </c>
      <c r="P11" s="361"/>
      <c r="Q11" s="361"/>
      <c r="R11" s="361"/>
      <c r="S11" s="361"/>
      <c r="T11" s="361"/>
      <c r="U11" s="361"/>
      <c r="V11" s="361"/>
      <c r="W11" s="361"/>
      <c r="X11" s="361"/>
      <c r="Y11" s="361"/>
      <c r="Z11" s="361"/>
      <c r="AA11" s="361"/>
      <c r="AB11" s="361"/>
      <c r="AC11" s="361"/>
      <c r="AD11" s="344" t="s">
        <v>11</v>
      </c>
      <c r="AE11" s="345"/>
      <c r="AF11" s="346"/>
    </row>
    <row r="12" spans="1:67" s="57" customFormat="1" ht="56.25" customHeight="1" x14ac:dyDescent="0.25">
      <c r="A12" s="189" t="s">
        <v>12</v>
      </c>
      <c r="B12" s="189" t="s">
        <v>13</v>
      </c>
      <c r="C12" s="189" t="s">
        <v>14</v>
      </c>
      <c r="D12" s="189" t="s">
        <v>15</v>
      </c>
      <c r="E12" s="189" t="s">
        <v>16</v>
      </c>
      <c r="F12" s="189" t="s">
        <v>17</v>
      </c>
      <c r="G12" s="189" t="s">
        <v>18</v>
      </c>
      <c r="H12" s="189" t="s">
        <v>19</v>
      </c>
      <c r="I12" s="190" t="s">
        <v>20</v>
      </c>
      <c r="J12" s="190">
        <v>2016</v>
      </c>
      <c r="K12" s="190">
        <v>2017</v>
      </c>
      <c r="L12" s="190">
        <v>2018</v>
      </c>
      <c r="M12" s="190">
        <v>2019</v>
      </c>
      <c r="N12" s="190">
        <v>2020</v>
      </c>
      <c r="O12" s="191" t="s">
        <v>21</v>
      </c>
      <c r="P12" s="191" t="s">
        <v>22</v>
      </c>
      <c r="Q12" s="191" t="s">
        <v>23</v>
      </c>
      <c r="R12" s="191" t="s">
        <v>24</v>
      </c>
      <c r="S12" s="191" t="s">
        <v>25</v>
      </c>
      <c r="T12" s="191" t="s">
        <v>26</v>
      </c>
      <c r="U12" s="191" t="s">
        <v>27</v>
      </c>
      <c r="V12" s="191" t="s">
        <v>28</v>
      </c>
      <c r="W12" s="191" t="s">
        <v>29</v>
      </c>
      <c r="X12" s="191" t="s">
        <v>30</v>
      </c>
      <c r="Y12" s="191" t="s">
        <v>31</v>
      </c>
      <c r="Z12" s="191" t="s">
        <v>32</v>
      </c>
      <c r="AA12" s="191" t="s">
        <v>33</v>
      </c>
      <c r="AB12" s="192" t="s">
        <v>34</v>
      </c>
      <c r="AC12" s="191" t="s">
        <v>35</v>
      </c>
      <c r="AD12" s="193" t="s">
        <v>36</v>
      </c>
      <c r="AE12" s="193" t="s">
        <v>37</v>
      </c>
      <c r="AF12" s="193" t="s">
        <v>38</v>
      </c>
    </row>
    <row r="13" spans="1:67" s="59" customFormat="1" ht="84.75" customHeight="1" x14ac:dyDescent="0.3">
      <c r="A13" s="310" t="s">
        <v>39</v>
      </c>
      <c r="B13" s="310" t="s">
        <v>40</v>
      </c>
      <c r="C13" s="310">
        <v>224</v>
      </c>
      <c r="D13" s="310" t="s">
        <v>41</v>
      </c>
      <c r="E13" s="310">
        <v>171</v>
      </c>
      <c r="F13" s="314" t="s">
        <v>42</v>
      </c>
      <c r="G13" s="310" t="s">
        <v>43</v>
      </c>
      <c r="H13" s="310" t="s">
        <v>44</v>
      </c>
      <c r="I13" s="365" t="e">
        <f>SUM(J13:N14)</f>
        <v>#REF!</v>
      </c>
      <c r="J13" s="347" t="e">
        <f>+#REF!</f>
        <v>#REF!</v>
      </c>
      <c r="K13" s="349" t="e">
        <f>+#REF!</f>
        <v>#REF!</v>
      </c>
      <c r="L13" s="371" t="e">
        <f>+#REF!</f>
        <v>#REF!</v>
      </c>
      <c r="M13" s="347" t="e">
        <f>+#REF!</f>
        <v>#REF!</v>
      </c>
      <c r="N13" s="347" t="e">
        <f>+#REF!</f>
        <v>#REF!</v>
      </c>
      <c r="O13" s="342" t="e">
        <f>+#REF!</f>
        <v>#REF!</v>
      </c>
      <c r="P13" s="342">
        <v>6.45</v>
      </c>
      <c r="Q13" s="342">
        <v>31.03</v>
      </c>
      <c r="R13" s="342"/>
      <c r="S13" s="342" t="e">
        <f>+#REF!</f>
        <v>#REF!</v>
      </c>
      <c r="T13" s="342" t="e">
        <f>+#REF!</f>
        <v>#REF!</v>
      </c>
      <c r="U13" s="342" t="e">
        <f>+#REF!</f>
        <v>#REF!</v>
      </c>
      <c r="V13" s="342" t="e">
        <f>+#REF!</f>
        <v>#REF!</v>
      </c>
      <c r="W13" s="342" t="e">
        <f>+#REF!</f>
        <v>#REF!</v>
      </c>
      <c r="X13" s="342" t="e">
        <f>+#REF!</f>
        <v>#REF!</v>
      </c>
      <c r="Y13" s="342" t="e">
        <f>+#REF!</f>
        <v>#REF!</v>
      </c>
      <c r="Z13" s="342" t="e">
        <f>+#REF!</f>
        <v>#REF!</v>
      </c>
      <c r="AA13" s="353" t="e">
        <f>SUM(O13:Z14)</f>
        <v>#REF!</v>
      </c>
      <c r="AB13" s="317" t="e">
        <f>+AA13/K13</f>
        <v>#REF!</v>
      </c>
      <c r="AC13" s="317" t="e">
        <f>+(J13+AA13)/I13</f>
        <v>#REF!</v>
      </c>
      <c r="AD13" s="351" t="s">
        <v>45</v>
      </c>
      <c r="AE13" s="304" t="s">
        <v>46</v>
      </c>
      <c r="AF13" s="351" t="s">
        <v>47</v>
      </c>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row>
    <row r="14" spans="1:67" ht="195.75" customHeight="1" x14ac:dyDescent="0.3">
      <c r="A14" s="310"/>
      <c r="B14" s="310"/>
      <c r="C14" s="310"/>
      <c r="D14" s="310"/>
      <c r="E14" s="310"/>
      <c r="F14" s="314"/>
      <c r="G14" s="310"/>
      <c r="H14" s="310"/>
      <c r="I14" s="365"/>
      <c r="J14" s="348"/>
      <c r="K14" s="350"/>
      <c r="L14" s="372"/>
      <c r="M14" s="348"/>
      <c r="N14" s="348"/>
      <c r="O14" s="343"/>
      <c r="P14" s="343"/>
      <c r="Q14" s="343"/>
      <c r="R14" s="343"/>
      <c r="S14" s="343"/>
      <c r="T14" s="343"/>
      <c r="U14" s="343"/>
      <c r="V14" s="343"/>
      <c r="W14" s="343"/>
      <c r="X14" s="343"/>
      <c r="Y14" s="343"/>
      <c r="Z14" s="343"/>
      <c r="AA14" s="354"/>
      <c r="AB14" s="317"/>
      <c r="AC14" s="317"/>
      <c r="AD14" s="352"/>
      <c r="AE14" s="305"/>
      <c r="AF14" s="352"/>
    </row>
    <row r="15" spans="1:67" ht="89.25" customHeight="1" x14ac:dyDescent="0.3">
      <c r="A15" s="310" t="s">
        <v>39</v>
      </c>
      <c r="B15" s="310" t="s">
        <v>48</v>
      </c>
      <c r="C15" s="310">
        <v>223</v>
      </c>
      <c r="D15" s="310" t="s">
        <v>49</v>
      </c>
      <c r="E15" s="310">
        <v>170</v>
      </c>
      <c r="F15" s="314" t="s">
        <v>50</v>
      </c>
      <c r="G15" s="310" t="s">
        <v>43</v>
      </c>
      <c r="H15" s="310" t="s">
        <v>44</v>
      </c>
      <c r="I15" s="365" t="e">
        <f>SUM(J15:N16)</f>
        <v>#REF!</v>
      </c>
      <c r="J15" s="340" t="e">
        <f>+#REF!</f>
        <v>#REF!</v>
      </c>
      <c r="K15" s="356" t="e">
        <f>+#REF!</f>
        <v>#REF!</v>
      </c>
      <c r="L15" s="358" t="e">
        <f>+#REF!</f>
        <v>#REF!</v>
      </c>
      <c r="M15" s="340" t="e">
        <f>+#REF!</f>
        <v>#REF!</v>
      </c>
      <c r="N15" s="340" t="e">
        <f>+#REF!</f>
        <v>#REF!</v>
      </c>
      <c r="O15" s="342">
        <v>53</v>
      </c>
      <c r="P15" s="342">
        <v>712</v>
      </c>
      <c r="Q15" s="342">
        <v>881</v>
      </c>
      <c r="R15" s="342"/>
      <c r="S15" s="342" t="e">
        <f>+#REF!</f>
        <v>#REF!</v>
      </c>
      <c r="T15" s="342" t="e">
        <f>+#REF!</f>
        <v>#REF!</v>
      </c>
      <c r="U15" s="342" t="e">
        <f>+#REF!</f>
        <v>#REF!</v>
      </c>
      <c r="V15" s="342" t="e">
        <f>+#REF!</f>
        <v>#REF!</v>
      </c>
      <c r="W15" s="342" t="e">
        <f>+#REF!</f>
        <v>#REF!</v>
      </c>
      <c r="X15" s="342" t="e">
        <f>+#REF!</f>
        <v>#REF!</v>
      </c>
      <c r="Y15" s="342" t="e">
        <f>+#REF!</f>
        <v>#REF!</v>
      </c>
      <c r="Z15" s="342" t="e">
        <f>+#REF!</f>
        <v>#REF!</v>
      </c>
      <c r="AA15" s="353" t="e">
        <f>SUM(O15:Z16)</f>
        <v>#REF!</v>
      </c>
      <c r="AB15" s="317" t="e">
        <f>+AA15/K15</f>
        <v>#REF!</v>
      </c>
      <c r="AC15" s="317" t="e">
        <f>+(J15+AA15)/I15</f>
        <v>#REF!</v>
      </c>
      <c r="AD15" s="351" t="s">
        <v>51</v>
      </c>
      <c r="AE15" s="304" t="s">
        <v>46</v>
      </c>
      <c r="AF15" s="351" t="s">
        <v>52</v>
      </c>
    </row>
    <row r="16" spans="1:67" ht="140.25" customHeight="1" x14ac:dyDescent="0.3">
      <c r="A16" s="310"/>
      <c r="B16" s="310"/>
      <c r="C16" s="310"/>
      <c r="D16" s="310"/>
      <c r="E16" s="310"/>
      <c r="F16" s="314"/>
      <c r="G16" s="310"/>
      <c r="H16" s="310"/>
      <c r="I16" s="365"/>
      <c r="J16" s="341"/>
      <c r="K16" s="357"/>
      <c r="L16" s="359"/>
      <c r="M16" s="341"/>
      <c r="N16" s="341"/>
      <c r="O16" s="343"/>
      <c r="P16" s="343"/>
      <c r="Q16" s="343"/>
      <c r="R16" s="343"/>
      <c r="S16" s="343"/>
      <c r="T16" s="343"/>
      <c r="U16" s="343"/>
      <c r="V16" s="343"/>
      <c r="W16" s="343"/>
      <c r="X16" s="343"/>
      <c r="Y16" s="343"/>
      <c r="Z16" s="343"/>
      <c r="AA16" s="354"/>
      <c r="AB16" s="317"/>
      <c r="AC16" s="317"/>
      <c r="AD16" s="352"/>
      <c r="AE16" s="305"/>
      <c r="AF16" s="352"/>
    </row>
    <row r="17" spans="1:32" ht="62.25" customHeight="1" x14ac:dyDescent="0.3">
      <c r="A17" s="310" t="s">
        <v>39</v>
      </c>
      <c r="B17" s="311" t="s">
        <v>53</v>
      </c>
      <c r="C17" s="310">
        <v>231</v>
      </c>
      <c r="D17" s="310" t="s">
        <v>54</v>
      </c>
      <c r="E17" s="310">
        <v>178</v>
      </c>
      <c r="F17" s="314" t="s">
        <v>55</v>
      </c>
      <c r="G17" s="310" t="s">
        <v>56</v>
      </c>
      <c r="H17" s="310" t="s">
        <v>44</v>
      </c>
      <c r="I17" s="318">
        <f>SUM(J17:N18)</f>
        <v>1</v>
      </c>
      <c r="J17" s="315">
        <v>0.05</v>
      </c>
      <c r="K17" s="312">
        <v>0.28999999999999998</v>
      </c>
      <c r="L17" s="328">
        <v>0.25</v>
      </c>
      <c r="M17" s="312">
        <v>0.4</v>
      </c>
      <c r="N17" s="312">
        <v>0.01</v>
      </c>
      <c r="O17" s="320">
        <v>0.19</v>
      </c>
      <c r="P17" s="321"/>
      <c r="Q17" s="321"/>
      <c r="R17" s="324">
        <v>0</v>
      </c>
      <c r="S17" s="325"/>
      <c r="T17" s="325"/>
      <c r="U17" s="334">
        <v>0</v>
      </c>
      <c r="V17" s="335"/>
      <c r="W17" s="335"/>
      <c r="X17" s="334">
        <v>0</v>
      </c>
      <c r="Y17" s="335"/>
      <c r="Z17" s="335"/>
      <c r="AA17" s="338">
        <f>+R17+O17+U17+X17</f>
        <v>0.19</v>
      </c>
      <c r="AB17" s="317">
        <f>+AA17/K17</f>
        <v>0.65517241379310354</v>
      </c>
      <c r="AC17" s="317">
        <f>+(J17+AA17)/I17</f>
        <v>0.24</v>
      </c>
      <c r="AD17" s="330" t="s">
        <v>57</v>
      </c>
      <c r="AE17" s="304" t="s">
        <v>46</v>
      </c>
      <c r="AF17" s="330" t="s">
        <v>58</v>
      </c>
    </row>
    <row r="18" spans="1:32" ht="200.25" customHeight="1" x14ac:dyDescent="0.3">
      <c r="A18" s="310"/>
      <c r="B18" s="311"/>
      <c r="C18" s="310"/>
      <c r="D18" s="310"/>
      <c r="E18" s="310"/>
      <c r="F18" s="314"/>
      <c r="G18" s="310"/>
      <c r="H18" s="310"/>
      <c r="I18" s="319"/>
      <c r="J18" s="316"/>
      <c r="K18" s="313"/>
      <c r="L18" s="329"/>
      <c r="M18" s="313"/>
      <c r="N18" s="313"/>
      <c r="O18" s="322"/>
      <c r="P18" s="323"/>
      <c r="Q18" s="323"/>
      <c r="R18" s="326"/>
      <c r="S18" s="327"/>
      <c r="T18" s="327"/>
      <c r="U18" s="336"/>
      <c r="V18" s="337"/>
      <c r="W18" s="337"/>
      <c r="X18" s="336"/>
      <c r="Y18" s="337"/>
      <c r="Z18" s="337"/>
      <c r="AA18" s="339"/>
      <c r="AB18" s="317"/>
      <c r="AC18" s="317"/>
      <c r="AD18" s="331"/>
      <c r="AE18" s="305"/>
      <c r="AF18" s="331"/>
    </row>
    <row r="19" spans="1:32" ht="62.25" customHeight="1" x14ac:dyDescent="0.3">
      <c r="A19" s="310" t="s">
        <v>39</v>
      </c>
      <c r="B19" s="311" t="s">
        <v>59</v>
      </c>
      <c r="C19" s="310">
        <v>232</v>
      </c>
      <c r="D19" s="310" t="s">
        <v>60</v>
      </c>
      <c r="E19" s="310">
        <v>179</v>
      </c>
      <c r="F19" s="314" t="s">
        <v>61</v>
      </c>
      <c r="G19" s="310" t="s">
        <v>56</v>
      </c>
      <c r="H19" s="310" t="s">
        <v>44</v>
      </c>
      <c r="I19" s="318">
        <f>SUM(J19:N20)</f>
        <v>1</v>
      </c>
      <c r="J19" s="315">
        <v>0.01</v>
      </c>
      <c r="K19" s="312">
        <v>0.15</v>
      </c>
      <c r="L19" s="328">
        <v>0.42</v>
      </c>
      <c r="M19" s="312">
        <v>0.42</v>
      </c>
      <c r="N19" s="312">
        <v>0</v>
      </c>
      <c r="O19" s="306">
        <v>0.35</v>
      </c>
      <c r="P19" s="307"/>
      <c r="Q19" s="307"/>
      <c r="R19" s="320">
        <v>0</v>
      </c>
      <c r="S19" s="321"/>
      <c r="T19" s="321"/>
      <c r="U19" s="306">
        <v>0</v>
      </c>
      <c r="V19" s="307"/>
      <c r="W19" s="307"/>
      <c r="X19" s="306">
        <v>0</v>
      </c>
      <c r="Y19" s="307"/>
      <c r="Z19" s="307"/>
      <c r="AA19" s="332">
        <f>+R19+O19+U19+X19</f>
        <v>0.35</v>
      </c>
      <c r="AB19" s="317">
        <f>+AA19/K19</f>
        <v>2.3333333333333335</v>
      </c>
      <c r="AC19" s="317">
        <f>+(J19+AA19)/I19</f>
        <v>0.36</v>
      </c>
      <c r="AD19" s="330" t="s">
        <v>62</v>
      </c>
      <c r="AE19" s="304" t="s">
        <v>46</v>
      </c>
      <c r="AF19" s="330" t="s">
        <v>58</v>
      </c>
    </row>
    <row r="20" spans="1:32" ht="298.5" customHeight="1" x14ac:dyDescent="0.3">
      <c r="A20" s="310"/>
      <c r="B20" s="311"/>
      <c r="C20" s="310"/>
      <c r="D20" s="310"/>
      <c r="E20" s="310"/>
      <c r="F20" s="314"/>
      <c r="G20" s="310"/>
      <c r="H20" s="310"/>
      <c r="I20" s="319"/>
      <c r="J20" s="316"/>
      <c r="K20" s="313"/>
      <c r="L20" s="329"/>
      <c r="M20" s="313"/>
      <c r="N20" s="313"/>
      <c r="O20" s="308"/>
      <c r="P20" s="309"/>
      <c r="Q20" s="309"/>
      <c r="R20" s="322"/>
      <c r="S20" s="323"/>
      <c r="T20" s="323"/>
      <c r="U20" s="308"/>
      <c r="V20" s="309"/>
      <c r="W20" s="309"/>
      <c r="X20" s="308"/>
      <c r="Y20" s="309"/>
      <c r="Z20" s="309"/>
      <c r="AA20" s="333"/>
      <c r="AB20" s="317"/>
      <c r="AC20" s="317"/>
      <c r="AD20" s="331"/>
      <c r="AE20" s="305"/>
      <c r="AF20" s="331"/>
    </row>
    <row r="21" spans="1:32" ht="62.25" customHeight="1" x14ac:dyDescent="0.3">
      <c r="A21" s="310" t="s">
        <v>39</v>
      </c>
      <c r="B21" s="311" t="s">
        <v>63</v>
      </c>
      <c r="C21" s="310">
        <v>233</v>
      </c>
      <c r="D21" s="310" t="s">
        <v>64</v>
      </c>
      <c r="E21" s="310">
        <v>180</v>
      </c>
      <c r="F21" s="314" t="s">
        <v>65</v>
      </c>
      <c r="G21" s="310" t="s">
        <v>56</v>
      </c>
      <c r="H21" s="310" t="s">
        <v>44</v>
      </c>
      <c r="I21" s="318">
        <f>SUM(J21:N22)</f>
        <v>1</v>
      </c>
      <c r="J21" s="315">
        <v>0.01</v>
      </c>
      <c r="K21" s="312">
        <v>0.1</v>
      </c>
      <c r="L21" s="328">
        <v>0.3</v>
      </c>
      <c r="M21" s="312">
        <v>0.55000000000000004</v>
      </c>
      <c r="N21" s="312">
        <v>0.04</v>
      </c>
      <c r="O21" s="306">
        <v>4.4999999999999998E-2</v>
      </c>
      <c r="P21" s="307"/>
      <c r="Q21" s="307"/>
      <c r="R21" s="306">
        <v>0</v>
      </c>
      <c r="S21" s="307"/>
      <c r="T21" s="307"/>
      <c r="U21" s="306">
        <v>0</v>
      </c>
      <c r="V21" s="307"/>
      <c r="W21" s="307"/>
      <c r="X21" s="306">
        <v>0</v>
      </c>
      <c r="Y21" s="307"/>
      <c r="Z21" s="307"/>
      <c r="AA21" s="332">
        <f>+R21+O21+U21+X21</f>
        <v>4.4999999999999998E-2</v>
      </c>
      <c r="AB21" s="317">
        <f>+AA21/K21</f>
        <v>0.44999999999999996</v>
      </c>
      <c r="AC21" s="317">
        <f>+(J21+AA21)/I21</f>
        <v>5.5E-2</v>
      </c>
      <c r="AD21" s="330" t="s">
        <v>66</v>
      </c>
      <c r="AE21" s="304" t="s">
        <v>46</v>
      </c>
      <c r="AF21" s="330" t="s">
        <v>58</v>
      </c>
    </row>
    <row r="22" spans="1:32" ht="124.5" customHeight="1" x14ac:dyDescent="0.3">
      <c r="A22" s="310"/>
      <c r="B22" s="311"/>
      <c r="C22" s="310"/>
      <c r="D22" s="310"/>
      <c r="E22" s="310"/>
      <c r="F22" s="314"/>
      <c r="G22" s="310"/>
      <c r="H22" s="310"/>
      <c r="I22" s="319"/>
      <c r="J22" s="316"/>
      <c r="K22" s="313"/>
      <c r="L22" s="329"/>
      <c r="M22" s="313"/>
      <c r="N22" s="313"/>
      <c r="O22" s="308"/>
      <c r="P22" s="309"/>
      <c r="Q22" s="309"/>
      <c r="R22" s="308"/>
      <c r="S22" s="309"/>
      <c r="T22" s="309"/>
      <c r="U22" s="308"/>
      <c r="V22" s="309"/>
      <c r="W22" s="309"/>
      <c r="X22" s="308"/>
      <c r="Y22" s="309"/>
      <c r="Z22" s="309"/>
      <c r="AA22" s="333"/>
      <c r="AB22" s="317"/>
      <c r="AC22" s="317"/>
      <c r="AD22" s="331"/>
      <c r="AE22" s="305"/>
      <c r="AF22" s="331"/>
    </row>
  </sheetData>
  <mergeCells count="150">
    <mergeCell ref="C2:AE2"/>
    <mergeCell ref="G13:G14"/>
    <mergeCell ref="C7:G7"/>
    <mergeCell ref="C8:G8"/>
    <mergeCell ref="C9:G9"/>
    <mergeCell ref="A2:B5"/>
    <mergeCell ref="AE13:AE14"/>
    <mergeCell ref="L13:L14"/>
    <mergeCell ref="M13:M14"/>
    <mergeCell ref="N13:N14"/>
    <mergeCell ref="C5:Q5"/>
    <mergeCell ref="C4:AE4"/>
    <mergeCell ref="I13:I14"/>
    <mergeCell ref="X13:X14"/>
    <mergeCell ref="AB13:AB14"/>
    <mergeCell ref="O13:O14"/>
    <mergeCell ref="AC13:AC14"/>
    <mergeCell ref="AD13:AD14"/>
    <mergeCell ref="W13:W14"/>
    <mergeCell ref="Z13:Z14"/>
    <mergeCell ref="Y13:Y14"/>
    <mergeCell ref="AA13:AA14"/>
    <mergeCell ref="P13:P14"/>
    <mergeCell ref="Q13:Q14"/>
    <mergeCell ref="AD11:AF11"/>
    <mergeCell ref="C3:AE3"/>
    <mergeCell ref="K15:K16"/>
    <mergeCell ref="L15:L16"/>
    <mergeCell ref="M15:M16"/>
    <mergeCell ref="AF13:AF14"/>
    <mergeCell ref="R5:AE5"/>
    <mergeCell ref="C13:C14"/>
    <mergeCell ref="V13:V14"/>
    <mergeCell ref="O11:AC11"/>
    <mergeCell ref="D15:D16"/>
    <mergeCell ref="AF2:AF5"/>
    <mergeCell ref="R13:R14"/>
    <mergeCell ref="S13:S14"/>
    <mergeCell ref="T13:T14"/>
    <mergeCell ref="U13:U14"/>
    <mergeCell ref="F15:F16"/>
    <mergeCell ref="G15:G16"/>
    <mergeCell ref="H15:H16"/>
    <mergeCell ref="I15:I16"/>
    <mergeCell ref="J15:J16"/>
    <mergeCell ref="F13:F14"/>
    <mergeCell ref="E13:E14"/>
    <mergeCell ref="I11:N11"/>
    <mergeCell ref="A11:H11"/>
    <mergeCell ref="H13:H14"/>
    <mergeCell ref="B13:B14"/>
    <mergeCell ref="J13:J14"/>
    <mergeCell ref="K13:K14"/>
    <mergeCell ref="A13:A14"/>
    <mergeCell ref="D13:D14"/>
    <mergeCell ref="AF15:AF16"/>
    <mergeCell ref="E17:E18"/>
    <mergeCell ref="F17:F18"/>
    <mergeCell ref="G17:G18"/>
    <mergeCell ref="H17:H18"/>
    <mergeCell ref="I17:I18"/>
    <mergeCell ref="Z15:Z16"/>
    <mergeCell ref="AA15:AA16"/>
    <mergeCell ref="AB15:AB16"/>
    <mergeCell ref="AC15:AC16"/>
    <mergeCell ref="AD15:AD16"/>
    <mergeCell ref="T15:T16"/>
    <mergeCell ref="U15:U16"/>
    <mergeCell ref="V15:V16"/>
    <mergeCell ref="W15:W16"/>
    <mergeCell ref="X15:X16"/>
    <mergeCell ref="Y15:Y16"/>
    <mergeCell ref="N15:N16"/>
    <mergeCell ref="O15:O16"/>
    <mergeCell ref="P15:P16"/>
    <mergeCell ref="Q15:Q16"/>
    <mergeCell ref="R15:R16"/>
    <mergeCell ref="S15:S16"/>
    <mergeCell ref="E15:E16"/>
    <mergeCell ref="C17:C18"/>
    <mergeCell ref="D17:D18"/>
    <mergeCell ref="AF17:AF18"/>
    <mergeCell ref="AB17:AB18"/>
    <mergeCell ref="AC17:AC18"/>
    <mergeCell ref="AD17:AD18"/>
    <mergeCell ref="X17:Z18"/>
    <mergeCell ref="AA17:AA18"/>
    <mergeCell ref="AE17:AE18"/>
    <mergeCell ref="U17:W18"/>
    <mergeCell ref="AF21:AF22"/>
    <mergeCell ref="A15:A16"/>
    <mergeCell ref="B15:B16"/>
    <mergeCell ref="C15:C16"/>
    <mergeCell ref="AF19:AF20"/>
    <mergeCell ref="AB19:AB20"/>
    <mergeCell ref="AD19:AD20"/>
    <mergeCell ref="AD21:AD22"/>
    <mergeCell ref="G21:G22"/>
    <mergeCell ref="AE21:AE22"/>
    <mergeCell ref="AA21:AA22"/>
    <mergeCell ref="AB21:AB22"/>
    <mergeCell ref="E21:E22"/>
    <mergeCell ref="AE19:AE20"/>
    <mergeCell ref="U19:W20"/>
    <mergeCell ref="X19:Z20"/>
    <mergeCell ref="AA19:AA20"/>
    <mergeCell ref="H19:H20"/>
    <mergeCell ref="AC21:AC22"/>
    <mergeCell ref="M17:M18"/>
    <mergeCell ref="N17:N18"/>
    <mergeCell ref="A17:A18"/>
    <mergeCell ref="B17:B18"/>
    <mergeCell ref="L19:L20"/>
    <mergeCell ref="M19:M20"/>
    <mergeCell ref="M21:M22"/>
    <mergeCell ref="N21:N22"/>
    <mergeCell ref="O17:Q18"/>
    <mergeCell ref="R17:T18"/>
    <mergeCell ref="L21:L22"/>
    <mergeCell ref="I19:I20"/>
    <mergeCell ref="J19:J20"/>
    <mergeCell ref="K19:K20"/>
    <mergeCell ref="R19:T20"/>
    <mergeCell ref="J17:J18"/>
    <mergeCell ref="K17:K18"/>
    <mergeCell ref="L17:L18"/>
    <mergeCell ref="AE15:AE16"/>
    <mergeCell ref="X21:Z22"/>
    <mergeCell ref="A21:A22"/>
    <mergeCell ref="B21:B22"/>
    <mergeCell ref="C21:C22"/>
    <mergeCell ref="D21:D22"/>
    <mergeCell ref="O21:Q22"/>
    <mergeCell ref="R21:T22"/>
    <mergeCell ref="K21:K22"/>
    <mergeCell ref="F21:F22"/>
    <mergeCell ref="A19:A20"/>
    <mergeCell ref="B19:B20"/>
    <mergeCell ref="C19:C20"/>
    <mergeCell ref="D19:D20"/>
    <mergeCell ref="O19:Q20"/>
    <mergeCell ref="J21:J22"/>
    <mergeCell ref="N19:N20"/>
    <mergeCell ref="E19:E20"/>
    <mergeCell ref="F19:F20"/>
    <mergeCell ref="G19:G20"/>
    <mergeCell ref="AC19:AC20"/>
    <mergeCell ref="U21:W22"/>
    <mergeCell ref="H21:H22"/>
    <mergeCell ref="I21:I22"/>
  </mergeCells>
  <phoneticPr fontId="6" type="noConversion"/>
  <printOptions horizontalCentered="1"/>
  <pageMargins left="0.23622047244094491" right="0.23622047244094491" top="0.74803149606299213" bottom="0.74803149606299213" header="0.31496062992125984" footer="0.31496062992125984"/>
  <pageSetup scale="30" fitToWidth="0" orientation="landscape" r:id="rId1"/>
  <headerFooter>
    <oddFooter>&amp;L&amp;"Arial,Normal"&amp;7PE01-PR01-F01&amp;C&amp;"Arial,Normal"&amp;7Versión Impresa no controlada, verificar su vigencia en el listado Maestro de Documentos&amp;R&amp;"Arial,Normal"Pag &amp;P de  &amp;N</oddFooter>
  </headerFooter>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48D67-DFC3-4D93-95A3-BA2B31D20AFB}">
  <sheetPr>
    <tabColor rgb="FF92D050"/>
  </sheetPr>
  <dimension ref="B1:X65"/>
  <sheetViews>
    <sheetView topLeftCell="A22" zoomScale="85" zoomScaleNormal="85" zoomScaleSheetLayoutView="50" zoomScalePageLayoutView="85" workbookViewId="0">
      <selection activeCell="E34" sqref="E34"/>
    </sheetView>
  </sheetViews>
  <sheetFormatPr baseColWidth="10" defaultColWidth="10.6640625" defaultRowHeight="13.2" x14ac:dyDescent="0.25"/>
  <cols>
    <col min="1" max="1" width="1" style="83" customWidth="1"/>
    <col min="2" max="2" width="25.44140625" style="114" customWidth="1"/>
    <col min="3" max="3" width="14.44140625" style="83" customWidth="1"/>
    <col min="4" max="4" width="14.6640625" style="83" customWidth="1"/>
    <col min="5" max="5" width="16.44140625" style="83" customWidth="1"/>
    <col min="6" max="6" width="25" style="83" customWidth="1"/>
    <col min="7" max="7" width="22" style="114" customWidth="1"/>
    <col min="8" max="9" width="17.6640625" style="83" customWidth="1"/>
    <col min="10" max="11" width="22.44140625" style="83" customWidth="1"/>
    <col min="12" max="24" width="10.6640625" style="81"/>
    <col min="25" max="16384" width="10.6640625" style="83"/>
  </cols>
  <sheetData>
    <row r="1" spans="2:14" ht="37.5" customHeight="1" x14ac:dyDescent="0.25">
      <c r="B1" s="588"/>
      <c r="C1" s="591" t="s">
        <v>1</v>
      </c>
      <c r="D1" s="591"/>
      <c r="E1" s="591"/>
      <c r="F1" s="591"/>
      <c r="G1" s="591"/>
      <c r="H1" s="591"/>
      <c r="I1" s="592"/>
      <c r="J1" s="80"/>
      <c r="K1" s="80"/>
      <c r="M1" s="82" t="s">
        <v>67</v>
      </c>
    </row>
    <row r="2" spans="2:14" ht="37.5" customHeight="1" x14ac:dyDescent="0.25">
      <c r="B2" s="589"/>
      <c r="C2" s="595" t="s">
        <v>218</v>
      </c>
      <c r="D2" s="595"/>
      <c r="E2" s="595"/>
      <c r="F2" s="595"/>
      <c r="G2" s="595"/>
      <c r="H2" s="595"/>
      <c r="I2" s="593"/>
      <c r="J2" s="80"/>
      <c r="K2" s="80"/>
      <c r="M2" s="82" t="s">
        <v>68</v>
      </c>
    </row>
    <row r="3" spans="2:14" ht="37.5" customHeight="1" thickBot="1" x14ac:dyDescent="0.3">
      <c r="B3" s="590"/>
      <c r="C3" s="596" t="s">
        <v>219</v>
      </c>
      <c r="D3" s="596"/>
      <c r="E3" s="596"/>
      <c r="F3" s="596" t="s">
        <v>220</v>
      </c>
      <c r="G3" s="596"/>
      <c r="H3" s="596"/>
      <c r="I3" s="594"/>
      <c r="J3" s="80"/>
      <c r="K3" s="80"/>
      <c r="M3" s="82" t="s">
        <v>70</v>
      </c>
    </row>
    <row r="4" spans="2:14" ht="23.25" customHeight="1" x14ac:dyDescent="0.25">
      <c r="B4" s="584" t="s">
        <v>221</v>
      </c>
      <c r="C4" s="585"/>
      <c r="D4" s="585"/>
      <c r="E4" s="585"/>
      <c r="F4" s="585"/>
      <c r="G4" s="585"/>
      <c r="H4" s="585"/>
      <c r="I4" s="586"/>
      <c r="J4" s="84"/>
      <c r="K4" s="84"/>
    </row>
    <row r="5" spans="2:14" ht="24" customHeight="1" x14ac:dyDescent="0.25">
      <c r="B5" s="510" t="s">
        <v>222</v>
      </c>
      <c r="C5" s="511"/>
      <c r="D5" s="511"/>
      <c r="E5" s="511"/>
      <c r="F5" s="511"/>
      <c r="G5" s="511"/>
      <c r="H5" s="511"/>
      <c r="I5" s="512"/>
      <c r="J5" s="85"/>
      <c r="K5" s="85"/>
      <c r="N5" s="86" t="s">
        <v>77</v>
      </c>
    </row>
    <row r="6" spans="2:14" ht="46.2" customHeight="1" x14ac:dyDescent="0.25">
      <c r="B6" s="121" t="s">
        <v>223</v>
      </c>
      <c r="C6" s="141">
        <v>7</v>
      </c>
      <c r="D6" s="587" t="s">
        <v>224</v>
      </c>
      <c r="E6" s="587"/>
      <c r="F6" s="565" t="s">
        <v>420</v>
      </c>
      <c r="G6" s="565"/>
      <c r="H6" s="565"/>
      <c r="I6" s="566"/>
      <c r="J6" s="87"/>
      <c r="K6" s="87"/>
      <c r="M6" s="82" t="s">
        <v>81</v>
      </c>
      <c r="N6" s="86" t="s">
        <v>82</v>
      </c>
    </row>
    <row r="7" spans="2:14" ht="30.75" customHeight="1" x14ac:dyDescent="0.25">
      <c r="B7" s="121" t="s">
        <v>226</v>
      </c>
      <c r="C7" s="141" t="s">
        <v>84</v>
      </c>
      <c r="D7" s="587" t="s">
        <v>227</v>
      </c>
      <c r="E7" s="587"/>
      <c r="F7" s="565" t="s">
        <v>421</v>
      </c>
      <c r="G7" s="565"/>
      <c r="H7" s="142" t="s">
        <v>229</v>
      </c>
      <c r="I7" s="143" t="s">
        <v>84</v>
      </c>
      <c r="J7" s="88"/>
      <c r="K7" s="88"/>
      <c r="M7" s="82" t="s">
        <v>88</v>
      </c>
      <c r="N7" s="86" t="s">
        <v>89</v>
      </c>
    </row>
    <row r="8" spans="2:14" ht="30.75" customHeight="1" x14ac:dyDescent="0.25">
      <c r="B8" s="121" t="s">
        <v>230</v>
      </c>
      <c r="C8" s="565" t="s">
        <v>231</v>
      </c>
      <c r="D8" s="565"/>
      <c r="E8" s="565"/>
      <c r="F8" s="565"/>
      <c r="G8" s="142" t="s">
        <v>232</v>
      </c>
      <c r="H8" s="577">
        <v>7550</v>
      </c>
      <c r="I8" s="578"/>
      <c r="J8" s="89"/>
      <c r="K8" s="89"/>
      <c r="M8" s="82" t="s">
        <v>93</v>
      </c>
      <c r="N8" s="86" t="s">
        <v>44</v>
      </c>
    </row>
    <row r="9" spans="2:14" ht="30.75" customHeight="1" x14ac:dyDescent="0.25">
      <c r="B9" s="121" t="s">
        <v>68</v>
      </c>
      <c r="C9" s="579" t="s">
        <v>81</v>
      </c>
      <c r="D9" s="579"/>
      <c r="E9" s="579"/>
      <c r="F9" s="579"/>
      <c r="G9" s="142" t="s">
        <v>233</v>
      </c>
      <c r="H9" s="580" t="s">
        <v>422</v>
      </c>
      <c r="I9" s="581"/>
      <c r="J9" s="90"/>
      <c r="K9" s="90"/>
      <c r="M9" s="91" t="s">
        <v>97</v>
      </c>
    </row>
    <row r="10" spans="2:14" ht="58.95" customHeight="1" x14ac:dyDescent="0.25">
      <c r="B10" s="121" t="s">
        <v>235</v>
      </c>
      <c r="C10" s="565" t="s">
        <v>423</v>
      </c>
      <c r="D10" s="565"/>
      <c r="E10" s="565"/>
      <c r="F10" s="565"/>
      <c r="G10" s="565"/>
      <c r="H10" s="565"/>
      <c r="I10" s="566"/>
      <c r="J10" s="92"/>
      <c r="K10" s="92"/>
      <c r="M10" s="91"/>
    </row>
    <row r="11" spans="2:14" ht="30.75" customHeight="1" x14ac:dyDescent="0.25">
      <c r="B11" s="121" t="s">
        <v>237</v>
      </c>
      <c r="C11" s="558" t="s">
        <v>360</v>
      </c>
      <c r="D11" s="558"/>
      <c r="E11" s="558"/>
      <c r="F11" s="558"/>
      <c r="G11" s="558"/>
      <c r="H11" s="558"/>
      <c r="I11" s="582"/>
      <c r="J11" s="88"/>
      <c r="K11" s="88"/>
      <c r="M11" s="91"/>
      <c r="N11" s="86" t="s">
        <v>102</v>
      </c>
    </row>
    <row r="12" spans="2:14" ht="30.75" customHeight="1" x14ac:dyDescent="0.25">
      <c r="B12" s="121" t="s">
        <v>239</v>
      </c>
      <c r="C12" s="556" t="s">
        <v>424</v>
      </c>
      <c r="D12" s="556"/>
      <c r="E12" s="556"/>
      <c r="F12" s="556"/>
      <c r="G12" s="142" t="s">
        <v>241</v>
      </c>
      <c r="H12" s="570" t="s">
        <v>106</v>
      </c>
      <c r="I12" s="571"/>
      <c r="J12" s="88"/>
      <c r="K12" s="88"/>
      <c r="M12" s="91" t="s">
        <v>107</v>
      </c>
      <c r="N12" s="86" t="s">
        <v>84</v>
      </c>
    </row>
    <row r="13" spans="2:14" ht="30.75" customHeight="1" x14ac:dyDescent="0.25">
      <c r="B13" s="121" t="s">
        <v>242</v>
      </c>
      <c r="C13" s="583" t="s">
        <v>243</v>
      </c>
      <c r="D13" s="583"/>
      <c r="E13" s="583"/>
      <c r="F13" s="583"/>
      <c r="G13" s="142" t="s">
        <v>244</v>
      </c>
      <c r="H13" s="558" t="s">
        <v>77</v>
      </c>
      <c r="I13" s="582"/>
      <c r="J13" s="88"/>
      <c r="K13" s="88"/>
      <c r="M13" s="91" t="s">
        <v>111</v>
      </c>
    </row>
    <row r="14" spans="2:14" ht="30" customHeight="1" x14ac:dyDescent="0.25">
      <c r="B14" s="121" t="s">
        <v>245</v>
      </c>
      <c r="C14" s="556" t="s">
        <v>425</v>
      </c>
      <c r="D14" s="556"/>
      <c r="E14" s="556"/>
      <c r="F14" s="556"/>
      <c r="G14" s="556"/>
      <c r="H14" s="556"/>
      <c r="I14" s="557"/>
      <c r="J14" s="92"/>
      <c r="K14" s="92"/>
      <c r="M14" s="91" t="s">
        <v>114</v>
      </c>
      <c r="N14" s="86"/>
    </row>
    <row r="15" spans="2:14" ht="30.75" customHeight="1" x14ac:dyDescent="0.25">
      <c r="B15" s="121" t="s">
        <v>247</v>
      </c>
      <c r="C15" s="556" t="s">
        <v>426</v>
      </c>
      <c r="D15" s="556"/>
      <c r="E15" s="556"/>
      <c r="F15" s="556"/>
      <c r="G15" s="556"/>
      <c r="H15" s="556"/>
      <c r="I15" s="557"/>
      <c r="J15" s="93"/>
      <c r="K15" s="93"/>
      <c r="M15" s="91" t="s">
        <v>118</v>
      </c>
      <c r="N15" s="86"/>
    </row>
    <row r="16" spans="2:14" ht="42.45" customHeight="1" x14ac:dyDescent="0.25">
      <c r="B16" s="121" t="s">
        <v>249</v>
      </c>
      <c r="C16" s="565" t="s">
        <v>427</v>
      </c>
      <c r="D16" s="565"/>
      <c r="E16" s="565"/>
      <c r="F16" s="565"/>
      <c r="G16" s="565"/>
      <c r="H16" s="565"/>
      <c r="I16" s="566"/>
      <c r="J16" s="94"/>
      <c r="K16" s="94"/>
      <c r="M16" s="91"/>
      <c r="N16" s="86"/>
    </row>
    <row r="17" spans="2:14" ht="30.75" customHeight="1" x14ac:dyDescent="0.25">
      <c r="B17" s="121" t="s">
        <v>251</v>
      </c>
      <c r="C17" s="558" t="s">
        <v>43</v>
      </c>
      <c r="D17" s="559"/>
      <c r="E17" s="559"/>
      <c r="F17" s="559"/>
      <c r="G17" s="559"/>
      <c r="H17" s="559"/>
      <c r="I17" s="560"/>
      <c r="J17" s="95"/>
      <c r="K17" s="95"/>
      <c r="M17" s="91" t="s">
        <v>106</v>
      </c>
      <c r="N17" s="86"/>
    </row>
    <row r="18" spans="2:14" ht="18" customHeight="1" x14ac:dyDescent="0.25">
      <c r="B18" s="561" t="s">
        <v>253</v>
      </c>
      <c r="C18" s="562" t="s">
        <v>254</v>
      </c>
      <c r="D18" s="562"/>
      <c r="E18" s="562"/>
      <c r="F18" s="563" t="s">
        <v>255</v>
      </c>
      <c r="G18" s="563"/>
      <c r="H18" s="563"/>
      <c r="I18" s="564"/>
      <c r="J18" s="96"/>
      <c r="K18" s="96"/>
      <c r="M18" s="91" t="s">
        <v>128</v>
      </c>
      <c r="N18" s="86"/>
    </row>
    <row r="19" spans="2:14" ht="39.75" customHeight="1" x14ac:dyDescent="0.25">
      <c r="B19" s="561"/>
      <c r="C19" s="530" t="s">
        <v>428</v>
      </c>
      <c r="D19" s="531"/>
      <c r="E19" s="552"/>
      <c r="F19" s="565" t="str">
        <f>C19</f>
        <v>Actividades que se ejecutaron para la implementacion de los procesos transversales</v>
      </c>
      <c r="G19" s="565"/>
      <c r="H19" s="565"/>
      <c r="I19" s="566"/>
      <c r="J19" s="94"/>
      <c r="K19" s="94"/>
      <c r="M19" s="91" t="s">
        <v>132</v>
      </c>
      <c r="N19" s="86"/>
    </row>
    <row r="20" spans="2:14" ht="39.75" customHeight="1" x14ac:dyDescent="0.25">
      <c r="B20" s="121" t="s">
        <v>258</v>
      </c>
      <c r="C20" s="530" t="s">
        <v>393</v>
      </c>
      <c r="D20" s="531"/>
      <c r="E20" s="552"/>
      <c r="F20" s="565" t="str">
        <f>C20</f>
        <v>Cantidad de actividades que se ejecutaron para la implementacion de los procesos transversales</v>
      </c>
      <c r="G20" s="565"/>
      <c r="H20" s="565"/>
      <c r="I20" s="566"/>
      <c r="J20" s="88"/>
      <c r="K20" s="88"/>
      <c r="M20" s="91"/>
      <c r="N20" s="86"/>
    </row>
    <row r="21" spans="2:14" ht="27" customHeight="1" x14ac:dyDescent="0.25">
      <c r="B21" s="121" t="s">
        <v>259</v>
      </c>
      <c r="C21" s="530" t="s">
        <v>43</v>
      </c>
      <c r="D21" s="531"/>
      <c r="E21" s="552"/>
      <c r="F21" s="530" t="s">
        <v>43</v>
      </c>
      <c r="G21" s="531"/>
      <c r="H21" s="531"/>
      <c r="I21" s="532"/>
      <c r="J21" s="93"/>
      <c r="K21" s="93"/>
      <c r="M21" s="97"/>
      <c r="N21" s="86"/>
    </row>
    <row r="22" spans="2:14" ht="23.25" customHeight="1" x14ac:dyDescent="0.25">
      <c r="B22" s="121" t="s">
        <v>262</v>
      </c>
      <c r="C22" s="629">
        <v>44562</v>
      </c>
      <c r="D22" s="640"/>
      <c r="E22" s="641"/>
      <c r="F22" s="142" t="s">
        <v>263</v>
      </c>
      <c r="G22" s="254">
        <v>0.1</v>
      </c>
      <c r="H22" s="142" t="s">
        <v>264</v>
      </c>
      <c r="I22" s="258">
        <v>0.1</v>
      </c>
      <c r="K22" s="98"/>
      <c r="M22" s="97"/>
    </row>
    <row r="23" spans="2:14" ht="27" customHeight="1" x14ac:dyDescent="0.25">
      <c r="B23" s="121" t="s">
        <v>265</v>
      </c>
      <c r="C23" s="629">
        <v>44926</v>
      </c>
      <c r="D23" s="630"/>
      <c r="E23" s="631"/>
      <c r="F23" s="142" t="s">
        <v>266</v>
      </c>
      <c r="G23" s="553">
        <v>0.3</v>
      </c>
      <c r="H23" s="554"/>
      <c r="I23" s="555"/>
      <c r="J23" s="99"/>
      <c r="K23" s="99"/>
      <c r="M23" s="97"/>
    </row>
    <row r="24" spans="2:14" ht="30.75" customHeight="1" x14ac:dyDescent="0.25">
      <c r="B24" s="237" t="s">
        <v>267</v>
      </c>
      <c r="C24" s="602" t="s">
        <v>268</v>
      </c>
      <c r="D24" s="603"/>
      <c r="E24" s="604"/>
      <c r="F24" s="238" t="s">
        <v>269</v>
      </c>
      <c r="G24" s="530" t="s">
        <v>46</v>
      </c>
      <c r="H24" s="531"/>
      <c r="I24" s="532"/>
      <c r="K24" s="96"/>
      <c r="M24" s="97"/>
    </row>
    <row r="25" spans="2:14" ht="22.5" customHeight="1" x14ac:dyDescent="0.25">
      <c r="B25" s="510" t="s">
        <v>270</v>
      </c>
      <c r="C25" s="511"/>
      <c r="D25" s="511"/>
      <c r="E25" s="511"/>
      <c r="F25" s="511"/>
      <c r="G25" s="511"/>
      <c r="H25" s="511"/>
      <c r="I25" s="512"/>
      <c r="J25" s="85"/>
      <c r="K25" s="85"/>
      <c r="M25" s="97"/>
    </row>
    <row r="26" spans="2:14" ht="43.5" customHeight="1" x14ac:dyDescent="0.25">
      <c r="B26" s="100" t="s">
        <v>148</v>
      </c>
      <c r="C26" s="145" t="s">
        <v>271</v>
      </c>
      <c r="D26" s="145" t="s">
        <v>272</v>
      </c>
      <c r="E26" s="146" t="s">
        <v>273</v>
      </c>
      <c r="F26" s="145" t="s">
        <v>274</v>
      </c>
      <c r="G26" s="145" t="s">
        <v>275</v>
      </c>
      <c r="H26" s="146" t="s">
        <v>276</v>
      </c>
      <c r="I26" s="147" t="s">
        <v>277</v>
      </c>
      <c r="J26" s="94"/>
      <c r="K26" s="94"/>
      <c r="M26" s="97"/>
    </row>
    <row r="27" spans="2:14" ht="15.45" customHeight="1" x14ac:dyDescent="0.25">
      <c r="B27" s="100" t="s">
        <v>278</v>
      </c>
      <c r="C27" s="243">
        <f>4.69%*$G$23</f>
        <v>1.4070000000000001E-2</v>
      </c>
      <c r="D27" s="243">
        <f>4.69%*$G$23</f>
        <v>1.4070000000000001E-2</v>
      </c>
      <c r="E27" s="137">
        <f>+D27/C27</f>
        <v>1</v>
      </c>
      <c r="F27" s="605">
        <f>SUM(C27:C38)</f>
        <v>0.29993999999999998</v>
      </c>
      <c r="G27" s="605">
        <f>SUM(D27:D38)</f>
        <v>0.1575</v>
      </c>
      <c r="H27" s="244">
        <f>+(D27*100%)/$G$23</f>
        <v>4.6900000000000004E-2</v>
      </c>
      <c r="I27" s="851">
        <f>G27+I22</f>
        <v>0.25750000000000001</v>
      </c>
      <c r="J27" s="94"/>
      <c r="K27" s="94"/>
      <c r="M27" s="97"/>
    </row>
    <row r="28" spans="2:14" ht="15.45" customHeight="1" x14ac:dyDescent="0.25">
      <c r="B28" s="100" t="s">
        <v>158</v>
      </c>
      <c r="C28" s="243">
        <f>5.82%*$G$23</f>
        <v>1.746E-2</v>
      </c>
      <c r="D28" s="243">
        <f>0.1*$G$23</f>
        <v>0.03</v>
      </c>
      <c r="E28" s="137">
        <f t="shared" ref="E28:E38" si="0">+D28/C28</f>
        <v>1.7182130584192439</v>
      </c>
      <c r="F28" s="606"/>
      <c r="G28" s="606"/>
      <c r="H28" s="244">
        <f>+IF(D28="","",((D28*100%)/$G$23)+H27)</f>
        <v>0.1469</v>
      </c>
      <c r="I28" s="852"/>
      <c r="J28" s="94"/>
      <c r="K28" s="94"/>
      <c r="M28" s="97"/>
    </row>
    <row r="29" spans="2:14" ht="15.45" customHeight="1" x14ac:dyDescent="0.25">
      <c r="B29" s="100" t="s">
        <v>159</v>
      </c>
      <c r="C29" s="243">
        <f>11.82%*$G$23</f>
        <v>3.5459999999999998E-2</v>
      </c>
      <c r="D29" s="243">
        <f>8.64%*$G$23</f>
        <v>2.5920000000000002E-2</v>
      </c>
      <c r="E29" s="137">
        <f t="shared" si="0"/>
        <v>0.73096446700507622</v>
      </c>
      <c r="F29" s="606"/>
      <c r="G29" s="606"/>
      <c r="H29" s="244">
        <f>+IF(D29="","",((D29*100%)/$G$23)+H28)</f>
        <v>0.23330000000000001</v>
      </c>
      <c r="I29" s="852"/>
      <c r="J29" s="94"/>
      <c r="K29" s="94"/>
      <c r="M29" s="97"/>
    </row>
    <row r="30" spans="2:14" ht="15.45" customHeight="1" x14ac:dyDescent="0.25">
      <c r="B30" s="100" t="s">
        <v>160</v>
      </c>
      <c r="C30" s="243">
        <f>8.1%*$G$23</f>
        <v>2.4299999999999999E-2</v>
      </c>
      <c r="D30" s="243">
        <f>5.26%*$G$23</f>
        <v>1.5779999999999999E-2</v>
      </c>
      <c r="E30" s="137">
        <f t="shared" si="0"/>
        <v>0.64938271604938269</v>
      </c>
      <c r="F30" s="606"/>
      <c r="G30" s="606"/>
      <c r="H30" s="244">
        <f t="shared" ref="H30:H38" si="1">+IF(D30="","",((D30*100%)/$G$23)+H29)</f>
        <v>0.28589999999999999</v>
      </c>
      <c r="I30" s="852"/>
      <c r="J30" s="94"/>
      <c r="K30" s="94"/>
      <c r="M30" s="97"/>
    </row>
    <row r="31" spans="2:14" ht="15.45" customHeight="1" x14ac:dyDescent="0.25">
      <c r="B31" s="100" t="s">
        <v>161</v>
      </c>
      <c r="C31" s="243">
        <f>6.73%*$G$23</f>
        <v>2.019E-2</v>
      </c>
      <c r="D31" s="243">
        <f>6.73%*$G$23</f>
        <v>2.019E-2</v>
      </c>
      <c r="E31" s="137">
        <f t="shared" si="0"/>
        <v>1</v>
      </c>
      <c r="F31" s="606"/>
      <c r="G31" s="606"/>
      <c r="H31" s="244">
        <f t="shared" si="1"/>
        <v>0.35319999999999996</v>
      </c>
      <c r="I31" s="852"/>
      <c r="J31" s="94"/>
      <c r="K31" s="94"/>
      <c r="M31" s="97"/>
    </row>
    <row r="32" spans="2:14" ht="15.45" customHeight="1" x14ac:dyDescent="0.25">
      <c r="B32" s="100" t="s">
        <v>162</v>
      </c>
      <c r="C32" s="243">
        <f>10.1%*$G$23</f>
        <v>3.0299999999999997E-2</v>
      </c>
      <c r="D32" s="243">
        <f>10.1%*$G$23</f>
        <v>3.0299999999999997E-2</v>
      </c>
      <c r="E32" s="137">
        <f t="shared" si="0"/>
        <v>1</v>
      </c>
      <c r="F32" s="606"/>
      <c r="G32" s="606"/>
      <c r="H32" s="244">
        <f t="shared" si="1"/>
        <v>0.45419999999999994</v>
      </c>
      <c r="I32" s="852"/>
      <c r="J32" s="138"/>
      <c r="K32" s="94"/>
      <c r="M32" s="97"/>
    </row>
    <row r="33" spans="2:11" ht="19.5" customHeight="1" x14ac:dyDescent="0.25">
      <c r="B33" s="100" t="s">
        <v>163</v>
      </c>
      <c r="C33" s="243">
        <f>7.08%*$G$23</f>
        <v>2.1239999999999998E-2</v>
      </c>
      <c r="D33" s="243">
        <f>7.08%*$G$23</f>
        <v>2.1239999999999998E-2</v>
      </c>
      <c r="E33" s="137">
        <f t="shared" si="0"/>
        <v>1</v>
      </c>
      <c r="F33" s="606"/>
      <c r="G33" s="606"/>
      <c r="H33" s="244">
        <f t="shared" si="1"/>
        <v>0.52499999999999991</v>
      </c>
      <c r="I33" s="852"/>
      <c r="J33" s="102"/>
      <c r="K33" s="102"/>
    </row>
    <row r="34" spans="2:11" ht="19.5" customHeight="1" x14ac:dyDescent="0.25">
      <c r="B34" s="100" t="s">
        <v>164</v>
      </c>
      <c r="C34" s="243">
        <f>7.08%*$G$23</f>
        <v>2.1239999999999998E-2</v>
      </c>
      <c r="D34" s="243"/>
      <c r="E34" s="137">
        <f t="shared" si="0"/>
        <v>0</v>
      </c>
      <c r="F34" s="606"/>
      <c r="G34" s="606"/>
      <c r="H34" s="244" t="str">
        <f t="shared" si="1"/>
        <v/>
      </c>
      <c r="I34" s="852"/>
      <c r="J34" s="102"/>
      <c r="K34" s="102"/>
    </row>
    <row r="35" spans="2:11" ht="19.5" customHeight="1" x14ac:dyDescent="0.25">
      <c r="B35" s="100" t="s">
        <v>165</v>
      </c>
      <c r="C35" s="243">
        <f>11.83%*$G$23</f>
        <v>3.5490000000000001E-2</v>
      </c>
      <c r="D35" s="243"/>
      <c r="E35" s="137">
        <f t="shared" si="0"/>
        <v>0</v>
      </c>
      <c r="F35" s="606"/>
      <c r="G35" s="606"/>
      <c r="H35" s="244" t="str">
        <f t="shared" si="1"/>
        <v/>
      </c>
      <c r="I35" s="852"/>
      <c r="J35" s="102"/>
      <c r="K35" s="102"/>
    </row>
    <row r="36" spans="2:11" ht="19.5" customHeight="1" x14ac:dyDescent="0.25">
      <c r="B36" s="100" t="s">
        <v>166</v>
      </c>
      <c r="C36" s="243">
        <f>8.33%*$G$23</f>
        <v>2.4989999999999998E-2</v>
      </c>
      <c r="D36" s="243"/>
      <c r="E36" s="137">
        <f t="shared" si="0"/>
        <v>0</v>
      </c>
      <c r="F36" s="606"/>
      <c r="G36" s="606"/>
      <c r="H36" s="244" t="str">
        <f t="shared" si="1"/>
        <v/>
      </c>
      <c r="I36" s="852"/>
      <c r="J36" s="102"/>
      <c r="K36" s="102"/>
    </row>
    <row r="37" spans="2:11" ht="19.5" customHeight="1" x14ac:dyDescent="0.25">
      <c r="B37" s="100" t="s">
        <v>167</v>
      </c>
      <c r="C37" s="243">
        <f>7.03%*$G$23</f>
        <v>2.1090000000000001E-2</v>
      </c>
      <c r="D37" s="243"/>
      <c r="E37" s="137">
        <f t="shared" si="0"/>
        <v>0</v>
      </c>
      <c r="F37" s="606"/>
      <c r="G37" s="606"/>
      <c r="H37" s="244" t="str">
        <f t="shared" si="1"/>
        <v/>
      </c>
      <c r="I37" s="852"/>
      <c r="J37" s="102"/>
      <c r="K37" s="102"/>
    </row>
    <row r="38" spans="2:11" ht="19.5" customHeight="1" x14ac:dyDescent="0.25">
      <c r="B38" s="100" t="s">
        <v>168</v>
      </c>
      <c r="C38" s="243">
        <f>11.37%*$G$23</f>
        <v>3.4109999999999994E-2</v>
      </c>
      <c r="D38" s="243"/>
      <c r="E38" s="137">
        <f t="shared" si="0"/>
        <v>0</v>
      </c>
      <c r="F38" s="607"/>
      <c r="G38" s="607"/>
      <c r="H38" s="244" t="str">
        <f t="shared" si="1"/>
        <v/>
      </c>
      <c r="I38" s="853"/>
      <c r="J38" s="102"/>
      <c r="K38" s="102"/>
    </row>
    <row r="39" spans="2:11" ht="52.5" customHeight="1" x14ac:dyDescent="0.25">
      <c r="B39" s="122" t="s">
        <v>280</v>
      </c>
      <c r="C39" s="854"/>
      <c r="D39" s="855"/>
      <c r="E39" s="855"/>
      <c r="F39" s="855"/>
      <c r="G39" s="855"/>
      <c r="H39" s="855"/>
      <c r="I39" s="856"/>
      <c r="J39" s="103"/>
      <c r="K39" s="103"/>
    </row>
    <row r="40" spans="2:11" ht="34.5" customHeight="1" x14ac:dyDescent="0.25">
      <c r="B40" s="536"/>
      <c r="C40" s="537"/>
      <c r="D40" s="537"/>
      <c r="E40" s="537"/>
      <c r="F40" s="537"/>
      <c r="G40" s="537"/>
      <c r="H40" s="537"/>
      <c r="I40" s="538"/>
      <c r="J40" s="85"/>
      <c r="K40" s="85"/>
    </row>
    <row r="41" spans="2:11" ht="34.5" customHeight="1" x14ac:dyDescent="0.25">
      <c r="B41" s="539"/>
      <c r="C41" s="540"/>
      <c r="D41" s="540"/>
      <c r="E41" s="540"/>
      <c r="F41" s="540"/>
      <c r="G41" s="540"/>
      <c r="H41" s="540"/>
      <c r="I41" s="541"/>
      <c r="J41" s="103"/>
      <c r="K41" s="103"/>
    </row>
    <row r="42" spans="2:11" ht="34.5" customHeight="1" x14ac:dyDescent="0.25">
      <c r="B42" s="539"/>
      <c r="C42" s="540"/>
      <c r="D42" s="540"/>
      <c r="E42" s="540"/>
      <c r="F42" s="540"/>
      <c r="G42" s="540"/>
      <c r="H42" s="540"/>
      <c r="I42" s="541"/>
      <c r="J42" s="103"/>
      <c r="K42" s="103"/>
    </row>
    <row r="43" spans="2:11" ht="34.5" customHeight="1" x14ac:dyDescent="0.25">
      <c r="B43" s="539"/>
      <c r="C43" s="540"/>
      <c r="D43" s="540"/>
      <c r="E43" s="540"/>
      <c r="F43" s="540"/>
      <c r="G43" s="540"/>
      <c r="H43" s="540"/>
      <c r="I43" s="541"/>
      <c r="J43" s="103"/>
      <c r="K43" s="103"/>
    </row>
    <row r="44" spans="2:11" ht="34.5" customHeight="1" x14ac:dyDescent="0.25">
      <c r="B44" s="542"/>
      <c r="C44" s="543"/>
      <c r="D44" s="543"/>
      <c r="E44" s="543"/>
      <c r="F44" s="543"/>
      <c r="G44" s="543"/>
      <c r="H44" s="543"/>
      <c r="I44" s="544"/>
      <c r="J44" s="84"/>
      <c r="K44" s="84"/>
    </row>
    <row r="45" spans="2:11" ht="34.5" customHeight="1" x14ac:dyDescent="0.25">
      <c r="B45" s="170"/>
      <c r="C45" s="174" t="s">
        <v>369</v>
      </c>
      <c r="D45" s="157"/>
      <c r="E45" s="157"/>
      <c r="F45" s="157"/>
      <c r="G45" s="158"/>
      <c r="H45" s="158"/>
      <c r="I45" s="158"/>
      <c r="J45" s="84"/>
      <c r="K45" s="84"/>
    </row>
    <row r="46" spans="2:11" ht="61.8" customHeight="1" x14ac:dyDescent="0.25">
      <c r="B46" s="617" t="s">
        <v>282</v>
      </c>
      <c r="C46" s="860" t="s">
        <v>483</v>
      </c>
      <c r="D46" s="861"/>
      <c r="E46" s="861"/>
      <c r="F46" s="862"/>
      <c r="G46" s="156"/>
      <c r="H46" s="177" t="s">
        <v>429</v>
      </c>
      <c r="I46" s="177" t="s">
        <v>430</v>
      </c>
      <c r="J46" s="104"/>
      <c r="K46" s="104"/>
    </row>
    <row r="47" spans="2:11" ht="61.8" customHeight="1" x14ac:dyDescent="0.25">
      <c r="B47" s="618"/>
      <c r="C47" s="863"/>
      <c r="D47" s="864"/>
      <c r="E47" s="864"/>
      <c r="F47" s="865"/>
      <c r="G47" s="173" t="s">
        <v>431</v>
      </c>
      <c r="H47" s="176">
        <v>159</v>
      </c>
      <c r="I47" s="176">
        <f>863+158+159</f>
        <v>1180</v>
      </c>
      <c r="J47" s="104"/>
      <c r="K47" s="104"/>
    </row>
    <row r="48" spans="2:11" ht="61.8" customHeight="1" x14ac:dyDescent="0.25">
      <c r="B48" s="618"/>
      <c r="C48" s="863"/>
      <c r="D48" s="864"/>
      <c r="E48" s="864"/>
      <c r="F48" s="865"/>
      <c r="G48" s="173" t="s">
        <v>416</v>
      </c>
      <c r="H48" s="302">
        <v>0</v>
      </c>
      <c r="I48" s="176">
        <f>5+1</f>
        <v>6</v>
      </c>
      <c r="J48" s="104"/>
      <c r="K48" s="104"/>
    </row>
    <row r="49" spans="2:11" ht="61.8" customHeight="1" x14ac:dyDescent="0.25">
      <c r="B49" s="618"/>
      <c r="C49" s="866"/>
      <c r="D49" s="867"/>
      <c r="E49" s="867"/>
      <c r="F49" s="868"/>
      <c r="G49" s="173" t="s">
        <v>432</v>
      </c>
      <c r="H49" s="176">
        <v>72</v>
      </c>
      <c r="I49" s="176">
        <f>227+74+72</f>
        <v>373</v>
      </c>
      <c r="J49" s="104"/>
      <c r="K49" s="104"/>
    </row>
    <row r="50" spans="2:11" ht="132.75" customHeight="1" x14ac:dyDescent="0.25">
      <c r="B50" s="121" t="s">
        <v>283</v>
      </c>
      <c r="C50" s="857" t="s">
        <v>433</v>
      </c>
      <c r="D50" s="858"/>
      <c r="E50" s="858"/>
      <c r="F50" s="858"/>
      <c r="G50" s="858"/>
      <c r="H50" s="858"/>
      <c r="I50" s="859"/>
      <c r="J50" s="104"/>
      <c r="K50" s="104"/>
    </row>
    <row r="51" spans="2:11" ht="90" customHeight="1" x14ac:dyDescent="0.25">
      <c r="B51" s="123" t="s">
        <v>284</v>
      </c>
      <c r="C51" s="857" t="s">
        <v>434</v>
      </c>
      <c r="D51" s="858"/>
      <c r="E51" s="858"/>
      <c r="F51" s="858"/>
      <c r="G51" s="858"/>
      <c r="H51" s="858"/>
      <c r="I51" s="859"/>
      <c r="J51" s="104"/>
      <c r="K51" s="104"/>
    </row>
    <row r="52" spans="2:11" ht="22.5" customHeight="1" x14ac:dyDescent="0.25">
      <c r="B52" s="510" t="s">
        <v>286</v>
      </c>
      <c r="C52" s="511"/>
      <c r="D52" s="511"/>
      <c r="E52" s="511"/>
      <c r="F52" s="511"/>
      <c r="G52" s="511"/>
      <c r="H52" s="511"/>
      <c r="I52" s="512"/>
      <c r="J52" s="104"/>
      <c r="K52" s="104"/>
    </row>
    <row r="53" spans="2:11" ht="22.5" customHeight="1" x14ac:dyDescent="0.25">
      <c r="B53" s="523" t="s">
        <v>287</v>
      </c>
      <c r="C53" s="148" t="s">
        <v>288</v>
      </c>
      <c r="D53" s="525" t="s">
        <v>289</v>
      </c>
      <c r="E53" s="525"/>
      <c r="F53" s="525"/>
      <c r="G53" s="525" t="s">
        <v>290</v>
      </c>
      <c r="H53" s="525"/>
      <c r="I53" s="526"/>
      <c r="J53" s="105"/>
      <c r="K53" s="105"/>
    </row>
    <row r="54" spans="2:11" ht="30.75" customHeight="1" x14ac:dyDescent="0.25">
      <c r="B54" s="524"/>
      <c r="C54" s="259"/>
      <c r="D54" s="751"/>
      <c r="E54" s="751"/>
      <c r="F54" s="751"/>
      <c r="G54" s="751"/>
      <c r="H54" s="751"/>
      <c r="I54" s="752"/>
      <c r="J54" s="105"/>
      <c r="K54" s="105"/>
    </row>
    <row r="55" spans="2:11" ht="32.25" customHeight="1" x14ac:dyDescent="0.25">
      <c r="B55" s="124" t="s">
        <v>291</v>
      </c>
      <c r="C55" s="751" t="s">
        <v>435</v>
      </c>
      <c r="D55" s="751"/>
      <c r="E55" s="751"/>
      <c r="F55" s="751"/>
      <c r="G55" s="751"/>
      <c r="H55" s="751"/>
      <c r="I55" s="752"/>
      <c r="J55" s="106"/>
      <c r="K55" s="106"/>
    </row>
    <row r="56" spans="2:11" ht="28.5" customHeight="1" x14ac:dyDescent="0.25">
      <c r="B56" s="125" t="s">
        <v>293</v>
      </c>
      <c r="C56" s="751" t="s">
        <v>435</v>
      </c>
      <c r="D56" s="751"/>
      <c r="E56" s="751"/>
      <c r="F56" s="751"/>
      <c r="G56" s="751"/>
      <c r="H56" s="751"/>
      <c r="I56" s="752"/>
      <c r="J56" s="106"/>
      <c r="K56" s="106"/>
    </row>
    <row r="57" spans="2:11" ht="30" customHeight="1" x14ac:dyDescent="0.25">
      <c r="B57" s="123" t="s">
        <v>294</v>
      </c>
      <c r="C57" s="845" t="s">
        <v>295</v>
      </c>
      <c r="D57" s="846"/>
      <c r="E57" s="846"/>
      <c r="F57" s="846"/>
      <c r="G57" s="846"/>
      <c r="H57" s="846"/>
      <c r="I57" s="847"/>
      <c r="J57" s="107"/>
      <c r="K57" s="107"/>
    </row>
    <row r="58" spans="2:11" ht="31.5" customHeight="1" thickBot="1" x14ac:dyDescent="0.3">
      <c r="B58" s="116" t="s">
        <v>296</v>
      </c>
      <c r="C58" s="848" t="s">
        <v>436</v>
      </c>
      <c r="D58" s="849"/>
      <c r="E58" s="849"/>
      <c r="F58" s="849"/>
      <c r="G58" s="849"/>
      <c r="H58" s="849"/>
      <c r="I58" s="850"/>
      <c r="J58" s="108"/>
      <c r="K58" s="108"/>
    </row>
    <row r="59" spans="2:11" ht="13.2" customHeight="1" x14ac:dyDescent="0.25">
      <c r="B59" s="109"/>
      <c r="C59" s="110"/>
      <c r="D59" s="110"/>
      <c r="E59" s="111"/>
      <c r="F59" s="111"/>
      <c r="G59" s="117"/>
      <c r="H59" s="113"/>
      <c r="I59" s="110"/>
      <c r="J59" s="108"/>
      <c r="K59" s="108"/>
    </row>
    <row r="60" spans="2:11" ht="13.2" customHeight="1" x14ac:dyDescent="0.25">
      <c r="B60" s="109"/>
      <c r="C60" s="110"/>
      <c r="D60" s="110"/>
      <c r="E60" s="111"/>
      <c r="F60" s="111"/>
      <c r="G60" s="117"/>
      <c r="H60" s="113"/>
      <c r="I60" s="110"/>
      <c r="J60" s="108"/>
      <c r="K60" s="108"/>
    </row>
    <row r="61" spans="2:11" ht="13.2" customHeight="1" x14ac:dyDescent="0.25">
      <c r="B61" s="109"/>
      <c r="C61" s="110"/>
      <c r="D61" s="110"/>
      <c r="E61" s="111"/>
      <c r="F61" s="111"/>
      <c r="G61" s="117"/>
      <c r="H61" s="113"/>
      <c r="I61" s="110"/>
      <c r="J61" s="108"/>
      <c r="K61" s="108"/>
    </row>
    <row r="62" spans="2:11" ht="13.2" customHeight="1" x14ac:dyDescent="0.25">
      <c r="B62" s="109"/>
      <c r="C62" s="110"/>
      <c r="D62" s="110"/>
      <c r="E62" s="111"/>
      <c r="F62" s="111"/>
      <c r="G62" s="117"/>
      <c r="H62" s="113"/>
      <c r="I62" s="110"/>
      <c r="J62" s="108"/>
      <c r="K62" s="108"/>
    </row>
    <row r="63" spans="2:11" ht="13.2" customHeight="1" x14ac:dyDescent="0.25">
      <c r="B63" s="109"/>
      <c r="C63" s="110"/>
      <c r="D63" s="110"/>
      <c r="E63" s="111"/>
      <c r="F63" s="111"/>
      <c r="G63" s="117"/>
      <c r="H63" s="113"/>
      <c r="I63" s="110"/>
      <c r="J63" s="108"/>
      <c r="K63" s="108"/>
    </row>
    <row r="64" spans="2:11" ht="25.5" customHeight="1" x14ac:dyDescent="0.25">
      <c r="B64" s="109"/>
      <c r="C64" s="110"/>
      <c r="D64" s="110"/>
      <c r="E64" s="111"/>
      <c r="F64" s="111"/>
      <c r="G64" s="117"/>
      <c r="H64" s="113"/>
      <c r="I64" s="110"/>
      <c r="J64" s="108"/>
      <c r="K64" s="108"/>
    </row>
    <row r="65" ht="13.95" customHeight="1" x14ac:dyDescent="0.25"/>
  </sheetData>
  <mergeCells count="60">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B52:I52"/>
    <mergeCell ref="C24:E24"/>
    <mergeCell ref="G24:I24"/>
    <mergeCell ref="B25:I25"/>
    <mergeCell ref="F27:F38"/>
    <mergeCell ref="G27:G38"/>
    <mergeCell ref="I27:I38"/>
    <mergeCell ref="C39:I39"/>
    <mergeCell ref="B40:I44"/>
    <mergeCell ref="C51:I51"/>
    <mergeCell ref="C50:I50"/>
    <mergeCell ref="B46:B49"/>
    <mergeCell ref="C46:F49"/>
    <mergeCell ref="C56:I56"/>
    <mergeCell ref="C57:I57"/>
    <mergeCell ref="C58:I58"/>
    <mergeCell ref="B53:B54"/>
    <mergeCell ref="D53:F53"/>
    <mergeCell ref="G53:I53"/>
    <mergeCell ref="D54:F54"/>
    <mergeCell ref="G54:I54"/>
    <mergeCell ref="C55:I55"/>
  </mergeCells>
  <dataValidations disablePrompts="1" count="7">
    <dataValidation type="list" allowBlank="1" showInputMessage="1" showErrorMessage="1" sqref="C7 I7" xr:uid="{968016B7-3826-49D0-B5BF-1DB95A3FCB20}">
      <formula1>$N$11:$N$12</formula1>
    </dataValidation>
    <dataValidation type="list" allowBlank="1" showInputMessage="1" showErrorMessage="1" sqref="H13:I13" xr:uid="{87C34EF0-948E-478D-A485-53E7C339C546}">
      <formula1>$N$5:$N$8</formula1>
    </dataValidation>
    <dataValidation type="list" allowBlank="1" showInputMessage="1" showErrorMessage="1" sqref="C9:F9" xr:uid="{3DB9E810-D11E-4D79-8825-512BBF4191C1}">
      <formula1>$M$6:$M$9</formula1>
    </dataValidation>
    <dataValidation type="list" allowBlank="1" showInputMessage="1" showErrorMessage="1" sqref="C24:E24" xr:uid="{12C7ED17-E012-4ABD-8B76-480AAB16263F}">
      <formula1>$M$12:$M$15</formula1>
    </dataValidation>
    <dataValidation type="list" allowBlank="1" showInputMessage="1" showErrorMessage="1" sqref="H12:I12" xr:uid="{2E3795A6-3702-427E-860B-9EDD61862EF3}">
      <formula1>M17:M19</formula1>
    </dataValidation>
    <dataValidation type="list" showDropDown="1" showInputMessage="1" showErrorMessage="1" sqref="K12" xr:uid="{93264538-D010-4943-815A-73AD5B4732D4}">
      <formula1>O17:O19</formula1>
    </dataValidation>
    <dataValidation type="list" allowBlank="1" showInputMessage="1" showErrorMessage="1" sqref="J10:K10" xr:uid="{E92A5872-B4FE-4D92-A067-2B3A2A61D592}">
      <formula1>$M$21:$M$26</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35859457" r:id="rId4">
          <objectPr defaultSize="0" autoPict="0" r:id="rId5">
            <anchor moveWithCells="1" sizeWithCells="1">
              <from>
                <xdr:col>8</xdr:col>
                <xdr:colOff>53340</xdr:colOff>
                <xdr:row>1</xdr:row>
                <xdr:rowOff>22860</xdr:rowOff>
              </from>
              <to>
                <xdr:col>8</xdr:col>
                <xdr:colOff>1447800</xdr:colOff>
                <xdr:row>1</xdr:row>
                <xdr:rowOff>441960</xdr:rowOff>
              </to>
            </anchor>
          </objectPr>
        </oleObject>
      </mc:Choice>
      <mc:Fallback>
        <oleObject progId="PBrush" shapeId="35859457" r:id="rId4"/>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3" tint="0.79998168889431442"/>
  </sheetPr>
  <dimension ref="B1:X68"/>
  <sheetViews>
    <sheetView topLeftCell="B22" zoomScale="90" zoomScaleNormal="90" zoomScalePageLayoutView="90" workbookViewId="0">
      <selection activeCell="C30" sqref="C30:I41"/>
    </sheetView>
  </sheetViews>
  <sheetFormatPr baseColWidth="10" defaultColWidth="10.6640625" defaultRowHeight="13.2" x14ac:dyDescent="0.25"/>
  <cols>
    <col min="1" max="1" width="1" style="7" customWidth="1"/>
    <col min="2" max="2" width="25.44140625" style="8" customWidth="1"/>
    <col min="3" max="3" width="14.44140625" style="7" customWidth="1"/>
    <col min="4" max="4" width="20.109375" style="7" customWidth="1"/>
    <col min="5" max="5" width="16.44140625" style="7" customWidth="1"/>
    <col min="6" max="6" width="25" style="7" customWidth="1"/>
    <col min="7" max="7" width="22" style="9" customWidth="1"/>
    <col min="8" max="8" width="20.44140625" style="7" customWidth="1"/>
    <col min="9" max="11" width="22.44140625" style="7" customWidth="1"/>
    <col min="12" max="24" width="10.6640625" style="3"/>
    <col min="25" max="16384" width="10.6640625" style="7"/>
  </cols>
  <sheetData>
    <row r="1" spans="2:14" ht="6" customHeight="1" thickBot="1" x14ac:dyDescent="0.3"/>
    <row r="2" spans="2:14" ht="25.5" customHeight="1" x14ac:dyDescent="0.25">
      <c r="B2" s="470"/>
      <c r="C2" s="468" t="s">
        <v>0</v>
      </c>
      <c r="D2" s="468"/>
      <c r="E2" s="468"/>
      <c r="F2" s="468"/>
      <c r="G2" s="468"/>
      <c r="H2" s="468"/>
      <c r="I2" s="472"/>
      <c r="J2" s="10"/>
      <c r="K2" s="10"/>
      <c r="M2" s="11" t="s">
        <v>67</v>
      </c>
    </row>
    <row r="3" spans="2:14" ht="25.5" customHeight="1" x14ac:dyDescent="0.25">
      <c r="B3" s="471"/>
      <c r="C3" s="469" t="s">
        <v>1</v>
      </c>
      <c r="D3" s="469"/>
      <c r="E3" s="469"/>
      <c r="F3" s="469"/>
      <c r="G3" s="469"/>
      <c r="H3" s="469"/>
      <c r="I3" s="473"/>
      <c r="J3" s="10"/>
      <c r="K3" s="10"/>
      <c r="M3" s="11" t="s">
        <v>68</v>
      </c>
    </row>
    <row r="4" spans="2:14" ht="25.5" customHeight="1" x14ac:dyDescent="0.25">
      <c r="B4" s="471"/>
      <c r="C4" s="469" t="s">
        <v>69</v>
      </c>
      <c r="D4" s="469"/>
      <c r="E4" s="469"/>
      <c r="F4" s="469"/>
      <c r="G4" s="469"/>
      <c r="H4" s="469"/>
      <c r="I4" s="473"/>
      <c r="J4" s="10"/>
      <c r="K4" s="10"/>
      <c r="M4" s="11" t="s">
        <v>70</v>
      </c>
    </row>
    <row r="5" spans="2:14" ht="25.5" customHeight="1" x14ac:dyDescent="0.25">
      <c r="B5" s="471"/>
      <c r="C5" s="469" t="s">
        <v>71</v>
      </c>
      <c r="D5" s="469"/>
      <c r="E5" s="469"/>
      <c r="F5" s="469"/>
      <c r="G5" s="474" t="s">
        <v>72</v>
      </c>
      <c r="H5" s="474"/>
      <c r="I5" s="473"/>
      <c r="J5" s="10"/>
      <c r="K5" s="10"/>
      <c r="M5" s="11" t="s">
        <v>73</v>
      </c>
    </row>
    <row r="6" spans="2:14" ht="23.25" customHeight="1" x14ac:dyDescent="0.25">
      <c r="B6" s="453" t="s">
        <v>74</v>
      </c>
      <c r="C6" s="454"/>
      <c r="D6" s="454"/>
      <c r="E6" s="454"/>
      <c r="F6" s="454"/>
      <c r="G6" s="454"/>
      <c r="H6" s="454"/>
      <c r="I6" s="455"/>
      <c r="J6" s="12"/>
      <c r="K6" s="12"/>
    </row>
    <row r="7" spans="2:14" ht="24" customHeight="1" x14ac:dyDescent="0.25">
      <c r="B7" s="456" t="s">
        <v>75</v>
      </c>
      <c r="C7" s="457"/>
      <c r="D7" s="457"/>
      <c r="E7" s="457"/>
      <c r="F7" s="457"/>
      <c r="G7" s="457"/>
      <c r="H7" s="457"/>
      <c r="I7" s="458"/>
      <c r="J7" s="13"/>
      <c r="K7" s="13"/>
    </row>
    <row r="8" spans="2:14" ht="24" customHeight="1" x14ac:dyDescent="0.25">
      <c r="B8" s="459" t="s">
        <v>76</v>
      </c>
      <c r="C8" s="460"/>
      <c r="D8" s="460"/>
      <c r="E8" s="460"/>
      <c r="F8" s="460"/>
      <c r="G8" s="460"/>
      <c r="H8" s="460"/>
      <c r="I8" s="461"/>
      <c r="J8" s="40"/>
      <c r="K8" s="40"/>
      <c r="N8" s="6" t="s">
        <v>77</v>
      </c>
    </row>
    <row r="9" spans="2:14" ht="30.75" customHeight="1" x14ac:dyDescent="0.25">
      <c r="B9" s="62" t="s">
        <v>78</v>
      </c>
      <c r="C9" s="41">
        <v>14</v>
      </c>
      <c r="D9" s="465" t="s">
        <v>79</v>
      </c>
      <c r="E9" s="465"/>
      <c r="F9" s="416" t="s">
        <v>437</v>
      </c>
      <c r="G9" s="417"/>
      <c r="H9" s="417"/>
      <c r="I9" s="418"/>
      <c r="J9" s="14"/>
      <c r="K9" s="14"/>
      <c r="M9" s="11" t="s">
        <v>81</v>
      </c>
      <c r="N9" s="6" t="s">
        <v>82</v>
      </c>
    </row>
    <row r="10" spans="2:14" ht="30.75" customHeight="1" x14ac:dyDescent="0.25">
      <c r="B10" s="194" t="s">
        <v>83</v>
      </c>
      <c r="C10" s="195" t="s">
        <v>84</v>
      </c>
      <c r="D10" s="466" t="s">
        <v>85</v>
      </c>
      <c r="E10" s="467"/>
      <c r="F10" s="450" t="s">
        <v>86</v>
      </c>
      <c r="G10" s="451"/>
      <c r="H10" s="196" t="s">
        <v>87</v>
      </c>
      <c r="I10" s="260" t="s">
        <v>84</v>
      </c>
      <c r="J10" s="15"/>
      <c r="K10" s="15"/>
      <c r="M10" s="11" t="s">
        <v>88</v>
      </c>
      <c r="N10" s="6" t="s">
        <v>89</v>
      </c>
    </row>
    <row r="11" spans="2:14" ht="30.75" customHeight="1" x14ac:dyDescent="0.25">
      <c r="B11" s="194" t="s">
        <v>90</v>
      </c>
      <c r="C11" s="462" t="s">
        <v>91</v>
      </c>
      <c r="D11" s="462"/>
      <c r="E11" s="462"/>
      <c r="F11" s="462"/>
      <c r="G11" s="196" t="s">
        <v>92</v>
      </c>
      <c r="H11" s="463">
        <v>1032</v>
      </c>
      <c r="I11" s="464"/>
      <c r="J11" s="16"/>
      <c r="K11" s="16"/>
      <c r="M11" s="11" t="s">
        <v>93</v>
      </c>
      <c r="N11" s="6" t="s">
        <v>44</v>
      </c>
    </row>
    <row r="12" spans="2:14" ht="30.75" customHeight="1" x14ac:dyDescent="0.25">
      <c r="B12" s="194" t="s">
        <v>94</v>
      </c>
      <c r="C12" s="447" t="s">
        <v>88</v>
      </c>
      <c r="D12" s="447"/>
      <c r="E12" s="447"/>
      <c r="F12" s="447"/>
      <c r="G12" s="196" t="s">
        <v>95</v>
      </c>
      <c r="H12" s="869" t="s">
        <v>438</v>
      </c>
      <c r="I12" s="870"/>
      <c r="J12" s="17"/>
      <c r="K12" s="17"/>
      <c r="M12" s="18" t="s">
        <v>97</v>
      </c>
    </row>
    <row r="13" spans="2:14" ht="30.75" customHeight="1" x14ac:dyDescent="0.25">
      <c r="B13" s="194" t="s">
        <v>98</v>
      </c>
      <c r="C13" s="443" t="s">
        <v>99</v>
      </c>
      <c r="D13" s="443"/>
      <c r="E13" s="443"/>
      <c r="F13" s="443"/>
      <c r="G13" s="443"/>
      <c r="H13" s="443"/>
      <c r="I13" s="444"/>
      <c r="J13" s="19"/>
      <c r="K13" s="19"/>
      <c r="M13" s="18"/>
    </row>
    <row r="14" spans="2:14" ht="30.75" customHeight="1" x14ac:dyDescent="0.25">
      <c r="B14" s="194" t="s">
        <v>100</v>
      </c>
      <c r="C14" s="450" t="s">
        <v>439</v>
      </c>
      <c r="D14" s="451"/>
      <c r="E14" s="451"/>
      <c r="F14" s="451"/>
      <c r="G14" s="451"/>
      <c r="H14" s="451"/>
      <c r="I14" s="452"/>
      <c r="J14" s="15"/>
      <c r="K14" s="15"/>
      <c r="M14" s="18"/>
      <c r="N14" s="6" t="s">
        <v>102</v>
      </c>
    </row>
    <row r="15" spans="2:14" ht="30.75" customHeight="1" x14ac:dyDescent="0.25">
      <c r="B15" s="194" t="s">
        <v>103</v>
      </c>
      <c r="C15" s="416" t="s">
        <v>440</v>
      </c>
      <c r="D15" s="417"/>
      <c r="E15" s="417"/>
      <c r="F15" s="871"/>
      <c r="G15" s="196" t="s">
        <v>105</v>
      </c>
      <c r="H15" s="439" t="s">
        <v>106</v>
      </c>
      <c r="I15" s="440"/>
      <c r="J15" s="15"/>
      <c r="K15" s="15"/>
      <c r="M15" s="18" t="s">
        <v>107</v>
      </c>
      <c r="N15" s="6" t="s">
        <v>84</v>
      </c>
    </row>
    <row r="16" spans="2:14" ht="30.75" customHeight="1" x14ac:dyDescent="0.25">
      <c r="B16" s="194" t="s">
        <v>108</v>
      </c>
      <c r="C16" s="441" t="s">
        <v>109</v>
      </c>
      <c r="D16" s="442"/>
      <c r="E16" s="442"/>
      <c r="F16" s="442"/>
      <c r="G16" s="196" t="s">
        <v>110</v>
      </c>
      <c r="H16" s="439" t="s">
        <v>44</v>
      </c>
      <c r="I16" s="440"/>
      <c r="J16" s="15"/>
      <c r="K16" s="15"/>
      <c r="M16" s="18" t="s">
        <v>111</v>
      </c>
    </row>
    <row r="17" spans="2:14" ht="36" customHeight="1" x14ac:dyDescent="0.25">
      <c r="B17" s="194" t="s">
        <v>112</v>
      </c>
      <c r="C17" s="872" t="s">
        <v>441</v>
      </c>
      <c r="D17" s="873"/>
      <c r="E17" s="873"/>
      <c r="F17" s="873"/>
      <c r="G17" s="873"/>
      <c r="H17" s="873"/>
      <c r="I17" s="874"/>
      <c r="J17" s="19"/>
      <c r="K17" s="19"/>
      <c r="M17" s="18" t="s">
        <v>114</v>
      </c>
      <c r="N17" s="6" t="s">
        <v>115</v>
      </c>
    </row>
    <row r="18" spans="2:14" ht="30.75" customHeight="1" x14ac:dyDescent="0.25">
      <c r="B18" s="194" t="s">
        <v>116</v>
      </c>
      <c r="C18" s="416" t="s">
        <v>442</v>
      </c>
      <c r="D18" s="417"/>
      <c r="E18" s="417"/>
      <c r="F18" s="417"/>
      <c r="G18" s="417"/>
      <c r="H18" s="417"/>
      <c r="I18" s="418"/>
      <c r="J18" s="20"/>
      <c r="K18" s="20"/>
      <c r="M18" s="18" t="s">
        <v>118</v>
      </c>
      <c r="N18" s="6" t="s">
        <v>119</v>
      </c>
    </row>
    <row r="19" spans="2:14" ht="30.75" customHeight="1" x14ac:dyDescent="0.25">
      <c r="B19" s="194" t="s">
        <v>120</v>
      </c>
      <c r="C19" s="875" t="s">
        <v>443</v>
      </c>
      <c r="D19" s="876"/>
      <c r="E19" s="876"/>
      <c r="F19" s="876"/>
      <c r="G19" s="876"/>
      <c r="H19" s="876"/>
      <c r="I19" s="877"/>
      <c r="J19" s="21"/>
      <c r="K19" s="21"/>
      <c r="M19" s="18"/>
      <c r="N19" s="6" t="s">
        <v>122</v>
      </c>
    </row>
    <row r="20" spans="2:14" ht="30.75" customHeight="1" x14ac:dyDescent="0.25">
      <c r="B20" s="194" t="s">
        <v>123</v>
      </c>
      <c r="C20" s="878" t="s">
        <v>43</v>
      </c>
      <c r="D20" s="879"/>
      <c r="E20" s="879"/>
      <c r="F20" s="879"/>
      <c r="G20" s="879"/>
      <c r="H20" s="879"/>
      <c r="I20" s="880"/>
      <c r="J20" s="22"/>
      <c r="K20" s="22"/>
      <c r="M20" s="18" t="s">
        <v>106</v>
      </c>
      <c r="N20" s="6" t="s">
        <v>124</v>
      </c>
    </row>
    <row r="21" spans="2:14" ht="27.75" customHeight="1" x14ac:dyDescent="0.25">
      <c r="B21" s="432" t="s">
        <v>125</v>
      </c>
      <c r="C21" s="434" t="s">
        <v>126</v>
      </c>
      <c r="D21" s="434"/>
      <c r="E21" s="434"/>
      <c r="F21" s="435" t="s">
        <v>127</v>
      </c>
      <c r="G21" s="435"/>
      <c r="H21" s="435"/>
      <c r="I21" s="436"/>
      <c r="J21" s="23"/>
      <c r="K21" s="23"/>
      <c r="M21" s="18" t="s">
        <v>128</v>
      </c>
      <c r="N21" s="6" t="s">
        <v>129</v>
      </c>
    </row>
    <row r="22" spans="2:14" ht="27" customHeight="1" x14ac:dyDescent="0.25">
      <c r="B22" s="433"/>
      <c r="C22" s="875" t="s">
        <v>444</v>
      </c>
      <c r="D22" s="876"/>
      <c r="E22" s="881"/>
      <c r="F22" s="875" t="s">
        <v>445</v>
      </c>
      <c r="G22" s="876"/>
      <c r="H22" s="876"/>
      <c r="I22" s="877"/>
      <c r="J22" s="21"/>
      <c r="K22" s="21"/>
      <c r="M22" s="18" t="s">
        <v>132</v>
      </c>
      <c r="N22" s="6" t="s">
        <v>133</v>
      </c>
    </row>
    <row r="23" spans="2:14" ht="39.75" customHeight="1" x14ac:dyDescent="0.25">
      <c r="B23" s="194" t="s">
        <v>134</v>
      </c>
      <c r="C23" s="450" t="s">
        <v>43</v>
      </c>
      <c r="D23" s="451"/>
      <c r="E23" s="882"/>
      <c r="F23" s="450" t="s">
        <v>43</v>
      </c>
      <c r="G23" s="451"/>
      <c r="H23" s="451"/>
      <c r="I23" s="452"/>
      <c r="J23" s="15"/>
      <c r="K23" s="15"/>
      <c r="M23" s="18"/>
      <c r="N23" s="6" t="s">
        <v>99</v>
      </c>
    </row>
    <row r="24" spans="2:14" ht="44.25" customHeight="1" x14ac:dyDescent="0.25">
      <c r="B24" s="194" t="s">
        <v>135</v>
      </c>
      <c r="C24" s="883" t="s">
        <v>446</v>
      </c>
      <c r="D24" s="884"/>
      <c r="E24" s="885"/>
      <c r="F24" s="875" t="s">
        <v>447</v>
      </c>
      <c r="G24" s="876"/>
      <c r="H24" s="876"/>
      <c r="I24" s="877"/>
      <c r="J24" s="20"/>
      <c r="K24" s="20"/>
      <c r="M24" s="24"/>
      <c r="N24" s="6" t="s">
        <v>138</v>
      </c>
    </row>
    <row r="25" spans="2:14" ht="29.25" customHeight="1" x14ac:dyDescent="0.25">
      <c r="B25" s="194" t="s">
        <v>139</v>
      </c>
      <c r="C25" s="419" t="s">
        <v>109</v>
      </c>
      <c r="D25" s="420"/>
      <c r="E25" s="421"/>
      <c r="F25" s="196" t="s">
        <v>140</v>
      </c>
      <c r="G25" s="886">
        <v>74</v>
      </c>
      <c r="H25" s="887"/>
      <c r="I25" s="888"/>
      <c r="J25" s="25"/>
      <c r="K25" s="25"/>
      <c r="M25" s="24"/>
    </row>
    <row r="26" spans="2:14" ht="27" customHeight="1" x14ac:dyDescent="0.25">
      <c r="B26" s="194" t="s">
        <v>141</v>
      </c>
      <c r="C26" s="416" t="s">
        <v>142</v>
      </c>
      <c r="D26" s="417"/>
      <c r="E26" s="871"/>
      <c r="F26" s="196" t="s">
        <v>143</v>
      </c>
      <c r="G26" s="886">
        <v>0</v>
      </c>
      <c r="H26" s="887"/>
      <c r="I26" s="888"/>
      <c r="J26" s="26"/>
      <c r="K26" s="26"/>
      <c r="M26" s="24"/>
    </row>
    <row r="27" spans="2:14" ht="47.25" customHeight="1" x14ac:dyDescent="0.25">
      <c r="B27" s="198" t="s">
        <v>144</v>
      </c>
      <c r="C27" s="450" t="s">
        <v>114</v>
      </c>
      <c r="D27" s="451"/>
      <c r="E27" s="882"/>
      <c r="F27" s="199" t="s">
        <v>145</v>
      </c>
      <c r="G27" s="426" t="s">
        <v>146</v>
      </c>
      <c r="H27" s="427"/>
      <c r="I27" s="428"/>
      <c r="J27" s="23"/>
      <c r="K27" s="23"/>
      <c r="M27" s="24"/>
    </row>
    <row r="28" spans="2:14" ht="30" customHeight="1" x14ac:dyDescent="0.25">
      <c r="B28" s="396" t="s">
        <v>147</v>
      </c>
      <c r="C28" s="397"/>
      <c r="D28" s="397"/>
      <c r="E28" s="397"/>
      <c r="F28" s="397"/>
      <c r="G28" s="397"/>
      <c r="H28" s="397"/>
      <c r="I28" s="398"/>
      <c r="J28" s="40"/>
      <c r="K28" s="40"/>
      <c r="M28" s="24"/>
    </row>
    <row r="29" spans="2:14" ht="56.25" customHeight="1" x14ac:dyDescent="0.25">
      <c r="B29" s="200" t="s">
        <v>148</v>
      </c>
      <c r="C29" s="201" t="s">
        <v>149</v>
      </c>
      <c r="D29" s="201" t="s">
        <v>150</v>
      </c>
      <c r="E29" s="201" t="s">
        <v>151</v>
      </c>
      <c r="F29" s="201" t="s">
        <v>152</v>
      </c>
      <c r="G29" s="202" t="s">
        <v>153</v>
      </c>
      <c r="H29" s="202" t="s">
        <v>154</v>
      </c>
      <c r="I29" s="203" t="s">
        <v>155</v>
      </c>
      <c r="J29" s="51" t="s">
        <v>156</v>
      </c>
      <c r="K29" s="21"/>
      <c r="M29" s="24"/>
    </row>
    <row r="30" spans="2:14" ht="19.5" customHeight="1" x14ac:dyDescent="0.25">
      <c r="B30" s="204" t="s">
        <v>157</v>
      </c>
      <c r="C30" s="261">
        <v>0</v>
      </c>
      <c r="D30" s="262">
        <f>+C30</f>
        <v>0</v>
      </c>
      <c r="E30" s="263">
        <v>0</v>
      </c>
      <c r="F30" s="264">
        <f>+E30</f>
        <v>0</v>
      </c>
      <c r="G30" s="265" t="e">
        <f>+C30/E30</f>
        <v>#DIV/0!</v>
      </c>
      <c r="H30" s="266" t="e">
        <f>+D30/F30</f>
        <v>#DIV/0!</v>
      </c>
      <c r="I30" s="267" t="e">
        <f>+D30/$G$26</f>
        <v>#DIV/0!</v>
      </c>
      <c r="J30" s="50">
        <v>0.99</v>
      </c>
      <c r="K30" s="27"/>
      <c r="M30" s="24"/>
    </row>
    <row r="31" spans="2:14" ht="19.5" customHeight="1" x14ac:dyDescent="0.25">
      <c r="B31" s="204" t="s">
        <v>158</v>
      </c>
      <c r="C31" s="261">
        <v>0</v>
      </c>
      <c r="D31" s="262">
        <f>+D30+C31</f>
        <v>0</v>
      </c>
      <c r="E31" s="263">
        <v>0</v>
      </c>
      <c r="F31" s="264">
        <f>+F30+E31</f>
        <v>0</v>
      </c>
      <c r="G31" s="265" t="e">
        <f t="shared" ref="G31:G41" si="0">+C31/E31</f>
        <v>#DIV/0!</v>
      </c>
      <c r="H31" s="266" t="e">
        <f t="shared" ref="H31:H41" si="1">+D31/F31</f>
        <v>#DIV/0!</v>
      </c>
      <c r="I31" s="267" t="e">
        <f t="shared" ref="I31:I40" si="2">+D31/$G$26</f>
        <v>#DIV/0!</v>
      </c>
      <c r="J31" s="50">
        <v>0.99</v>
      </c>
      <c r="K31" s="27"/>
      <c r="M31" s="24"/>
    </row>
    <row r="32" spans="2:14" ht="19.5" customHeight="1" x14ac:dyDescent="0.25">
      <c r="B32" s="204" t="s">
        <v>159</v>
      </c>
      <c r="C32" s="261">
        <v>0</v>
      </c>
      <c r="D32" s="262">
        <f t="shared" ref="D32:D41" si="3">+D31+C32</f>
        <v>0</v>
      </c>
      <c r="E32" s="263">
        <v>0</v>
      </c>
      <c r="F32" s="264">
        <f t="shared" ref="F32:F41" si="4">+F31+E32</f>
        <v>0</v>
      </c>
      <c r="G32" s="265" t="e">
        <f t="shared" si="0"/>
        <v>#DIV/0!</v>
      </c>
      <c r="H32" s="266" t="e">
        <f t="shared" si="1"/>
        <v>#DIV/0!</v>
      </c>
      <c r="I32" s="267" t="e">
        <f t="shared" si="2"/>
        <v>#DIV/0!</v>
      </c>
      <c r="J32" s="50">
        <v>0.99</v>
      </c>
      <c r="K32" s="27"/>
      <c r="M32" s="24"/>
    </row>
    <row r="33" spans="2:11" ht="19.5" customHeight="1" x14ac:dyDescent="0.25">
      <c r="B33" s="204" t="s">
        <v>160</v>
      </c>
      <c r="C33" s="261">
        <v>0</v>
      </c>
      <c r="D33" s="262">
        <f t="shared" si="3"/>
        <v>0</v>
      </c>
      <c r="E33" s="263">
        <v>0</v>
      </c>
      <c r="F33" s="264">
        <f t="shared" si="4"/>
        <v>0</v>
      </c>
      <c r="G33" s="265" t="e">
        <f t="shared" si="0"/>
        <v>#DIV/0!</v>
      </c>
      <c r="H33" s="266" t="e">
        <f t="shared" si="1"/>
        <v>#DIV/0!</v>
      </c>
      <c r="I33" s="267" t="e">
        <f t="shared" si="2"/>
        <v>#DIV/0!</v>
      </c>
      <c r="J33" s="50">
        <v>0.99</v>
      </c>
      <c r="K33" s="27"/>
    </row>
    <row r="34" spans="2:11" ht="19.5" customHeight="1" x14ac:dyDescent="0.25">
      <c r="B34" s="204" t="s">
        <v>161</v>
      </c>
      <c r="C34" s="261">
        <v>0</v>
      </c>
      <c r="D34" s="262">
        <f t="shared" si="3"/>
        <v>0</v>
      </c>
      <c r="E34" s="263">
        <v>0</v>
      </c>
      <c r="F34" s="264">
        <f t="shared" si="4"/>
        <v>0</v>
      </c>
      <c r="G34" s="265" t="e">
        <f t="shared" si="0"/>
        <v>#DIV/0!</v>
      </c>
      <c r="H34" s="266" t="e">
        <f t="shared" si="1"/>
        <v>#DIV/0!</v>
      </c>
      <c r="I34" s="267" t="e">
        <f t="shared" si="2"/>
        <v>#DIV/0!</v>
      </c>
      <c r="J34" s="50">
        <v>0.99</v>
      </c>
      <c r="K34" s="27"/>
    </row>
    <row r="35" spans="2:11" ht="19.5" customHeight="1" x14ac:dyDescent="0.25">
      <c r="B35" s="204" t="s">
        <v>162</v>
      </c>
      <c r="C35" s="261">
        <v>0</v>
      </c>
      <c r="D35" s="262">
        <f t="shared" si="3"/>
        <v>0</v>
      </c>
      <c r="E35" s="263">
        <v>0</v>
      </c>
      <c r="F35" s="264">
        <f t="shared" si="4"/>
        <v>0</v>
      </c>
      <c r="G35" s="265" t="e">
        <f t="shared" si="0"/>
        <v>#DIV/0!</v>
      </c>
      <c r="H35" s="266" t="e">
        <f t="shared" si="1"/>
        <v>#DIV/0!</v>
      </c>
      <c r="I35" s="267" t="e">
        <f t="shared" si="2"/>
        <v>#DIV/0!</v>
      </c>
      <c r="J35" s="50">
        <v>0.99</v>
      </c>
      <c r="K35" s="27"/>
    </row>
    <row r="36" spans="2:11" ht="19.5" customHeight="1" x14ac:dyDescent="0.25">
      <c r="B36" s="204" t="s">
        <v>163</v>
      </c>
      <c r="C36" s="261">
        <v>0</v>
      </c>
      <c r="D36" s="262">
        <f t="shared" si="3"/>
        <v>0</v>
      </c>
      <c r="E36" s="263">
        <v>0</v>
      </c>
      <c r="F36" s="264">
        <f t="shared" si="4"/>
        <v>0</v>
      </c>
      <c r="G36" s="265" t="e">
        <f t="shared" si="0"/>
        <v>#DIV/0!</v>
      </c>
      <c r="H36" s="266" t="e">
        <f t="shared" si="1"/>
        <v>#DIV/0!</v>
      </c>
      <c r="I36" s="267" t="e">
        <f t="shared" si="2"/>
        <v>#DIV/0!</v>
      </c>
      <c r="J36" s="50">
        <v>0.99</v>
      </c>
      <c r="K36" s="27"/>
    </row>
    <row r="37" spans="2:11" ht="19.5" customHeight="1" x14ac:dyDescent="0.25">
      <c r="B37" s="204" t="s">
        <v>164</v>
      </c>
      <c r="C37" s="261">
        <v>0</v>
      </c>
      <c r="D37" s="262">
        <f t="shared" si="3"/>
        <v>0</v>
      </c>
      <c r="E37" s="263">
        <v>0</v>
      </c>
      <c r="F37" s="264">
        <f t="shared" si="4"/>
        <v>0</v>
      </c>
      <c r="G37" s="265" t="e">
        <f t="shared" si="0"/>
        <v>#DIV/0!</v>
      </c>
      <c r="H37" s="266" t="e">
        <f t="shared" si="1"/>
        <v>#DIV/0!</v>
      </c>
      <c r="I37" s="267" t="e">
        <f t="shared" si="2"/>
        <v>#DIV/0!</v>
      </c>
      <c r="J37" s="50">
        <v>0.99</v>
      </c>
      <c r="K37" s="27"/>
    </row>
    <row r="38" spans="2:11" ht="19.5" customHeight="1" x14ac:dyDescent="0.25">
      <c r="B38" s="204" t="s">
        <v>165</v>
      </c>
      <c r="C38" s="261">
        <v>0</v>
      </c>
      <c r="D38" s="262">
        <f t="shared" si="3"/>
        <v>0</v>
      </c>
      <c r="E38" s="263">
        <v>0</v>
      </c>
      <c r="F38" s="264">
        <f t="shared" si="4"/>
        <v>0</v>
      </c>
      <c r="G38" s="265" t="e">
        <f t="shared" si="0"/>
        <v>#DIV/0!</v>
      </c>
      <c r="H38" s="266" t="e">
        <f t="shared" si="1"/>
        <v>#DIV/0!</v>
      </c>
      <c r="I38" s="267" t="e">
        <f t="shared" si="2"/>
        <v>#DIV/0!</v>
      </c>
      <c r="J38" s="50">
        <v>0.99</v>
      </c>
      <c r="K38" s="27"/>
    </row>
    <row r="39" spans="2:11" ht="19.5" customHeight="1" x14ac:dyDescent="0.25">
      <c r="B39" s="204" t="s">
        <v>166</v>
      </c>
      <c r="C39" s="261">
        <v>0</v>
      </c>
      <c r="D39" s="262">
        <f t="shared" si="3"/>
        <v>0</v>
      </c>
      <c r="E39" s="263">
        <v>0</v>
      </c>
      <c r="F39" s="264">
        <f t="shared" si="4"/>
        <v>0</v>
      </c>
      <c r="G39" s="265" t="e">
        <f t="shared" si="0"/>
        <v>#DIV/0!</v>
      </c>
      <c r="H39" s="266" t="e">
        <f t="shared" si="1"/>
        <v>#DIV/0!</v>
      </c>
      <c r="I39" s="267" t="e">
        <f t="shared" si="2"/>
        <v>#DIV/0!</v>
      </c>
      <c r="J39" s="50">
        <v>0.99</v>
      </c>
      <c r="K39" s="27"/>
    </row>
    <row r="40" spans="2:11" ht="19.5" customHeight="1" x14ac:dyDescent="0.25">
      <c r="B40" s="204" t="s">
        <v>167</v>
      </c>
      <c r="C40" s="261">
        <v>0</v>
      </c>
      <c r="D40" s="262">
        <f t="shared" si="3"/>
        <v>0</v>
      </c>
      <c r="E40" s="263">
        <v>0</v>
      </c>
      <c r="F40" s="264">
        <f t="shared" si="4"/>
        <v>0</v>
      </c>
      <c r="G40" s="265" t="e">
        <f t="shared" si="0"/>
        <v>#DIV/0!</v>
      </c>
      <c r="H40" s="266" t="e">
        <f t="shared" si="1"/>
        <v>#DIV/0!</v>
      </c>
      <c r="I40" s="267" t="e">
        <f t="shared" si="2"/>
        <v>#DIV/0!</v>
      </c>
      <c r="J40" s="50">
        <v>0.99</v>
      </c>
      <c r="K40" s="27"/>
    </row>
    <row r="41" spans="2:11" ht="19.5" customHeight="1" x14ac:dyDescent="0.25">
      <c r="B41" s="204" t="s">
        <v>168</v>
      </c>
      <c r="C41" s="261">
        <v>0</v>
      </c>
      <c r="D41" s="262">
        <f t="shared" si="3"/>
        <v>0</v>
      </c>
      <c r="E41" s="263">
        <v>0</v>
      </c>
      <c r="F41" s="264">
        <f t="shared" si="4"/>
        <v>0</v>
      </c>
      <c r="G41" s="265" t="e">
        <f t="shared" si="0"/>
        <v>#DIV/0!</v>
      </c>
      <c r="H41" s="266" t="e">
        <f t="shared" si="1"/>
        <v>#DIV/0!</v>
      </c>
      <c r="I41" s="267" t="e">
        <f>+D41/$G$26</f>
        <v>#DIV/0!</v>
      </c>
      <c r="J41" s="50">
        <v>0.99</v>
      </c>
      <c r="K41" s="27"/>
    </row>
    <row r="42" spans="2:11" ht="54.75" customHeight="1" x14ac:dyDescent="0.25">
      <c r="B42" s="212" t="s">
        <v>169</v>
      </c>
      <c r="C42" s="374"/>
      <c r="D42" s="374"/>
      <c r="E42" s="374"/>
      <c r="F42" s="374"/>
      <c r="G42" s="374"/>
      <c r="H42" s="374"/>
      <c r="I42" s="392"/>
      <c r="J42" s="28"/>
      <c r="K42" s="28"/>
    </row>
    <row r="43" spans="2:11" ht="29.25" customHeight="1" x14ac:dyDescent="0.25">
      <c r="B43" s="396" t="s">
        <v>170</v>
      </c>
      <c r="C43" s="397"/>
      <c r="D43" s="397"/>
      <c r="E43" s="397"/>
      <c r="F43" s="397"/>
      <c r="G43" s="397"/>
      <c r="H43" s="397"/>
      <c r="I43" s="398"/>
      <c r="J43" s="40"/>
      <c r="K43" s="40"/>
    </row>
    <row r="44" spans="2:11" ht="32.25" customHeight="1" x14ac:dyDescent="0.25">
      <c r="B44" s="404"/>
      <c r="C44" s="405"/>
      <c r="D44" s="405"/>
      <c r="E44" s="405"/>
      <c r="F44" s="405"/>
      <c r="G44" s="405"/>
      <c r="H44" s="405"/>
      <c r="I44" s="406"/>
      <c r="J44" s="40"/>
      <c r="K44" s="40"/>
    </row>
    <row r="45" spans="2:11" ht="32.25" customHeight="1" x14ac:dyDescent="0.25">
      <c r="B45" s="407"/>
      <c r="C45" s="408"/>
      <c r="D45" s="408"/>
      <c r="E45" s="408"/>
      <c r="F45" s="408"/>
      <c r="G45" s="408"/>
      <c r="H45" s="408"/>
      <c r="I45" s="409"/>
      <c r="J45" s="28"/>
      <c r="K45" s="28"/>
    </row>
    <row r="46" spans="2:11" ht="32.25" customHeight="1" x14ac:dyDescent="0.25">
      <c r="B46" s="407"/>
      <c r="C46" s="408"/>
      <c r="D46" s="408"/>
      <c r="E46" s="408"/>
      <c r="F46" s="408"/>
      <c r="G46" s="408"/>
      <c r="H46" s="408"/>
      <c r="I46" s="409"/>
      <c r="J46" s="28"/>
      <c r="K46" s="28"/>
    </row>
    <row r="47" spans="2:11" ht="32.25" customHeight="1" x14ac:dyDescent="0.25">
      <c r="B47" s="407"/>
      <c r="C47" s="408"/>
      <c r="D47" s="408"/>
      <c r="E47" s="408"/>
      <c r="F47" s="408"/>
      <c r="G47" s="408"/>
      <c r="H47" s="408"/>
      <c r="I47" s="409"/>
      <c r="J47" s="28"/>
      <c r="K47" s="28"/>
    </row>
    <row r="48" spans="2:11" ht="32.25" customHeight="1" x14ac:dyDescent="0.25">
      <c r="B48" s="410"/>
      <c r="C48" s="411"/>
      <c r="D48" s="411"/>
      <c r="E48" s="411"/>
      <c r="F48" s="411"/>
      <c r="G48" s="411"/>
      <c r="H48" s="411"/>
      <c r="I48" s="412"/>
      <c r="J48" s="12"/>
      <c r="K48" s="12"/>
    </row>
    <row r="49" spans="2:11" ht="79.5" customHeight="1" x14ac:dyDescent="0.25">
      <c r="B49" s="194" t="s">
        <v>171</v>
      </c>
      <c r="C49" s="889"/>
      <c r="D49" s="890"/>
      <c r="E49" s="890"/>
      <c r="F49" s="890"/>
      <c r="G49" s="890"/>
      <c r="H49" s="890"/>
      <c r="I49" s="891"/>
      <c r="J49" s="29"/>
      <c r="K49" s="29"/>
    </row>
    <row r="50" spans="2:11" ht="26.25" customHeight="1" x14ac:dyDescent="0.25">
      <c r="B50" s="194" t="s">
        <v>172</v>
      </c>
      <c r="C50" s="892"/>
      <c r="D50" s="893"/>
      <c r="E50" s="893"/>
      <c r="F50" s="893"/>
      <c r="G50" s="893"/>
      <c r="H50" s="893"/>
      <c r="I50" s="894"/>
      <c r="J50" s="29"/>
      <c r="K50" s="29"/>
    </row>
    <row r="51" spans="2:11" ht="64.5" customHeight="1" x14ac:dyDescent="0.25">
      <c r="B51" s="213" t="s">
        <v>173</v>
      </c>
      <c r="C51" s="889"/>
      <c r="D51" s="890"/>
      <c r="E51" s="890"/>
      <c r="F51" s="890"/>
      <c r="G51" s="890"/>
      <c r="H51" s="890"/>
      <c r="I51" s="891"/>
      <c r="J51" s="29"/>
      <c r="K51" s="29"/>
    </row>
    <row r="52" spans="2:11" ht="29.25" customHeight="1" x14ac:dyDescent="0.25">
      <c r="B52" s="396" t="s">
        <v>174</v>
      </c>
      <c r="C52" s="397"/>
      <c r="D52" s="397"/>
      <c r="E52" s="397"/>
      <c r="F52" s="397"/>
      <c r="G52" s="397"/>
      <c r="H52" s="397"/>
      <c r="I52" s="398"/>
      <c r="J52" s="29"/>
      <c r="K52" s="29"/>
    </row>
    <row r="53" spans="2:11" ht="33" customHeight="1" x14ac:dyDescent="0.25">
      <c r="B53" s="399" t="s">
        <v>175</v>
      </c>
      <c r="C53" s="214" t="s">
        <v>176</v>
      </c>
      <c r="D53" s="400" t="s">
        <v>177</v>
      </c>
      <c r="E53" s="400"/>
      <c r="F53" s="400"/>
      <c r="G53" s="400" t="s">
        <v>178</v>
      </c>
      <c r="H53" s="400"/>
      <c r="I53" s="401"/>
      <c r="J53" s="30"/>
      <c r="K53" s="30"/>
    </row>
    <row r="54" spans="2:11" ht="31.5" customHeight="1" x14ac:dyDescent="0.25">
      <c r="B54" s="399"/>
      <c r="C54" s="268"/>
      <c r="D54" s="374"/>
      <c r="E54" s="374"/>
      <c r="F54" s="374"/>
      <c r="G54" s="402"/>
      <c r="H54" s="402"/>
      <c r="I54" s="403"/>
      <c r="J54" s="30"/>
      <c r="K54" s="30"/>
    </row>
    <row r="55" spans="2:11" ht="31.5" customHeight="1" x14ac:dyDescent="0.25">
      <c r="B55" s="213" t="s">
        <v>179</v>
      </c>
      <c r="C55" s="895" t="s">
        <v>448</v>
      </c>
      <c r="D55" s="896"/>
      <c r="E55" s="387" t="s">
        <v>181</v>
      </c>
      <c r="F55" s="387"/>
      <c r="G55" s="386" t="s">
        <v>449</v>
      </c>
      <c r="H55" s="386"/>
      <c r="I55" s="388"/>
      <c r="J55" s="31"/>
      <c r="K55" s="31"/>
    </row>
    <row r="56" spans="2:11" ht="31.5" customHeight="1" x14ac:dyDescent="0.25">
      <c r="B56" s="213" t="s">
        <v>183</v>
      </c>
      <c r="C56" s="374" t="s">
        <v>184</v>
      </c>
      <c r="D56" s="374"/>
      <c r="E56" s="389" t="s">
        <v>185</v>
      </c>
      <c r="F56" s="389"/>
      <c r="G56" s="386" t="s">
        <v>186</v>
      </c>
      <c r="H56" s="386"/>
      <c r="I56" s="388"/>
      <c r="J56" s="31"/>
      <c r="K56" s="31"/>
    </row>
    <row r="57" spans="2:11" ht="31.5" customHeight="1" x14ac:dyDescent="0.25">
      <c r="B57" s="213" t="s">
        <v>187</v>
      </c>
      <c r="C57" s="374"/>
      <c r="D57" s="374"/>
      <c r="E57" s="375" t="s">
        <v>188</v>
      </c>
      <c r="F57" s="376"/>
      <c r="G57" s="379"/>
      <c r="H57" s="380"/>
      <c r="I57" s="381"/>
      <c r="J57" s="32"/>
      <c r="K57" s="32"/>
    </row>
    <row r="58" spans="2:11" ht="31.5" customHeight="1" thickBot="1" x14ac:dyDescent="0.3">
      <c r="B58" s="216" t="s">
        <v>189</v>
      </c>
      <c r="C58" s="385"/>
      <c r="D58" s="385"/>
      <c r="E58" s="377"/>
      <c r="F58" s="378"/>
      <c r="G58" s="382"/>
      <c r="H58" s="383"/>
      <c r="I58" s="384"/>
      <c r="J58" s="32"/>
      <c r="K58" s="32"/>
    </row>
    <row r="59" spans="2:11" hidden="1" x14ac:dyDescent="0.25">
      <c r="B59" s="3"/>
      <c r="C59" s="3"/>
      <c r="D59" s="5"/>
      <c r="E59" s="5"/>
      <c r="F59" s="5"/>
      <c r="G59" s="5"/>
      <c r="H59" s="5"/>
      <c r="I59" s="42"/>
      <c r="J59" s="33"/>
      <c r="K59" s="33"/>
    </row>
    <row r="60" spans="2:11" hidden="1" x14ac:dyDescent="0.25">
      <c r="B60" s="43"/>
      <c r="C60" s="44"/>
      <c r="D60" s="44"/>
      <c r="E60" s="45"/>
      <c r="F60" s="45"/>
      <c r="G60" s="46"/>
      <c r="H60" s="47"/>
      <c r="I60" s="44"/>
      <c r="J60" s="34"/>
      <c r="K60" s="34"/>
    </row>
    <row r="61" spans="2:11" hidden="1" x14ac:dyDescent="0.25">
      <c r="B61" s="43"/>
      <c r="C61" s="44"/>
      <c r="D61" s="44"/>
      <c r="E61" s="45"/>
      <c r="F61" s="45"/>
      <c r="G61" s="46"/>
      <c r="H61" s="47"/>
      <c r="I61" s="44"/>
      <c r="J61" s="34"/>
      <c r="K61" s="34"/>
    </row>
    <row r="62" spans="2:11" hidden="1" x14ac:dyDescent="0.25">
      <c r="B62" s="43"/>
      <c r="C62" s="44"/>
      <c r="D62" s="44"/>
      <c r="E62" s="45"/>
      <c r="F62" s="45"/>
      <c r="G62" s="46"/>
      <c r="H62" s="47"/>
      <c r="I62" s="44"/>
      <c r="J62" s="34"/>
      <c r="K62" s="34"/>
    </row>
    <row r="63" spans="2:11" hidden="1" x14ac:dyDescent="0.25">
      <c r="B63" s="43"/>
      <c r="C63" s="44"/>
      <c r="D63" s="44"/>
      <c r="E63" s="45"/>
      <c r="F63" s="45"/>
      <c r="G63" s="46"/>
      <c r="H63" s="47"/>
      <c r="I63" s="44"/>
      <c r="J63" s="34"/>
      <c r="K63" s="34"/>
    </row>
    <row r="64" spans="2:11" hidden="1" x14ac:dyDescent="0.25">
      <c r="B64" s="43"/>
      <c r="C64" s="44"/>
      <c r="D64" s="44"/>
      <c r="E64" s="45"/>
      <c r="F64" s="45"/>
      <c r="G64" s="46"/>
      <c r="H64" s="47"/>
      <c r="I64" s="44"/>
      <c r="J64" s="34"/>
      <c r="K64" s="34"/>
    </row>
    <row r="65" spans="2:11" hidden="1" x14ac:dyDescent="0.25">
      <c r="B65" s="43"/>
      <c r="C65" s="44"/>
      <c r="D65" s="44"/>
      <c r="E65" s="45"/>
      <c r="F65" s="45"/>
      <c r="G65" s="46"/>
      <c r="H65" s="47"/>
      <c r="I65" s="44"/>
      <c r="J65" s="34"/>
      <c r="K65" s="34"/>
    </row>
    <row r="66" spans="2:11" hidden="1" x14ac:dyDescent="0.25">
      <c r="B66" s="43"/>
      <c r="C66" s="44"/>
      <c r="D66" s="44"/>
      <c r="E66" s="45"/>
      <c r="F66" s="45"/>
      <c r="G66" s="46"/>
      <c r="H66" s="47"/>
      <c r="I66" s="44"/>
      <c r="J66" s="34"/>
      <c r="K66" s="34"/>
    </row>
    <row r="67" spans="2:11" hidden="1" x14ac:dyDescent="0.25">
      <c r="B67" s="43"/>
      <c r="C67" s="44"/>
      <c r="D67" s="44"/>
      <c r="E67" s="45"/>
      <c r="F67" s="45"/>
      <c r="G67" s="46"/>
      <c r="H67" s="47"/>
      <c r="I67" s="44"/>
      <c r="J67" s="34"/>
      <c r="K67" s="34"/>
    </row>
    <row r="68" spans="2:11" x14ac:dyDescent="0.25">
      <c r="B68" s="48"/>
      <c r="C68" s="3"/>
      <c r="D68" s="3"/>
      <c r="E68" s="3"/>
      <c r="F68" s="3"/>
      <c r="G68" s="49"/>
      <c r="H68" s="3"/>
      <c r="I68" s="3"/>
    </row>
  </sheetData>
  <mergeCells count="66">
    <mergeCell ref="C57:D57"/>
    <mergeCell ref="E57:F58"/>
    <mergeCell ref="G57:I58"/>
    <mergeCell ref="C58:D58"/>
    <mergeCell ref="C55:D55"/>
    <mergeCell ref="E55:F55"/>
    <mergeCell ref="G55:I55"/>
    <mergeCell ref="C56:D56"/>
    <mergeCell ref="E56:F56"/>
    <mergeCell ref="G56:I56"/>
    <mergeCell ref="C51:I51"/>
    <mergeCell ref="B52:I52"/>
    <mergeCell ref="B53:B54"/>
    <mergeCell ref="D53:F53"/>
    <mergeCell ref="G53:I53"/>
    <mergeCell ref="D54:F54"/>
    <mergeCell ref="G54:I54"/>
    <mergeCell ref="C42:I42"/>
    <mergeCell ref="B43:I43"/>
    <mergeCell ref="B44:I48"/>
    <mergeCell ref="C49:I49"/>
    <mergeCell ref="C50:I50"/>
    <mergeCell ref="C26:E26"/>
    <mergeCell ref="G26:I26"/>
    <mergeCell ref="C27:E27"/>
    <mergeCell ref="G27:I27"/>
    <mergeCell ref="B28:I28"/>
    <mergeCell ref="C23:E23"/>
    <mergeCell ref="F23:I23"/>
    <mergeCell ref="C24:E24"/>
    <mergeCell ref="F24:I24"/>
    <mergeCell ref="C25:E25"/>
    <mergeCell ref="G25:I25"/>
    <mergeCell ref="C17:I17"/>
    <mergeCell ref="C18:I18"/>
    <mergeCell ref="C19:I19"/>
    <mergeCell ref="C20:I20"/>
    <mergeCell ref="B21:B22"/>
    <mergeCell ref="C21:E21"/>
    <mergeCell ref="F21:I21"/>
    <mergeCell ref="C22:E22"/>
    <mergeCell ref="F22:I22"/>
    <mergeCell ref="C13:I13"/>
    <mergeCell ref="C14:I14"/>
    <mergeCell ref="C15:F15"/>
    <mergeCell ref="H15:I15"/>
    <mergeCell ref="C16:F16"/>
    <mergeCell ref="H16:I16"/>
    <mergeCell ref="D10:E10"/>
    <mergeCell ref="F10:G10"/>
    <mergeCell ref="C11:F11"/>
    <mergeCell ref="H11:I11"/>
    <mergeCell ref="C12:F12"/>
    <mergeCell ref="H12:I12"/>
    <mergeCell ref="B6:I6"/>
    <mergeCell ref="B7:I7"/>
    <mergeCell ref="B8:I8"/>
    <mergeCell ref="D9:E9"/>
    <mergeCell ref="F9:I9"/>
    <mergeCell ref="B2:B5"/>
    <mergeCell ref="C2:H2"/>
    <mergeCell ref="I2:I5"/>
    <mergeCell ref="C3:H3"/>
    <mergeCell ref="C4:H4"/>
    <mergeCell ref="C5:F5"/>
    <mergeCell ref="G5:H5"/>
  </mergeCells>
  <dataValidations count="8">
    <dataValidation type="list" allowBlank="1" showInputMessage="1" showErrorMessage="1" sqref="C27:E27" xr:uid="{00000000-0002-0000-0A00-000000000000}">
      <formula1>$M$15:$M$18</formula1>
    </dataValidation>
    <dataValidation type="list" allowBlank="1" showInputMessage="1" showErrorMessage="1" sqref="C12:F12" xr:uid="{00000000-0002-0000-0A00-000001000000}">
      <formula1>$M$9:$M$12</formula1>
    </dataValidation>
    <dataValidation type="list" allowBlank="1" showInputMessage="1" showErrorMessage="1" sqref="K15" xr:uid="{00000000-0002-0000-0A00-000002000000}">
      <formula1>O20:O22</formula1>
    </dataValidation>
    <dataValidation type="list" allowBlank="1" showInputMessage="1" showErrorMessage="1" sqref="H15:J15" xr:uid="{00000000-0002-0000-0A00-000003000000}">
      <formula1>M20:M22</formula1>
    </dataValidation>
    <dataValidation type="list" allowBlank="1" showInputMessage="1" showErrorMessage="1" sqref="J13:K13" xr:uid="{00000000-0002-0000-0A00-000004000000}">
      <formula1>$M$24:$M$31</formula1>
    </dataValidation>
    <dataValidation type="list" allowBlank="1" showInputMessage="1" showErrorMessage="1" sqref="C13:I13" xr:uid="{00000000-0002-0000-0A00-000005000000}">
      <formula1>$N$17:$N$24</formula1>
    </dataValidation>
    <dataValidation type="list" allowBlank="1" showInputMessage="1" showErrorMessage="1" sqref="H16:I16" xr:uid="{00000000-0002-0000-0A00-000006000000}">
      <formula1>$N$8:$N$11</formula1>
    </dataValidation>
    <dataValidation type="list" allowBlank="1" showInputMessage="1" showErrorMessage="1" sqref="C10 I10" xr:uid="{00000000-0002-0000-0A00-000007000000}">
      <formula1>$N$14:$N$15</formula1>
    </dataValidation>
  </dataValidations>
  <pageMargins left="0.70866141732283472" right="0.70866141732283472" top="0.74803149606299213" bottom="0.74803149606299213" header="0.31496062992125984" footer="0.31496062992125984"/>
  <pageSetup scale="50" orientation="portrait" r:id="rId1"/>
  <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B1:L30"/>
  <sheetViews>
    <sheetView topLeftCell="A7" workbookViewId="0">
      <selection activeCell="B14" sqref="B14:K19"/>
    </sheetView>
  </sheetViews>
  <sheetFormatPr baseColWidth="10" defaultColWidth="11.44140625" defaultRowHeight="14.4" x14ac:dyDescent="0.3"/>
  <cols>
    <col min="1" max="1" width="1.33203125" customWidth="1"/>
    <col min="2" max="2" width="20.109375" style="38" customWidth="1"/>
    <col min="3" max="3" width="34.44140625" customWidth="1"/>
    <col min="4" max="4" width="14.33203125" customWidth="1"/>
    <col min="5" max="5" width="5.6640625" customWidth="1"/>
    <col min="6" max="6" width="47" customWidth="1"/>
    <col min="7" max="8" width="16.109375" customWidth="1"/>
    <col min="9" max="9" width="16.33203125" customWidth="1"/>
    <col min="10" max="10" width="15.6640625" customWidth="1"/>
    <col min="11" max="11" width="20" customWidth="1"/>
    <col min="13" max="13" width="17.6640625" bestFit="1" customWidth="1"/>
    <col min="108" max="108" width="11.44140625" customWidth="1"/>
    <col min="198" max="198" width="1.44140625" customWidth="1"/>
  </cols>
  <sheetData>
    <row r="1" spans="2:11" ht="18" customHeight="1" thickBot="1" x14ac:dyDescent="0.35">
      <c r="B1" s="491"/>
      <c r="C1" s="494" t="s">
        <v>0</v>
      </c>
      <c r="D1" s="495"/>
      <c r="E1" s="495"/>
      <c r="F1" s="495"/>
      <c r="G1" s="495"/>
      <c r="H1" s="496"/>
      <c r="I1" s="497"/>
      <c r="J1" s="498"/>
    </row>
    <row r="2" spans="2:11" ht="18" customHeight="1" thickBot="1" x14ac:dyDescent="0.35">
      <c r="B2" s="492"/>
      <c r="C2" s="494" t="s">
        <v>1</v>
      </c>
      <c r="D2" s="495"/>
      <c r="E2" s="495"/>
      <c r="F2" s="495"/>
      <c r="G2" s="495"/>
      <c r="H2" s="496"/>
      <c r="I2" s="499"/>
      <c r="J2" s="500"/>
    </row>
    <row r="3" spans="2:11" ht="18" customHeight="1" thickBot="1" x14ac:dyDescent="0.35">
      <c r="B3" s="492"/>
      <c r="C3" s="494" t="s">
        <v>450</v>
      </c>
      <c r="D3" s="495"/>
      <c r="E3" s="495"/>
      <c r="F3" s="495"/>
      <c r="G3" s="495"/>
      <c r="H3" s="496"/>
      <c r="I3" s="499"/>
      <c r="J3" s="500"/>
    </row>
    <row r="4" spans="2:11" ht="18" customHeight="1" thickBot="1" x14ac:dyDescent="0.35">
      <c r="B4" s="493"/>
      <c r="C4" s="494" t="s">
        <v>191</v>
      </c>
      <c r="D4" s="495"/>
      <c r="E4" s="495"/>
      <c r="F4" s="496"/>
      <c r="G4" s="503" t="s">
        <v>192</v>
      </c>
      <c r="H4" s="504"/>
      <c r="I4" s="501"/>
      <c r="J4" s="502"/>
    </row>
    <row r="5" spans="2:11" ht="18" customHeight="1" thickBot="1" x14ac:dyDescent="0.35">
      <c r="B5" s="35"/>
      <c r="C5" s="10"/>
      <c r="D5" s="10"/>
      <c r="E5" s="10"/>
      <c r="F5" s="10"/>
      <c r="G5" s="10"/>
      <c r="H5" s="10"/>
      <c r="I5" s="10"/>
      <c r="J5" s="36"/>
    </row>
    <row r="6" spans="2:11" ht="51.75" customHeight="1" thickBot="1" x14ac:dyDescent="0.35">
      <c r="B6" s="1" t="s">
        <v>451</v>
      </c>
      <c r="C6" s="505" t="s">
        <v>39</v>
      </c>
      <c r="D6" s="506"/>
      <c r="E6" s="507"/>
      <c r="F6" s="37"/>
      <c r="G6" s="10"/>
      <c r="H6" s="10"/>
      <c r="I6" s="10"/>
      <c r="J6" s="36"/>
    </row>
    <row r="7" spans="2:11" ht="32.25" customHeight="1" thickBot="1" x14ac:dyDescent="0.35">
      <c r="B7" s="2" t="s">
        <v>194</v>
      </c>
      <c r="C7" s="505" t="s">
        <v>86</v>
      </c>
      <c r="D7" s="506"/>
      <c r="E7" s="507"/>
      <c r="F7" s="37"/>
      <c r="G7" s="10"/>
      <c r="H7" s="10"/>
      <c r="I7" s="10"/>
      <c r="J7" s="36"/>
    </row>
    <row r="8" spans="2:11" ht="32.25" customHeight="1" thickBot="1" x14ac:dyDescent="0.35">
      <c r="B8" s="2" t="s">
        <v>195</v>
      </c>
      <c r="C8" s="505" t="s">
        <v>196</v>
      </c>
      <c r="D8" s="506"/>
      <c r="E8" s="507"/>
      <c r="F8" s="4"/>
      <c r="G8" s="10"/>
      <c r="H8" s="10"/>
      <c r="I8" s="10"/>
      <c r="J8" s="36"/>
    </row>
    <row r="9" spans="2:11" ht="33.75" customHeight="1" thickBot="1" x14ac:dyDescent="0.35">
      <c r="B9" s="2" t="s">
        <v>197</v>
      </c>
      <c r="C9" s="505" t="s">
        <v>186</v>
      </c>
      <c r="D9" s="506"/>
      <c r="E9" s="507"/>
      <c r="F9" s="37"/>
      <c r="G9" s="10"/>
      <c r="H9" s="10"/>
      <c r="I9" s="10"/>
      <c r="J9" s="36"/>
    </row>
    <row r="10" spans="2:11" ht="33.75" customHeight="1" thickBot="1" x14ac:dyDescent="0.35">
      <c r="B10" s="64" t="s">
        <v>198</v>
      </c>
      <c r="C10" s="505" t="s">
        <v>452</v>
      </c>
      <c r="D10" s="506"/>
      <c r="E10" s="507"/>
      <c r="F10" s="37"/>
      <c r="G10" s="10"/>
      <c r="H10" s="10"/>
      <c r="I10" s="10"/>
      <c r="J10" s="36"/>
    </row>
    <row r="11" spans="2:11" ht="34.5" customHeight="1" x14ac:dyDescent="0.3"/>
    <row r="12" spans="2:11" ht="21.75" customHeight="1" x14ac:dyDescent="0.3">
      <c r="B12" s="484" t="s">
        <v>453</v>
      </c>
      <c r="C12" s="485"/>
      <c r="D12" s="485"/>
      <c r="E12" s="485"/>
      <c r="F12" s="485"/>
      <c r="G12" s="485"/>
      <c r="H12" s="486"/>
      <c r="I12" s="903" t="s">
        <v>200</v>
      </c>
      <c r="J12" s="904"/>
      <c r="K12" s="904"/>
    </row>
    <row r="13" spans="2:11" s="39" customFormat="1" ht="30" customHeight="1" x14ac:dyDescent="0.3">
      <c r="B13" s="269" t="s">
        <v>201</v>
      </c>
      <c r="C13" s="269" t="s">
        <v>202</v>
      </c>
      <c r="D13" s="269" t="s">
        <v>203</v>
      </c>
      <c r="E13" s="269" t="s">
        <v>204</v>
      </c>
      <c r="F13" s="269" t="s">
        <v>205</v>
      </c>
      <c r="G13" s="269" t="s">
        <v>206</v>
      </c>
      <c r="H13" s="269" t="s">
        <v>207</v>
      </c>
      <c r="I13" s="270" t="s">
        <v>208</v>
      </c>
      <c r="J13" s="270" t="s">
        <v>209</v>
      </c>
      <c r="K13" s="270" t="s">
        <v>210</v>
      </c>
    </row>
    <row r="14" spans="2:11" s="39" customFormat="1" x14ac:dyDescent="0.3">
      <c r="B14" s="271"/>
      <c r="C14" s="272"/>
      <c r="D14" s="273"/>
      <c r="E14" s="274"/>
      <c r="F14" s="272"/>
      <c r="G14" s="273"/>
      <c r="H14" s="275"/>
      <c r="I14" s="276"/>
      <c r="J14" s="277"/>
      <c r="K14" s="274"/>
    </row>
    <row r="15" spans="2:11" ht="165" customHeight="1" x14ac:dyDescent="0.3">
      <c r="B15" s="271"/>
      <c r="C15" s="278"/>
      <c r="D15" s="273"/>
      <c r="E15" s="279"/>
      <c r="F15" s="280"/>
      <c r="G15" s="273"/>
      <c r="H15" s="275"/>
      <c r="I15" s="276"/>
      <c r="J15" s="277"/>
      <c r="K15" s="901"/>
    </row>
    <row r="16" spans="2:11" x14ac:dyDescent="0.3">
      <c r="B16" s="271"/>
      <c r="C16" s="272"/>
      <c r="D16" s="273"/>
      <c r="E16" s="274"/>
      <c r="F16" s="272"/>
      <c r="G16" s="273"/>
      <c r="H16" s="275"/>
      <c r="I16" s="276"/>
      <c r="J16" s="277"/>
      <c r="K16" s="902"/>
    </row>
    <row r="17" spans="2:12" x14ac:dyDescent="0.3">
      <c r="B17" s="271"/>
      <c r="C17" s="281"/>
      <c r="D17" s="273"/>
      <c r="E17" s="274"/>
      <c r="F17" s="281"/>
      <c r="G17" s="273"/>
      <c r="H17" s="282"/>
      <c r="I17" s="276"/>
      <c r="J17" s="277"/>
      <c r="K17" s="274"/>
    </row>
    <row r="18" spans="2:12" x14ac:dyDescent="0.3">
      <c r="B18" s="271"/>
      <c r="C18" s="281"/>
      <c r="D18" s="273"/>
      <c r="E18" s="274"/>
      <c r="F18" s="281"/>
      <c r="G18" s="273"/>
      <c r="H18" s="282"/>
      <c r="I18" s="283"/>
      <c r="J18" s="277"/>
      <c r="K18" s="284"/>
    </row>
    <row r="19" spans="2:12" ht="15" customHeight="1" x14ac:dyDescent="0.3">
      <c r="B19" s="897" t="s">
        <v>217</v>
      </c>
      <c r="C19" s="898"/>
      <c r="D19" s="285">
        <f>SUM(D15:D16)</f>
        <v>0</v>
      </c>
      <c r="E19" s="899" t="s">
        <v>217</v>
      </c>
      <c r="F19" s="900"/>
      <c r="G19" s="285">
        <v>1</v>
      </c>
      <c r="H19" s="286"/>
      <c r="I19" s="287">
        <f>SUM(I14:I18)</f>
        <v>0</v>
      </c>
      <c r="J19" s="288"/>
      <c r="K19" s="288"/>
    </row>
    <row r="23" spans="2:12" x14ac:dyDescent="0.3">
      <c r="L23" s="78"/>
    </row>
    <row r="24" spans="2:12" x14ac:dyDescent="0.3">
      <c r="L24" s="78"/>
    </row>
    <row r="25" spans="2:12" x14ac:dyDescent="0.3">
      <c r="L25" s="78"/>
    </row>
    <row r="26" spans="2:12" x14ac:dyDescent="0.3">
      <c r="L26" s="78"/>
    </row>
    <row r="27" spans="2:12" x14ac:dyDescent="0.3">
      <c r="L27" s="78"/>
    </row>
    <row r="28" spans="2:12" x14ac:dyDescent="0.3">
      <c r="L28" s="78"/>
    </row>
    <row r="30" spans="2:12" x14ac:dyDescent="0.3">
      <c r="L30" s="79"/>
    </row>
  </sheetData>
  <mergeCells count="17">
    <mergeCell ref="B19:C19"/>
    <mergeCell ref="E19:F19"/>
    <mergeCell ref="K15:K16"/>
    <mergeCell ref="C10:E10"/>
    <mergeCell ref="I12:K12"/>
    <mergeCell ref="C8:E8"/>
    <mergeCell ref="C9:E9"/>
    <mergeCell ref="B12:H12"/>
    <mergeCell ref="C6:E6"/>
    <mergeCell ref="C7:E7"/>
    <mergeCell ref="B1:B4"/>
    <mergeCell ref="C1:H1"/>
    <mergeCell ref="I1:J4"/>
    <mergeCell ref="C2:H2"/>
    <mergeCell ref="C3:H3"/>
    <mergeCell ref="C4:F4"/>
    <mergeCell ref="G4:H4"/>
  </mergeCell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J9:N27"/>
  <sheetViews>
    <sheetView workbookViewId="0">
      <selection activeCell="G36" sqref="G36"/>
    </sheetView>
  </sheetViews>
  <sheetFormatPr baseColWidth="10" defaultColWidth="11.44140625" defaultRowHeight="14.4" x14ac:dyDescent="0.3"/>
  <sheetData>
    <row r="9" spans="10:12" x14ac:dyDescent="0.3">
      <c r="K9" s="289" t="s">
        <v>454</v>
      </c>
      <c r="L9" s="289" t="s">
        <v>455</v>
      </c>
    </row>
    <row r="10" spans="10:12" x14ac:dyDescent="0.3">
      <c r="J10" s="290" t="s">
        <v>456</v>
      </c>
      <c r="K10" s="290">
        <v>77</v>
      </c>
      <c r="L10" s="290">
        <v>2</v>
      </c>
    </row>
    <row r="11" spans="10:12" x14ac:dyDescent="0.3">
      <c r="J11" s="227"/>
      <c r="K11" s="227"/>
      <c r="L11" s="227">
        <v>37</v>
      </c>
    </row>
    <row r="12" spans="10:12" x14ac:dyDescent="0.3">
      <c r="J12" s="227"/>
      <c r="K12" s="227"/>
      <c r="L12" s="227">
        <v>43</v>
      </c>
    </row>
    <row r="13" spans="10:12" x14ac:dyDescent="0.3">
      <c r="K13" s="227" t="s">
        <v>457</v>
      </c>
      <c r="L13" s="291">
        <f>SUM(L10:L12)</f>
        <v>82</v>
      </c>
    </row>
    <row r="14" spans="10:12" x14ac:dyDescent="0.3">
      <c r="J14" s="290" t="s">
        <v>458</v>
      </c>
      <c r="K14" s="290">
        <v>115</v>
      </c>
      <c r="L14" s="290">
        <v>16</v>
      </c>
    </row>
    <row r="15" spans="10:12" x14ac:dyDescent="0.3">
      <c r="J15" s="227"/>
      <c r="K15" s="227"/>
      <c r="L15" s="227">
        <v>27</v>
      </c>
    </row>
    <row r="16" spans="10:12" x14ac:dyDescent="0.3">
      <c r="J16" s="227"/>
      <c r="K16" s="227"/>
      <c r="L16" s="227">
        <v>10</v>
      </c>
    </row>
    <row r="17" spans="10:14" x14ac:dyDescent="0.3">
      <c r="J17" s="227"/>
      <c r="K17" s="227" t="s">
        <v>457</v>
      </c>
      <c r="L17" s="291">
        <f>SUM(L14:L16)</f>
        <v>53</v>
      </c>
    </row>
    <row r="18" spans="10:14" x14ac:dyDescent="0.3">
      <c r="J18" s="290" t="s">
        <v>459</v>
      </c>
      <c r="K18" s="290">
        <v>7</v>
      </c>
      <c r="L18" s="290">
        <v>13</v>
      </c>
    </row>
    <row r="19" spans="10:14" x14ac:dyDescent="0.3">
      <c r="J19" s="227"/>
      <c r="K19" s="227"/>
      <c r="L19" s="227">
        <v>14</v>
      </c>
    </row>
    <row r="20" spans="10:14" x14ac:dyDescent="0.3">
      <c r="J20" s="227"/>
      <c r="K20" s="227"/>
      <c r="L20" s="227">
        <v>10</v>
      </c>
    </row>
    <row r="21" spans="10:14" x14ac:dyDescent="0.3">
      <c r="J21" s="227"/>
      <c r="K21" s="227" t="s">
        <v>457</v>
      </c>
      <c r="L21" s="291">
        <f>SUM(L18:L20)</f>
        <v>37</v>
      </c>
    </row>
    <row r="22" spans="10:14" x14ac:dyDescent="0.3">
      <c r="J22" s="290" t="s">
        <v>460</v>
      </c>
      <c r="K22" s="290">
        <v>52</v>
      </c>
      <c r="L22" s="290">
        <v>10</v>
      </c>
    </row>
    <row r="23" spans="10:14" x14ac:dyDescent="0.3">
      <c r="J23" s="227"/>
      <c r="K23" s="227"/>
      <c r="L23" s="227">
        <v>0</v>
      </c>
    </row>
    <row r="24" spans="10:14" x14ac:dyDescent="0.3">
      <c r="J24" s="227"/>
      <c r="K24" s="227"/>
      <c r="L24" s="227">
        <v>59</v>
      </c>
    </row>
    <row r="25" spans="10:14" x14ac:dyDescent="0.3">
      <c r="J25" s="227"/>
      <c r="K25" s="227" t="s">
        <v>457</v>
      </c>
      <c r="L25" s="291">
        <f>SUM(L22:L24)</f>
        <v>69</v>
      </c>
    </row>
    <row r="27" spans="10:14" x14ac:dyDescent="0.3">
      <c r="J27" s="76" t="s">
        <v>461</v>
      </c>
      <c r="K27" s="76">
        <f>SUM(K10:K22)</f>
        <v>251</v>
      </c>
      <c r="L27" s="76">
        <f>+L13+L17+L21+L25</f>
        <v>241</v>
      </c>
      <c r="M27" s="77">
        <f>+L27/K27</f>
        <v>0.96015936254980083</v>
      </c>
      <c r="N27" s="75"/>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
  <sheetViews>
    <sheetView workbookViewId="0">
      <selection activeCell="D15" sqref="D15:D35"/>
    </sheetView>
  </sheetViews>
  <sheetFormatPr baseColWidth="10" defaultColWidth="11.44140625" defaultRowHeight="14.4" x14ac:dyDescent="0.3"/>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9" tint="-0.249977111117893"/>
  </sheetPr>
  <dimension ref="B1:X68"/>
  <sheetViews>
    <sheetView topLeftCell="A37" zoomScale="90" zoomScaleNormal="90" zoomScalePageLayoutView="90" workbookViewId="0">
      <selection activeCell="C51" sqref="C51:I51"/>
    </sheetView>
  </sheetViews>
  <sheetFormatPr baseColWidth="10" defaultColWidth="10.6640625" defaultRowHeight="13.2" x14ac:dyDescent="0.25"/>
  <cols>
    <col min="1" max="1" width="1" style="7" customWidth="1"/>
    <col min="2" max="2" width="25.44140625" style="8" customWidth="1"/>
    <col min="3" max="3" width="14.44140625" style="7" customWidth="1"/>
    <col min="4" max="4" width="20.109375" style="7" customWidth="1"/>
    <col min="5" max="5" width="16.44140625" style="7" customWidth="1"/>
    <col min="6" max="6" width="25" style="7" customWidth="1"/>
    <col min="7" max="7" width="22" style="9" customWidth="1"/>
    <col min="8" max="8" width="20.44140625" style="7" customWidth="1"/>
    <col min="9" max="11" width="22.44140625" style="7" customWidth="1"/>
    <col min="12" max="24" width="10.6640625" style="3"/>
    <col min="25" max="16384" width="10.6640625" style="7"/>
  </cols>
  <sheetData>
    <row r="1" spans="2:14" ht="6" customHeight="1" thickBot="1" x14ac:dyDescent="0.3"/>
    <row r="2" spans="2:14" ht="25.5" customHeight="1" x14ac:dyDescent="0.25">
      <c r="B2" s="470"/>
      <c r="C2" s="468" t="s">
        <v>0</v>
      </c>
      <c r="D2" s="468"/>
      <c r="E2" s="468"/>
      <c r="F2" s="468"/>
      <c r="G2" s="468"/>
      <c r="H2" s="468"/>
      <c r="I2" s="472"/>
      <c r="J2" s="10"/>
      <c r="K2" s="10"/>
      <c r="M2" s="11" t="s">
        <v>67</v>
      </c>
    </row>
    <row r="3" spans="2:14" ht="25.5" customHeight="1" x14ac:dyDescent="0.25">
      <c r="B3" s="471"/>
      <c r="C3" s="469" t="s">
        <v>1</v>
      </c>
      <c r="D3" s="469"/>
      <c r="E3" s="469"/>
      <c r="F3" s="469"/>
      <c r="G3" s="469"/>
      <c r="H3" s="469"/>
      <c r="I3" s="473"/>
      <c r="J3" s="10"/>
      <c r="K3" s="10"/>
      <c r="M3" s="11" t="s">
        <v>68</v>
      </c>
    </row>
    <row r="4" spans="2:14" ht="25.5" customHeight="1" x14ac:dyDescent="0.25">
      <c r="B4" s="471"/>
      <c r="C4" s="469" t="s">
        <v>69</v>
      </c>
      <c r="D4" s="469"/>
      <c r="E4" s="469"/>
      <c r="F4" s="469"/>
      <c r="G4" s="469"/>
      <c r="H4" s="469"/>
      <c r="I4" s="473"/>
      <c r="J4" s="10"/>
      <c r="K4" s="10"/>
      <c r="M4" s="11" t="s">
        <v>70</v>
      </c>
    </row>
    <row r="5" spans="2:14" ht="25.5" customHeight="1" x14ac:dyDescent="0.25">
      <c r="B5" s="471"/>
      <c r="C5" s="469" t="s">
        <v>71</v>
      </c>
      <c r="D5" s="469"/>
      <c r="E5" s="469"/>
      <c r="F5" s="469"/>
      <c r="G5" s="474" t="s">
        <v>72</v>
      </c>
      <c r="H5" s="474"/>
      <c r="I5" s="473"/>
      <c r="J5" s="10"/>
      <c r="K5" s="10"/>
      <c r="M5" s="11" t="s">
        <v>73</v>
      </c>
    </row>
    <row r="6" spans="2:14" ht="23.25" customHeight="1" x14ac:dyDescent="0.25">
      <c r="B6" s="453" t="s">
        <v>74</v>
      </c>
      <c r="C6" s="454"/>
      <c r="D6" s="454"/>
      <c r="E6" s="454"/>
      <c r="F6" s="454"/>
      <c r="G6" s="454"/>
      <c r="H6" s="454"/>
      <c r="I6" s="455"/>
      <c r="J6" s="12"/>
      <c r="K6" s="12"/>
    </row>
    <row r="7" spans="2:14" ht="24" customHeight="1" x14ac:dyDescent="0.25">
      <c r="B7" s="456" t="s">
        <v>75</v>
      </c>
      <c r="C7" s="457"/>
      <c r="D7" s="457"/>
      <c r="E7" s="457"/>
      <c r="F7" s="457"/>
      <c r="G7" s="457"/>
      <c r="H7" s="457"/>
      <c r="I7" s="458"/>
      <c r="J7" s="13"/>
      <c r="K7" s="13"/>
    </row>
    <row r="8" spans="2:14" ht="24" customHeight="1" x14ac:dyDescent="0.25">
      <c r="B8" s="459" t="s">
        <v>76</v>
      </c>
      <c r="C8" s="460"/>
      <c r="D8" s="460"/>
      <c r="E8" s="460"/>
      <c r="F8" s="460"/>
      <c r="G8" s="460"/>
      <c r="H8" s="460"/>
      <c r="I8" s="461"/>
      <c r="J8" s="40"/>
      <c r="K8" s="40"/>
      <c r="N8" s="6" t="s">
        <v>77</v>
      </c>
    </row>
    <row r="9" spans="2:14" ht="30.75" customHeight="1" x14ac:dyDescent="0.25">
      <c r="B9" s="62" t="s">
        <v>78</v>
      </c>
      <c r="C9" s="41">
        <v>231</v>
      </c>
      <c r="D9" s="465" t="s">
        <v>79</v>
      </c>
      <c r="E9" s="465"/>
      <c r="F9" s="416" t="s">
        <v>80</v>
      </c>
      <c r="G9" s="417"/>
      <c r="H9" s="417"/>
      <c r="I9" s="418"/>
      <c r="J9" s="14"/>
      <c r="K9" s="14"/>
      <c r="M9" s="11" t="s">
        <v>81</v>
      </c>
      <c r="N9" s="6" t="s">
        <v>82</v>
      </c>
    </row>
    <row r="10" spans="2:14" ht="30.75" customHeight="1" x14ac:dyDescent="0.25">
      <c r="B10" s="194" t="s">
        <v>83</v>
      </c>
      <c r="C10" s="195" t="s">
        <v>84</v>
      </c>
      <c r="D10" s="466" t="s">
        <v>85</v>
      </c>
      <c r="E10" s="467"/>
      <c r="F10" s="450" t="s">
        <v>86</v>
      </c>
      <c r="G10" s="451"/>
      <c r="H10" s="196" t="s">
        <v>87</v>
      </c>
      <c r="I10" s="197" t="s">
        <v>84</v>
      </c>
      <c r="J10" s="15"/>
      <c r="K10" s="15"/>
      <c r="M10" s="11" t="s">
        <v>88</v>
      </c>
      <c r="N10" s="6" t="s">
        <v>89</v>
      </c>
    </row>
    <row r="11" spans="2:14" ht="30.75" customHeight="1" x14ac:dyDescent="0.25">
      <c r="B11" s="194" t="s">
        <v>90</v>
      </c>
      <c r="C11" s="462" t="s">
        <v>91</v>
      </c>
      <c r="D11" s="462"/>
      <c r="E11" s="462"/>
      <c r="F11" s="462"/>
      <c r="G11" s="196" t="s">
        <v>92</v>
      </c>
      <c r="H11" s="463">
        <v>1032</v>
      </c>
      <c r="I11" s="464"/>
      <c r="J11" s="16"/>
      <c r="K11" s="16"/>
      <c r="M11" s="11" t="s">
        <v>93</v>
      </c>
      <c r="N11" s="6" t="s">
        <v>44</v>
      </c>
    </row>
    <row r="12" spans="2:14" ht="30.75" customHeight="1" x14ac:dyDescent="0.25">
      <c r="B12" s="194" t="s">
        <v>94</v>
      </c>
      <c r="C12" s="447" t="s">
        <v>88</v>
      </c>
      <c r="D12" s="447"/>
      <c r="E12" s="447"/>
      <c r="F12" s="447"/>
      <c r="G12" s="196" t="s">
        <v>95</v>
      </c>
      <c r="H12" s="448" t="s">
        <v>96</v>
      </c>
      <c r="I12" s="449"/>
      <c r="J12" s="17"/>
      <c r="K12" s="17"/>
      <c r="M12" s="18" t="s">
        <v>97</v>
      </c>
    </row>
    <row r="13" spans="2:14" ht="30.75" customHeight="1" x14ac:dyDescent="0.25">
      <c r="B13" s="194" t="s">
        <v>98</v>
      </c>
      <c r="C13" s="443" t="s">
        <v>99</v>
      </c>
      <c r="D13" s="443"/>
      <c r="E13" s="443"/>
      <c r="F13" s="443"/>
      <c r="G13" s="443"/>
      <c r="H13" s="443"/>
      <c r="I13" s="444"/>
      <c r="J13" s="19"/>
      <c r="K13" s="19"/>
      <c r="M13" s="18"/>
    </row>
    <row r="14" spans="2:14" ht="30.75" customHeight="1" x14ac:dyDescent="0.25">
      <c r="B14" s="194" t="s">
        <v>100</v>
      </c>
      <c r="C14" s="450" t="s">
        <v>101</v>
      </c>
      <c r="D14" s="451"/>
      <c r="E14" s="451"/>
      <c r="F14" s="451"/>
      <c r="G14" s="451"/>
      <c r="H14" s="451"/>
      <c r="I14" s="452"/>
      <c r="J14" s="15"/>
      <c r="K14" s="15"/>
      <c r="M14" s="18"/>
      <c r="N14" s="6" t="s">
        <v>102</v>
      </c>
    </row>
    <row r="15" spans="2:14" ht="30.75" customHeight="1" x14ac:dyDescent="0.25">
      <c r="B15" s="194" t="s">
        <v>103</v>
      </c>
      <c r="C15" s="437" t="s">
        <v>104</v>
      </c>
      <c r="D15" s="437"/>
      <c r="E15" s="437"/>
      <c r="F15" s="437"/>
      <c r="G15" s="196" t="s">
        <v>105</v>
      </c>
      <c r="H15" s="439" t="s">
        <v>106</v>
      </c>
      <c r="I15" s="440"/>
      <c r="J15" s="15"/>
      <c r="K15" s="15"/>
      <c r="M15" s="18" t="s">
        <v>107</v>
      </c>
      <c r="N15" s="6" t="s">
        <v>84</v>
      </c>
    </row>
    <row r="16" spans="2:14" ht="30.75" customHeight="1" x14ac:dyDescent="0.25">
      <c r="B16" s="194" t="s">
        <v>108</v>
      </c>
      <c r="C16" s="441" t="s">
        <v>109</v>
      </c>
      <c r="D16" s="442"/>
      <c r="E16" s="442"/>
      <c r="F16" s="442"/>
      <c r="G16" s="196" t="s">
        <v>110</v>
      </c>
      <c r="H16" s="439" t="s">
        <v>44</v>
      </c>
      <c r="I16" s="440"/>
      <c r="J16" s="15"/>
      <c r="K16" s="15"/>
      <c r="M16" s="18" t="s">
        <v>111</v>
      </c>
    </row>
    <row r="17" spans="2:14" ht="36" customHeight="1" x14ac:dyDescent="0.25">
      <c r="B17" s="194" t="s">
        <v>112</v>
      </c>
      <c r="C17" s="443" t="s">
        <v>113</v>
      </c>
      <c r="D17" s="443"/>
      <c r="E17" s="443"/>
      <c r="F17" s="443"/>
      <c r="G17" s="443"/>
      <c r="H17" s="443"/>
      <c r="I17" s="444"/>
      <c r="J17" s="19"/>
      <c r="K17" s="19"/>
      <c r="M17" s="18" t="s">
        <v>114</v>
      </c>
      <c r="N17" s="6" t="s">
        <v>115</v>
      </c>
    </row>
    <row r="18" spans="2:14" ht="30.75" customHeight="1" x14ac:dyDescent="0.25">
      <c r="B18" s="194" t="s">
        <v>116</v>
      </c>
      <c r="C18" s="437" t="s">
        <v>117</v>
      </c>
      <c r="D18" s="437"/>
      <c r="E18" s="437"/>
      <c r="F18" s="437"/>
      <c r="G18" s="437"/>
      <c r="H18" s="437"/>
      <c r="I18" s="438"/>
      <c r="J18" s="20"/>
      <c r="K18" s="20"/>
      <c r="M18" s="18" t="s">
        <v>118</v>
      </c>
      <c r="N18" s="6" t="s">
        <v>119</v>
      </c>
    </row>
    <row r="19" spans="2:14" ht="30.75" customHeight="1" x14ac:dyDescent="0.25">
      <c r="B19" s="194" t="s">
        <v>120</v>
      </c>
      <c r="C19" s="437" t="s">
        <v>121</v>
      </c>
      <c r="D19" s="437"/>
      <c r="E19" s="437"/>
      <c r="F19" s="437"/>
      <c r="G19" s="437"/>
      <c r="H19" s="437"/>
      <c r="I19" s="438"/>
      <c r="J19" s="21"/>
      <c r="K19" s="21"/>
      <c r="M19" s="18"/>
      <c r="N19" s="6" t="s">
        <v>122</v>
      </c>
    </row>
    <row r="20" spans="2:14" ht="30.75" customHeight="1" x14ac:dyDescent="0.25">
      <c r="B20" s="194" t="s">
        <v>123</v>
      </c>
      <c r="C20" s="445" t="s">
        <v>56</v>
      </c>
      <c r="D20" s="445"/>
      <c r="E20" s="445"/>
      <c r="F20" s="445"/>
      <c r="G20" s="445"/>
      <c r="H20" s="445"/>
      <c r="I20" s="446"/>
      <c r="J20" s="22"/>
      <c r="K20" s="22"/>
      <c r="M20" s="18" t="s">
        <v>106</v>
      </c>
      <c r="N20" s="6" t="s">
        <v>124</v>
      </c>
    </row>
    <row r="21" spans="2:14" ht="27.75" customHeight="1" x14ac:dyDescent="0.25">
      <c r="B21" s="432" t="s">
        <v>125</v>
      </c>
      <c r="C21" s="434" t="s">
        <v>126</v>
      </c>
      <c r="D21" s="434"/>
      <c r="E21" s="434"/>
      <c r="F21" s="435" t="s">
        <v>127</v>
      </c>
      <c r="G21" s="435"/>
      <c r="H21" s="435"/>
      <c r="I21" s="436"/>
      <c r="J21" s="23"/>
      <c r="K21" s="23"/>
      <c r="M21" s="18" t="s">
        <v>128</v>
      </c>
      <c r="N21" s="6" t="s">
        <v>129</v>
      </c>
    </row>
    <row r="22" spans="2:14" ht="27" customHeight="1" x14ac:dyDescent="0.25">
      <c r="B22" s="433"/>
      <c r="C22" s="437" t="s">
        <v>130</v>
      </c>
      <c r="D22" s="437"/>
      <c r="E22" s="437"/>
      <c r="F22" s="437" t="s">
        <v>131</v>
      </c>
      <c r="G22" s="437"/>
      <c r="H22" s="437"/>
      <c r="I22" s="438"/>
      <c r="J22" s="21"/>
      <c r="K22" s="21"/>
      <c r="M22" s="18" t="s">
        <v>132</v>
      </c>
      <c r="N22" s="6" t="s">
        <v>133</v>
      </c>
    </row>
    <row r="23" spans="2:14" ht="39.75" customHeight="1" x14ac:dyDescent="0.25">
      <c r="B23" s="194" t="s">
        <v>134</v>
      </c>
      <c r="C23" s="439" t="s">
        <v>56</v>
      </c>
      <c r="D23" s="439"/>
      <c r="E23" s="439"/>
      <c r="F23" s="439" t="s">
        <v>56</v>
      </c>
      <c r="G23" s="439"/>
      <c r="H23" s="439"/>
      <c r="I23" s="440"/>
      <c r="J23" s="15"/>
      <c r="K23" s="15"/>
      <c r="M23" s="18"/>
      <c r="N23" s="6" t="s">
        <v>99</v>
      </c>
    </row>
    <row r="24" spans="2:14" ht="44.25" customHeight="1" x14ac:dyDescent="0.25">
      <c r="B24" s="194" t="s">
        <v>135</v>
      </c>
      <c r="C24" s="413" t="s">
        <v>136</v>
      </c>
      <c r="D24" s="414"/>
      <c r="E24" s="415"/>
      <c r="F24" s="416" t="s">
        <v>137</v>
      </c>
      <c r="G24" s="417"/>
      <c r="H24" s="417"/>
      <c r="I24" s="418"/>
      <c r="J24" s="20"/>
      <c r="K24" s="20"/>
      <c r="M24" s="24"/>
      <c r="N24" s="6" t="s">
        <v>138</v>
      </c>
    </row>
    <row r="25" spans="2:14" ht="29.25" customHeight="1" x14ac:dyDescent="0.25">
      <c r="B25" s="194" t="s">
        <v>139</v>
      </c>
      <c r="C25" s="419" t="s">
        <v>109</v>
      </c>
      <c r="D25" s="420"/>
      <c r="E25" s="421"/>
      <c r="F25" s="196" t="s">
        <v>140</v>
      </c>
      <c r="G25" s="422">
        <v>0.3</v>
      </c>
      <c r="H25" s="423"/>
      <c r="I25" s="424"/>
      <c r="J25" s="25"/>
      <c r="K25" s="25"/>
      <c r="M25" s="24"/>
    </row>
    <row r="26" spans="2:14" ht="27" customHeight="1" x14ac:dyDescent="0.25">
      <c r="B26" s="194" t="s">
        <v>141</v>
      </c>
      <c r="C26" s="416" t="s">
        <v>142</v>
      </c>
      <c r="D26" s="417"/>
      <c r="E26" s="425"/>
      <c r="F26" s="196" t="s">
        <v>143</v>
      </c>
      <c r="G26" s="426">
        <v>0.3</v>
      </c>
      <c r="H26" s="427"/>
      <c r="I26" s="428"/>
      <c r="J26" s="26"/>
      <c r="K26" s="26"/>
      <c r="M26" s="24"/>
    </row>
    <row r="27" spans="2:14" ht="47.25" customHeight="1" x14ac:dyDescent="0.25">
      <c r="B27" s="198" t="s">
        <v>144</v>
      </c>
      <c r="C27" s="429" t="s">
        <v>114</v>
      </c>
      <c r="D27" s="430"/>
      <c r="E27" s="431"/>
      <c r="F27" s="199" t="s">
        <v>145</v>
      </c>
      <c r="G27" s="426" t="s">
        <v>146</v>
      </c>
      <c r="H27" s="427"/>
      <c r="I27" s="428"/>
      <c r="J27" s="23"/>
      <c r="K27" s="23"/>
      <c r="M27" s="24"/>
    </row>
    <row r="28" spans="2:14" ht="30" customHeight="1" x14ac:dyDescent="0.25">
      <c r="B28" s="396" t="s">
        <v>147</v>
      </c>
      <c r="C28" s="397"/>
      <c r="D28" s="397"/>
      <c r="E28" s="397"/>
      <c r="F28" s="397"/>
      <c r="G28" s="397"/>
      <c r="H28" s="397"/>
      <c r="I28" s="398"/>
      <c r="J28" s="40"/>
      <c r="K28" s="40"/>
      <c r="M28" s="24"/>
    </row>
    <row r="29" spans="2:14" ht="56.25" customHeight="1" x14ac:dyDescent="0.25">
      <c r="B29" s="200" t="s">
        <v>148</v>
      </c>
      <c r="C29" s="201" t="s">
        <v>149</v>
      </c>
      <c r="D29" s="201" t="s">
        <v>150</v>
      </c>
      <c r="E29" s="201" t="s">
        <v>151</v>
      </c>
      <c r="F29" s="201" t="s">
        <v>152</v>
      </c>
      <c r="G29" s="202" t="s">
        <v>153</v>
      </c>
      <c r="H29" s="202" t="s">
        <v>154</v>
      </c>
      <c r="I29" s="203" t="s">
        <v>155</v>
      </c>
      <c r="J29" s="51" t="s">
        <v>156</v>
      </c>
      <c r="K29" s="21"/>
      <c r="M29" s="24"/>
    </row>
    <row r="30" spans="2:14" ht="19.5" customHeight="1" x14ac:dyDescent="0.25">
      <c r="B30" s="204" t="s">
        <v>157</v>
      </c>
      <c r="C30" s="205">
        <v>0</v>
      </c>
      <c r="D30" s="206">
        <f>+C30</f>
        <v>0</v>
      </c>
      <c r="E30" s="207">
        <v>0</v>
      </c>
      <c r="F30" s="208">
        <f>+E30</f>
        <v>0</v>
      </c>
      <c r="G30" s="209" t="e">
        <f>+C30/E30</f>
        <v>#DIV/0!</v>
      </c>
      <c r="H30" s="210" t="e">
        <f>+D30/F30</f>
        <v>#DIV/0!</v>
      </c>
      <c r="I30" s="211">
        <f>+D30/$G$26</f>
        <v>0</v>
      </c>
      <c r="J30" s="50">
        <v>0.99</v>
      </c>
      <c r="K30" s="27"/>
      <c r="M30" s="24"/>
    </row>
    <row r="31" spans="2:14" ht="19.5" customHeight="1" x14ac:dyDescent="0.25">
      <c r="B31" s="204" t="s">
        <v>158</v>
      </c>
      <c r="C31" s="205">
        <v>0</v>
      </c>
      <c r="D31" s="206">
        <f>+D30+C31</f>
        <v>0</v>
      </c>
      <c r="E31" s="207">
        <v>0</v>
      </c>
      <c r="F31" s="208">
        <f>+F30+E31</f>
        <v>0</v>
      </c>
      <c r="G31" s="209" t="e">
        <f t="shared" ref="G31:H40" si="0">+C31/E31</f>
        <v>#DIV/0!</v>
      </c>
      <c r="H31" s="210" t="e">
        <f t="shared" si="0"/>
        <v>#DIV/0!</v>
      </c>
      <c r="I31" s="211">
        <f t="shared" ref="I31:I41" si="1">+D31/$G$26</f>
        <v>0</v>
      </c>
      <c r="J31" s="50">
        <v>0.99</v>
      </c>
      <c r="K31" s="27"/>
      <c r="M31" s="24"/>
    </row>
    <row r="32" spans="2:14" ht="19.5" customHeight="1" x14ac:dyDescent="0.25">
      <c r="B32" s="204" t="s">
        <v>159</v>
      </c>
      <c r="C32" s="205">
        <v>0</v>
      </c>
      <c r="D32" s="206">
        <f t="shared" ref="D32:D40" si="2">+D31+C32</f>
        <v>0</v>
      </c>
      <c r="E32" s="207">
        <v>0.19</v>
      </c>
      <c r="F32" s="208">
        <f t="shared" ref="F32:F41" si="3">+F31+E32</f>
        <v>0.19</v>
      </c>
      <c r="G32" s="209">
        <f t="shared" si="0"/>
        <v>0</v>
      </c>
      <c r="H32" s="210">
        <f t="shared" si="0"/>
        <v>0</v>
      </c>
      <c r="I32" s="211">
        <f t="shared" si="1"/>
        <v>0</v>
      </c>
      <c r="J32" s="50">
        <v>0.99</v>
      </c>
      <c r="K32" s="27"/>
      <c r="M32" s="24"/>
    </row>
    <row r="33" spans="2:11" ht="19.5" customHeight="1" x14ac:dyDescent="0.25">
      <c r="B33" s="204" t="s">
        <v>160</v>
      </c>
      <c r="C33" s="205">
        <v>0</v>
      </c>
      <c r="D33" s="206">
        <f t="shared" si="2"/>
        <v>0</v>
      </c>
      <c r="E33" s="207">
        <v>0</v>
      </c>
      <c r="F33" s="208">
        <f t="shared" si="3"/>
        <v>0.19</v>
      </c>
      <c r="G33" s="209" t="e">
        <f t="shared" si="0"/>
        <v>#DIV/0!</v>
      </c>
      <c r="H33" s="210">
        <f t="shared" si="0"/>
        <v>0</v>
      </c>
      <c r="I33" s="211">
        <f t="shared" si="1"/>
        <v>0</v>
      </c>
      <c r="J33" s="50">
        <v>0.99</v>
      </c>
      <c r="K33" s="27"/>
    </row>
    <row r="34" spans="2:11" ht="19.5" customHeight="1" x14ac:dyDescent="0.25">
      <c r="B34" s="204" t="s">
        <v>161</v>
      </c>
      <c r="C34" s="205">
        <v>0</v>
      </c>
      <c r="D34" s="206">
        <f t="shared" si="2"/>
        <v>0</v>
      </c>
      <c r="E34" s="207">
        <v>0</v>
      </c>
      <c r="F34" s="208">
        <f t="shared" si="3"/>
        <v>0.19</v>
      </c>
      <c r="G34" s="209" t="e">
        <f t="shared" si="0"/>
        <v>#DIV/0!</v>
      </c>
      <c r="H34" s="210">
        <f t="shared" si="0"/>
        <v>0</v>
      </c>
      <c r="I34" s="211">
        <f t="shared" si="1"/>
        <v>0</v>
      </c>
      <c r="J34" s="50">
        <v>0.99</v>
      </c>
      <c r="K34" s="27"/>
    </row>
    <row r="35" spans="2:11" ht="19.5" customHeight="1" x14ac:dyDescent="0.25">
      <c r="B35" s="204" t="s">
        <v>162</v>
      </c>
      <c r="C35" s="205">
        <v>0</v>
      </c>
      <c r="D35" s="206">
        <f t="shared" si="2"/>
        <v>0</v>
      </c>
      <c r="E35" s="207">
        <v>0</v>
      </c>
      <c r="F35" s="208">
        <f t="shared" si="3"/>
        <v>0.19</v>
      </c>
      <c r="G35" s="209" t="e">
        <f t="shared" si="0"/>
        <v>#DIV/0!</v>
      </c>
      <c r="H35" s="210">
        <f t="shared" si="0"/>
        <v>0</v>
      </c>
      <c r="I35" s="211">
        <f t="shared" si="1"/>
        <v>0</v>
      </c>
      <c r="J35" s="50">
        <v>0.99</v>
      </c>
      <c r="K35" s="27"/>
    </row>
    <row r="36" spans="2:11" ht="19.5" customHeight="1" x14ac:dyDescent="0.25">
      <c r="B36" s="204" t="s">
        <v>163</v>
      </c>
      <c r="C36" s="205">
        <v>0</v>
      </c>
      <c r="D36" s="206">
        <f t="shared" si="2"/>
        <v>0</v>
      </c>
      <c r="E36" s="207">
        <v>0</v>
      </c>
      <c r="F36" s="208">
        <f t="shared" si="3"/>
        <v>0.19</v>
      </c>
      <c r="G36" s="209" t="e">
        <f t="shared" si="0"/>
        <v>#DIV/0!</v>
      </c>
      <c r="H36" s="210">
        <f t="shared" si="0"/>
        <v>0</v>
      </c>
      <c r="I36" s="211">
        <f t="shared" si="1"/>
        <v>0</v>
      </c>
      <c r="J36" s="50">
        <v>0.99</v>
      </c>
      <c r="K36" s="27"/>
    </row>
    <row r="37" spans="2:11" ht="19.5" customHeight="1" x14ac:dyDescent="0.25">
      <c r="B37" s="204" t="s">
        <v>164</v>
      </c>
      <c r="C37" s="205">
        <v>0</v>
      </c>
      <c r="D37" s="206">
        <f t="shared" si="2"/>
        <v>0</v>
      </c>
      <c r="E37" s="207">
        <v>0</v>
      </c>
      <c r="F37" s="208">
        <f t="shared" si="3"/>
        <v>0.19</v>
      </c>
      <c r="G37" s="209" t="e">
        <f t="shared" si="0"/>
        <v>#DIV/0!</v>
      </c>
      <c r="H37" s="210">
        <f t="shared" si="0"/>
        <v>0</v>
      </c>
      <c r="I37" s="211">
        <f t="shared" si="1"/>
        <v>0</v>
      </c>
      <c r="J37" s="50">
        <v>0.99</v>
      </c>
      <c r="K37" s="27"/>
    </row>
    <row r="38" spans="2:11" ht="19.5" customHeight="1" x14ac:dyDescent="0.25">
      <c r="B38" s="204" t="s">
        <v>165</v>
      </c>
      <c r="C38" s="205">
        <v>0</v>
      </c>
      <c r="D38" s="206">
        <f t="shared" si="2"/>
        <v>0</v>
      </c>
      <c r="E38" s="207">
        <v>0.02</v>
      </c>
      <c r="F38" s="208">
        <f t="shared" si="3"/>
        <v>0.21</v>
      </c>
      <c r="G38" s="209">
        <f t="shared" si="0"/>
        <v>0</v>
      </c>
      <c r="H38" s="210">
        <f t="shared" si="0"/>
        <v>0</v>
      </c>
      <c r="I38" s="211">
        <f t="shared" si="1"/>
        <v>0</v>
      </c>
      <c r="J38" s="50">
        <v>0.99</v>
      </c>
      <c r="K38" s="27"/>
    </row>
    <row r="39" spans="2:11" ht="19.5" customHeight="1" x14ac:dyDescent="0.25">
      <c r="B39" s="204" t="s">
        <v>166</v>
      </c>
      <c r="C39" s="205">
        <v>0</v>
      </c>
      <c r="D39" s="206">
        <f t="shared" si="2"/>
        <v>0</v>
      </c>
      <c r="E39" s="207">
        <v>0</v>
      </c>
      <c r="F39" s="208">
        <f t="shared" si="3"/>
        <v>0.21</v>
      </c>
      <c r="G39" s="209" t="e">
        <f t="shared" si="0"/>
        <v>#DIV/0!</v>
      </c>
      <c r="H39" s="210">
        <f t="shared" si="0"/>
        <v>0</v>
      </c>
      <c r="I39" s="211">
        <f t="shared" si="1"/>
        <v>0</v>
      </c>
      <c r="J39" s="50">
        <v>0.99</v>
      </c>
      <c r="K39" s="27"/>
    </row>
    <row r="40" spans="2:11" ht="19.5" customHeight="1" x14ac:dyDescent="0.25">
      <c r="B40" s="204" t="s">
        <v>167</v>
      </c>
      <c r="C40" s="205">
        <v>0</v>
      </c>
      <c r="D40" s="206">
        <f t="shared" si="2"/>
        <v>0</v>
      </c>
      <c r="E40" s="207">
        <v>0</v>
      </c>
      <c r="F40" s="208">
        <f t="shared" si="3"/>
        <v>0.21</v>
      </c>
      <c r="G40" s="209" t="e">
        <f t="shared" si="0"/>
        <v>#DIV/0!</v>
      </c>
      <c r="H40" s="210">
        <f t="shared" si="0"/>
        <v>0</v>
      </c>
      <c r="I40" s="211">
        <f t="shared" si="1"/>
        <v>0</v>
      </c>
      <c r="J40" s="50">
        <v>0.99</v>
      </c>
      <c r="K40" s="27"/>
    </row>
    <row r="41" spans="2:11" ht="19.5" customHeight="1" x14ac:dyDescent="0.25">
      <c r="B41" s="204" t="s">
        <v>168</v>
      </c>
      <c r="C41" s="205">
        <v>0</v>
      </c>
      <c r="D41" s="206">
        <f>+D40+C41</f>
        <v>0</v>
      </c>
      <c r="E41" s="207">
        <v>0.04</v>
      </c>
      <c r="F41" s="208">
        <f t="shared" si="3"/>
        <v>0.25</v>
      </c>
      <c r="G41" s="209">
        <f>+C41/E41</f>
        <v>0</v>
      </c>
      <c r="H41" s="210">
        <f>+D41/F41</f>
        <v>0</v>
      </c>
      <c r="I41" s="211">
        <f t="shared" si="1"/>
        <v>0</v>
      </c>
      <c r="J41" s="50">
        <v>0.99</v>
      </c>
      <c r="K41" s="27"/>
    </row>
    <row r="42" spans="2:11" ht="54.75" customHeight="1" x14ac:dyDescent="0.25">
      <c r="B42" s="212" t="s">
        <v>169</v>
      </c>
      <c r="C42" s="390" t="s">
        <v>57</v>
      </c>
      <c r="D42" s="390"/>
      <c r="E42" s="390"/>
      <c r="F42" s="390"/>
      <c r="G42" s="390"/>
      <c r="H42" s="390"/>
      <c r="I42" s="391"/>
      <c r="J42" s="28"/>
      <c r="K42" s="28"/>
    </row>
    <row r="43" spans="2:11" ht="29.25" customHeight="1" x14ac:dyDescent="0.25">
      <c r="B43" s="396" t="s">
        <v>170</v>
      </c>
      <c r="C43" s="397"/>
      <c r="D43" s="397"/>
      <c r="E43" s="397"/>
      <c r="F43" s="397"/>
      <c r="G43" s="397"/>
      <c r="H43" s="397"/>
      <c r="I43" s="398"/>
      <c r="J43" s="40"/>
      <c r="K43" s="40"/>
    </row>
    <row r="44" spans="2:11" ht="32.25" customHeight="1" x14ac:dyDescent="0.25">
      <c r="B44" s="404"/>
      <c r="C44" s="405"/>
      <c r="D44" s="405"/>
      <c r="E44" s="405"/>
      <c r="F44" s="405"/>
      <c r="G44" s="405"/>
      <c r="H44" s="405"/>
      <c r="I44" s="406"/>
      <c r="J44" s="40"/>
      <c r="K44" s="40"/>
    </row>
    <row r="45" spans="2:11" ht="32.25" customHeight="1" x14ac:dyDescent="0.25">
      <c r="B45" s="407"/>
      <c r="C45" s="408"/>
      <c r="D45" s="408"/>
      <c r="E45" s="408"/>
      <c r="F45" s="408"/>
      <c r="G45" s="408"/>
      <c r="H45" s="408"/>
      <c r="I45" s="409"/>
      <c r="J45" s="28"/>
      <c r="K45" s="28"/>
    </row>
    <row r="46" spans="2:11" ht="32.25" customHeight="1" x14ac:dyDescent="0.25">
      <c r="B46" s="407"/>
      <c r="C46" s="408"/>
      <c r="D46" s="408"/>
      <c r="E46" s="408"/>
      <c r="F46" s="408"/>
      <c r="G46" s="408"/>
      <c r="H46" s="408"/>
      <c r="I46" s="409"/>
      <c r="J46" s="28"/>
      <c r="K46" s="28"/>
    </row>
    <row r="47" spans="2:11" ht="32.25" customHeight="1" x14ac:dyDescent="0.25">
      <c r="B47" s="407"/>
      <c r="C47" s="408"/>
      <c r="D47" s="408"/>
      <c r="E47" s="408"/>
      <c r="F47" s="408"/>
      <c r="G47" s="408"/>
      <c r="H47" s="408"/>
      <c r="I47" s="409"/>
      <c r="J47" s="28"/>
      <c r="K47" s="28"/>
    </row>
    <row r="48" spans="2:11" ht="32.25" customHeight="1" x14ac:dyDescent="0.25">
      <c r="B48" s="410"/>
      <c r="C48" s="411"/>
      <c r="D48" s="411"/>
      <c r="E48" s="411"/>
      <c r="F48" s="411"/>
      <c r="G48" s="411"/>
      <c r="H48" s="411"/>
      <c r="I48" s="412"/>
      <c r="J48" s="12"/>
      <c r="K48" s="12"/>
    </row>
    <row r="49" spans="2:11" ht="83.25" customHeight="1" x14ac:dyDescent="0.25">
      <c r="B49" s="194" t="s">
        <v>171</v>
      </c>
      <c r="C49" s="390" t="s">
        <v>57</v>
      </c>
      <c r="D49" s="390"/>
      <c r="E49" s="390"/>
      <c r="F49" s="390"/>
      <c r="G49" s="390"/>
      <c r="H49" s="390"/>
      <c r="I49" s="391"/>
      <c r="J49" s="29"/>
      <c r="K49" s="29"/>
    </row>
    <row r="50" spans="2:11" ht="34.5" customHeight="1" x14ac:dyDescent="0.25">
      <c r="B50" s="194" t="s">
        <v>172</v>
      </c>
      <c r="C50" s="374" t="s">
        <v>146</v>
      </c>
      <c r="D50" s="374"/>
      <c r="E50" s="374"/>
      <c r="F50" s="374"/>
      <c r="G50" s="374"/>
      <c r="H50" s="374"/>
      <c r="I50" s="392"/>
      <c r="J50" s="29"/>
      <c r="K50" s="29"/>
    </row>
    <row r="51" spans="2:11" ht="34.5" customHeight="1" x14ac:dyDescent="0.25">
      <c r="B51" s="213" t="s">
        <v>173</v>
      </c>
      <c r="C51" s="393" t="s">
        <v>58</v>
      </c>
      <c r="D51" s="394"/>
      <c r="E51" s="394"/>
      <c r="F51" s="394"/>
      <c r="G51" s="394"/>
      <c r="H51" s="394"/>
      <c r="I51" s="395"/>
      <c r="J51" s="29"/>
      <c r="K51" s="29"/>
    </row>
    <row r="52" spans="2:11" ht="29.25" customHeight="1" x14ac:dyDescent="0.25">
      <c r="B52" s="396" t="s">
        <v>174</v>
      </c>
      <c r="C52" s="397"/>
      <c r="D52" s="397"/>
      <c r="E52" s="397"/>
      <c r="F52" s="397"/>
      <c r="G52" s="397"/>
      <c r="H52" s="397"/>
      <c r="I52" s="398"/>
      <c r="J52" s="29"/>
      <c r="K52" s="29"/>
    </row>
    <row r="53" spans="2:11" ht="33" customHeight="1" x14ac:dyDescent="0.25">
      <c r="B53" s="399" t="s">
        <v>175</v>
      </c>
      <c r="C53" s="214" t="s">
        <v>176</v>
      </c>
      <c r="D53" s="400" t="s">
        <v>177</v>
      </c>
      <c r="E53" s="400"/>
      <c r="F53" s="400"/>
      <c r="G53" s="400" t="s">
        <v>178</v>
      </c>
      <c r="H53" s="400"/>
      <c r="I53" s="401"/>
      <c r="J53" s="30"/>
      <c r="K53" s="30"/>
    </row>
    <row r="54" spans="2:11" ht="31.5" customHeight="1" x14ac:dyDescent="0.25">
      <c r="B54" s="399"/>
      <c r="C54" s="215"/>
      <c r="D54" s="374"/>
      <c r="E54" s="374"/>
      <c r="F54" s="374"/>
      <c r="G54" s="402"/>
      <c r="H54" s="402"/>
      <c r="I54" s="403"/>
      <c r="J54" s="30"/>
      <c r="K54" s="30"/>
    </row>
    <row r="55" spans="2:11" ht="31.5" customHeight="1" x14ac:dyDescent="0.25">
      <c r="B55" s="213" t="s">
        <v>179</v>
      </c>
      <c r="C55" s="386" t="s">
        <v>180</v>
      </c>
      <c r="D55" s="386"/>
      <c r="E55" s="387" t="s">
        <v>181</v>
      </c>
      <c r="F55" s="387"/>
      <c r="G55" s="386" t="s">
        <v>182</v>
      </c>
      <c r="H55" s="386"/>
      <c r="I55" s="388"/>
      <c r="J55" s="31"/>
      <c r="K55" s="31"/>
    </row>
    <row r="56" spans="2:11" ht="31.5" customHeight="1" x14ac:dyDescent="0.25">
      <c r="B56" s="213" t="s">
        <v>183</v>
      </c>
      <c r="C56" s="374" t="s">
        <v>184</v>
      </c>
      <c r="D56" s="374"/>
      <c r="E56" s="389" t="s">
        <v>185</v>
      </c>
      <c r="F56" s="389"/>
      <c r="G56" s="386" t="s">
        <v>186</v>
      </c>
      <c r="H56" s="386"/>
      <c r="I56" s="388"/>
      <c r="J56" s="31"/>
      <c r="K56" s="31"/>
    </row>
    <row r="57" spans="2:11" ht="31.5" customHeight="1" x14ac:dyDescent="0.25">
      <c r="B57" s="213" t="s">
        <v>187</v>
      </c>
      <c r="C57" s="374"/>
      <c r="D57" s="374"/>
      <c r="E57" s="375" t="s">
        <v>188</v>
      </c>
      <c r="F57" s="376"/>
      <c r="G57" s="379"/>
      <c r="H57" s="380"/>
      <c r="I57" s="381"/>
      <c r="J57" s="32"/>
      <c r="K57" s="32"/>
    </row>
    <row r="58" spans="2:11" ht="31.5" customHeight="1" thickBot="1" x14ac:dyDescent="0.3">
      <c r="B58" s="216" t="s">
        <v>189</v>
      </c>
      <c r="C58" s="385"/>
      <c r="D58" s="385"/>
      <c r="E58" s="377"/>
      <c r="F58" s="378"/>
      <c r="G58" s="382"/>
      <c r="H58" s="383"/>
      <c r="I58" s="384"/>
      <c r="J58" s="32"/>
      <c r="K58" s="32"/>
    </row>
    <row r="59" spans="2:11" hidden="1" x14ac:dyDescent="0.25">
      <c r="B59" s="3"/>
      <c r="C59" s="3"/>
      <c r="D59" s="5"/>
      <c r="E59" s="5"/>
      <c r="F59" s="5"/>
      <c r="G59" s="5"/>
      <c r="H59" s="5"/>
      <c r="I59" s="42"/>
      <c r="J59" s="33"/>
      <c r="K59" s="33"/>
    </row>
    <row r="60" spans="2:11" hidden="1" x14ac:dyDescent="0.25">
      <c r="B60" s="43"/>
      <c r="C60" s="44"/>
      <c r="D60" s="44"/>
      <c r="E60" s="45"/>
      <c r="F60" s="45"/>
      <c r="G60" s="46"/>
      <c r="H60" s="47"/>
      <c r="I60" s="44"/>
      <c r="J60" s="34"/>
      <c r="K60" s="34"/>
    </row>
    <row r="61" spans="2:11" hidden="1" x14ac:dyDescent="0.25">
      <c r="B61" s="43"/>
      <c r="C61" s="44"/>
      <c r="D61" s="44"/>
      <c r="E61" s="45"/>
      <c r="F61" s="45"/>
      <c r="G61" s="46"/>
      <c r="H61" s="47"/>
      <c r="I61" s="44"/>
      <c r="J61" s="34"/>
      <c r="K61" s="34"/>
    </row>
    <row r="62" spans="2:11" hidden="1" x14ac:dyDescent="0.25">
      <c r="B62" s="43"/>
      <c r="C62" s="44"/>
      <c r="D62" s="44"/>
      <c r="E62" s="45"/>
      <c r="F62" s="45"/>
      <c r="G62" s="46"/>
      <c r="H62" s="47"/>
      <c r="I62" s="44"/>
      <c r="J62" s="34"/>
      <c r="K62" s="34"/>
    </row>
    <row r="63" spans="2:11" hidden="1" x14ac:dyDescent="0.25">
      <c r="B63" s="43"/>
      <c r="C63" s="44"/>
      <c r="D63" s="44"/>
      <c r="E63" s="45"/>
      <c r="F63" s="45"/>
      <c r="G63" s="46"/>
      <c r="H63" s="47"/>
      <c r="I63" s="44"/>
      <c r="J63" s="34"/>
      <c r="K63" s="34"/>
    </row>
    <row r="64" spans="2:11" hidden="1" x14ac:dyDescent="0.25">
      <c r="B64" s="43"/>
      <c r="C64" s="44"/>
      <c r="D64" s="44"/>
      <c r="E64" s="45"/>
      <c r="F64" s="45"/>
      <c r="G64" s="46"/>
      <c r="H64" s="47"/>
      <c r="I64" s="44"/>
      <c r="J64" s="34"/>
      <c r="K64" s="34"/>
    </row>
    <row r="65" spans="2:11" hidden="1" x14ac:dyDescent="0.25">
      <c r="B65" s="43"/>
      <c r="C65" s="44"/>
      <c r="D65" s="44"/>
      <c r="E65" s="45"/>
      <c r="F65" s="45"/>
      <c r="G65" s="46"/>
      <c r="H65" s="47"/>
      <c r="I65" s="44"/>
      <c r="J65" s="34"/>
      <c r="K65" s="34"/>
    </row>
    <row r="66" spans="2:11" hidden="1" x14ac:dyDescent="0.25">
      <c r="B66" s="43"/>
      <c r="C66" s="44"/>
      <c r="D66" s="44"/>
      <c r="E66" s="45"/>
      <c r="F66" s="45"/>
      <c r="G66" s="46"/>
      <c r="H66" s="47"/>
      <c r="I66" s="44"/>
      <c r="J66" s="34"/>
      <c r="K66" s="34"/>
    </row>
    <row r="67" spans="2:11" hidden="1" x14ac:dyDescent="0.25">
      <c r="B67" s="43"/>
      <c r="C67" s="44"/>
      <c r="D67" s="44"/>
      <c r="E67" s="45"/>
      <c r="F67" s="45"/>
      <c r="G67" s="46"/>
      <c r="H67" s="47"/>
      <c r="I67" s="44"/>
      <c r="J67" s="34"/>
      <c r="K67" s="34"/>
    </row>
    <row r="68" spans="2:11" x14ac:dyDescent="0.25">
      <c r="B68" s="48"/>
      <c r="C68" s="3"/>
      <c r="D68" s="3"/>
      <c r="E68" s="3"/>
      <c r="F68" s="3"/>
      <c r="G68" s="49"/>
      <c r="H68" s="3"/>
      <c r="I68" s="3"/>
    </row>
  </sheetData>
  <mergeCells count="66">
    <mergeCell ref="C2:H2"/>
    <mergeCell ref="C3:H3"/>
    <mergeCell ref="B2:B5"/>
    <mergeCell ref="I2:I5"/>
    <mergeCell ref="C4:H4"/>
    <mergeCell ref="C5:F5"/>
    <mergeCell ref="G5:H5"/>
    <mergeCell ref="B6:I6"/>
    <mergeCell ref="B7:I7"/>
    <mergeCell ref="B8:I8"/>
    <mergeCell ref="F10:G10"/>
    <mergeCell ref="C11:F11"/>
    <mergeCell ref="H11:I11"/>
    <mergeCell ref="D9:E9"/>
    <mergeCell ref="F9:I9"/>
    <mergeCell ref="D10:E10"/>
    <mergeCell ref="C12:F12"/>
    <mergeCell ref="H12:I12"/>
    <mergeCell ref="C13:I13"/>
    <mergeCell ref="C14:I14"/>
    <mergeCell ref="C15:F15"/>
    <mergeCell ref="H15:I15"/>
    <mergeCell ref="C23:E23"/>
    <mergeCell ref="F23:I23"/>
    <mergeCell ref="C16:F16"/>
    <mergeCell ref="H16:I16"/>
    <mergeCell ref="C17:I17"/>
    <mergeCell ref="C18:I18"/>
    <mergeCell ref="C19:I19"/>
    <mergeCell ref="C20:I20"/>
    <mergeCell ref="B21:B22"/>
    <mergeCell ref="C21:E21"/>
    <mergeCell ref="F21:I21"/>
    <mergeCell ref="C22:E22"/>
    <mergeCell ref="F22:I22"/>
    <mergeCell ref="B44:I48"/>
    <mergeCell ref="C24:E24"/>
    <mergeCell ref="F24:I24"/>
    <mergeCell ref="C25:E25"/>
    <mergeCell ref="G25:I25"/>
    <mergeCell ref="C26:E26"/>
    <mergeCell ref="G26:I26"/>
    <mergeCell ref="C27:E27"/>
    <mergeCell ref="G27:I27"/>
    <mergeCell ref="B28:I28"/>
    <mergeCell ref="C42:I42"/>
    <mergeCell ref="B43:I43"/>
    <mergeCell ref="C49:I49"/>
    <mergeCell ref="C50:I50"/>
    <mergeCell ref="C51:I51"/>
    <mergeCell ref="B52:I52"/>
    <mergeCell ref="B53:B54"/>
    <mergeCell ref="D53:F53"/>
    <mergeCell ref="G53:I53"/>
    <mergeCell ref="D54:F54"/>
    <mergeCell ref="G54:I54"/>
    <mergeCell ref="C57:D57"/>
    <mergeCell ref="E57:F58"/>
    <mergeCell ref="G57:I58"/>
    <mergeCell ref="C58:D58"/>
    <mergeCell ref="C55:D55"/>
    <mergeCell ref="E55:F55"/>
    <mergeCell ref="G55:I55"/>
    <mergeCell ref="C56:D56"/>
    <mergeCell ref="E56:F56"/>
    <mergeCell ref="G56:I56"/>
  </mergeCells>
  <dataValidations count="8">
    <dataValidation type="list" allowBlank="1" showInputMessage="1" showErrorMessage="1" sqref="C27:E27" xr:uid="{00000000-0002-0000-0100-000000000000}">
      <formula1>$M$15:$M$18</formula1>
    </dataValidation>
    <dataValidation type="list" allowBlank="1" showInputMessage="1" showErrorMessage="1" sqref="C12:F12" xr:uid="{00000000-0002-0000-0100-000001000000}">
      <formula1>$M$9:$M$12</formula1>
    </dataValidation>
    <dataValidation type="list" allowBlank="1" showInputMessage="1" showErrorMessage="1" sqref="K15" xr:uid="{00000000-0002-0000-0100-000002000000}">
      <formula1>O20:O22</formula1>
    </dataValidation>
    <dataValidation type="list" allowBlank="1" showInputMessage="1" showErrorMessage="1" sqref="H15:J15" xr:uid="{00000000-0002-0000-0100-000003000000}">
      <formula1>M20:M22</formula1>
    </dataValidation>
    <dataValidation type="list" allowBlank="1" showInputMessage="1" showErrorMessage="1" sqref="J13:K13" xr:uid="{00000000-0002-0000-0100-000004000000}">
      <formula1>$M$24:$M$31</formula1>
    </dataValidation>
    <dataValidation type="list" allowBlank="1" showInputMessage="1" showErrorMessage="1" sqref="C13:I13" xr:uid="{00000000-0002-0000-0100-000005000000}">
      <formula1>$N$17:$N$24</formula1>
    </dataValidation>
    <dataValidation type="list" allowBlank="1" showInputMessage="1" showErrorMessage="1" sqref="H16:I16" xr:uid="{00000000-0002-0000-0100-000006000000}">
      <formula1>$N$8:$N$11</formula1>
    </dataValidation>
    <dataValidation type="list" allowBlank="1" showInputMessage="1" showErrorMessage="1" sqref="C10 I10" xr:uid="{00000000-0002-0000-0100-000007000000}">
      <formula1>$N$14:$N$15</formula1>
    </dataValidation>
  </dataValidations>
  <pageMargins left="0.7" right="0.7" top="0.75" bottom="0.75" header="0.3" footer="0.3"/>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9" tint="-0.249977111117893"/>
  </sheetPr>
  <dimension ref="B1:M18"/>
  <sheetViews>
    <sheetView topLeftCell="A7" zoomScale="90" zoomScaleNormal="90" zoomScalePageLayoutView="90" workbookViewId="0">
      <selection activeCell="A7" sqref="A1:IV65536"/>
    </sheetView>
  </sheetViews>
  <sheetFormatPr baseColWidth="10" defaultColWidth="11.44140625" defaultRowHeight="14.4" x14ac:dyDescent="0.3"/>
  <cols>
    <col min="1" max="1" width="1.33203125" customWidth="1"/>
    <col min="2" max="2" width="20.109375" style="38" customWidth="1"/>
    <col min="3" max="3" width="34.44140625" customWidth="1"/>
    <col min="4" max="4" width="14.33203125" customWidth="1"/>
    <col min="5" max="5" width="6.6640625" customWidth="1"/>
    <col min="6" max="6" width="31" customWidth="1"/>
    <col min="7" max="8" width="16.109375" customWidth="1"/>
    <col min="9" max="9" width="16.33203125" customWidth="1"/>
    <col min="10" max="10" width="15.6640625" customWidth="1"/>
    <col min="11" max="11" width="54.44140625" customWidth="1"/>
    <col min="13" max="13" width="17.6640625" bestFit="1" customWidth="1"/>
    <col min="108" max="108" width="11.44140625" customWidth="1"/>
    <col min="198" max="198" width="1.44140625" customWidth="1"/>
  </cols>
  <sheetData>
    <row r="1" spans="2:13" ht="18" customHeight="1" thickBot="1" x14ac:dyDescent="0.35">
      <c r="B1" s="491"/>
      <c r="C1" s="494" t="s">
        <v>0</v>
      </c>
      <c r="D1" s="495"/>
      <c r="E1" s="495"/>
      <c r="F1" s="495"/>
      <c r="G1" s="495"/>
      <c r="H1" s="496"/>
      <c r="I1" s="497"/>
      <c r="J1" s="498"/>
    </row>
    <row r="2" spans="2:13" ht="18" customHeight="1" thickBot="1" x14ac:dyDescent="0.35">
      <c r="B2" s="492"/>
      <c r="C2" s="494" t="s">
        <v>1</v>
      </c>
      <c r="D2" s="495"/>
      <c r="E2" s="495"/>
      <c r="F2" s="495"/>
      <c r="G2" s="495"/>
      <c r="H2" s="496"/>
      <c r="I2" s="499"/>
      <c r="J2" s="500"/>
    </row>
    <row r="3" spans="2:13" ht="18" customHeight="1" thickBot="1" x14ac:dyDescent="0.35">
      <c r="B3" s="492"/>
      <c r="C3" s="494" t="s">
        <v>190</v>
      </c>
      <c r="D3" s="495"/>
      <c r="E3" s="495"/>
      <c r="F3" s="495"/>
      <c r="G3" s="495"/>
      <c r="H3" s="496"/>
      <c r="I3" s="499"/>
      <c r="J3" s="500"/>
    </row>
    <row r="4" spans="2:13" ht="18" customHeight="1" thickBot="1" x14ac:dyDescent="0.35">
      <c r="B4" s="493"/>
      <c r="C4" s="494" t="s">
        <v>191</v>
      </c>
      <c r="D4" s="495"/>
      <c r="E4" s="495"/>
      <c r="F4" s="496"/>
      <c r="G4" s="503" t="s">
        <v>192</v>
      </c>
      <c r="H4" s="504"/>
      <c r="I4" s="501"/>
      <c r="J4" s="502"/>
    </row>
    <row r="5" spans="2:13" ht="18" customHeight="1" thickBot="1" x14ac:dyDescent="0.35">
      <c r="B5" s="35"/>
      <c r="C5" s="10"/>
      <c r="D5" s="10"/>
      <c r="E5" s="10"/>
      <c r="F5" s="10"/>
      <c r="G5" s="10"/>
      <c r="H5" s="10"/>
      <c r="I5" s="10"/>
      <c r="J5" s="36"/>
    </row>
    <row r="6" spans="2:13" ht="51.75" customHeight="1" thickBot="1" x14ac:dyDescent="0.35">
      <c r="B6" s="1" t="s">
        <v>193</v>
      </c>
      <c r="C6" s="505" t="s">
        <v>39</v>
      </c>
      <c r="D6" s="506"/>
      <c r="E6" s="507"/>
      <c r="F6" s="37"/>
      <c r="G6" s="10"/>
      <c r="H6" s="10"/>
      <c r="I6" s="10"/>
      <c r="J6" s="36"/>
    </row>
    <row r="7" spans="2:13" ht="32.25" customHeight="1" thickBot="1" x14ac:dyDescent="0.35">
      <c r="B7" s="2" t="s">
        <v>194</v>
      </c>
      <c r="C7" s="505" t="s">
        <v>86</v>
      </c>
      <c r="D7" s="506"/>
      <c r="E7" s="507"/>
      <c r="F7" s="37"/>
      <c r="G7" s="10"/>
      <c r="H7" s="10"/>
      <c r="I7" s="10"/>
      <c r="J7" s="36"/>
    </row>
    <row r="8" spans="2:13" ht="32.25" customHeight="1" thickBot="1" x14ac:dyDescent="0.35">
      <c r="B8" s="2" t="s">
        <v>195</v>
      </c>
      <c r="C8" s="505" t="s">
        <v>196</v>
      </c>
      <c r="D8" s="506"/>
      <c r="E8" s="507"/>
      <c r="F8" s="4"/>
      <c r="G8" s="10"/>
      <c r="H8" s="10"/>
      <c r="I8" s="10"/>
      <c r="J8" s="36"/>
    </row>
    <row r="9" spans="2:13" ht="33.75" customHeight="1" thickBot="1" x14ac:dyDescent="0.35">
      <c r="B9" s="2" t="s">
        <v>197</v>
      </c>
      <c r="C9" s="505" t="s">
        <v>186</v>
      </c>
      <c r="D9" s="506"/>
      <c r="E9" s="507"/>
      <c r="F9" s="37"/>
      <c r="G9" s="10"/>
      <c r="H9" s="10"/>
      <c r="I9" s="10"/>
      <c r="J9" s="36"/>
    </row>
    <row r="10" spans="2:13" ht="32.25" customHeight="1" thickBot="1" x14ac:dyDescent="0.35">
      <c r="B10" s="2" t="s">
        <v>198</v>
      </c>
      <c r="C10" s="505" t="s">
        <v>101</v>
      </c>
      <c r="D10" s="506"/>
      <c r="E10" s="507"/>
    </row>
    <row r="12" spans="2:13" x14ac:dyDescent="0.3">
      <c r="B12" s="484" t="s">
        <v>199</v>
      </c>
      <c r="C12" s="485"/>
      <c r="D12" s="485"/>
      <c r="E12" s="485"/>
      <c r="F12" s="485"/>
      <c r="G12" s="485"/>
      <c r="H12" s="486"/>
      <c r="I12" s="476" t="s">
        <v>200</v>
      </c>
      <c r="J12" s="477"/>
      <c r="K12" s="477"/>
    </row>
    <row r="13" spans="2:13" s="39" customFormat="1" ht="30" customHeight="1" x14ac:dyDescent="0.3">
      <c r="B13" s="478" t="s">
        <v>201</v>
      </c>
      <c r="C13" s="478" t="s">
        <v>202</v>
      </c>
      <c r="D13" s="478" t="s">
        <v>203</v>
      </c>
      <c r="E13" s="478" t="s">
        <v>204</v>
      </c>
      <c r="F13" s="478" t="s">
        <v>205</v>
      </c>
      <c r="G13" s="478" t="s">
        <v>206</v>
      </c>
      <c r="H13" s="478" t="s">
        <v>207</v>
      </c>
      <c r="I13" s="480" t="s">
        <v>208</v>
      </c>
      <c r="J13" s="482" t="s">
        <v>209</v>
      </c>
      <c r="K13" s="475" t="s">
        <v>210</v>
      </c>
    </row>
    <row r="14" spans="2:13" s="39" customFormat="1" x14ac:dyDescent="0.3">
      <c r="B14" s="479"/>
      <c r="C14" s="479"/>
      <c r="D14" s="479"/>
      <c r="E14" s="479"/>
      <c r="F14" s="479"/>
      <c r="G14" s="479"/>
      <c r="H14" s="479"/>
      <c r="I14" s="481"/>
      <c r="J14" s="483"/>
      <c r="K14" s="475"/>
    </row>
    <row r="15" spans="2:13" s="39" customFormat="1" ht="100.8" x14ac:dyDescent="0.3">
      <c r="B15" s="61">
        <v>1</v>
      </c>
      <c r="C15" s="217" t="s">
        <v>211</v>
      </c>
      <c r="D15" s="218">
        <v>0.19</v>
      </c>
      <c r="E15" s="219"/>
      <c r="F15" s="220" t="s">
        <v>212</v>
      </c>
      <c r="G15" s="221">
        <v>0.19</v>
      </c>
      <c r="H15" s="222">
        <v>43160</v>
      </c>
      <c r="I15" s="223">
        <v>0.19</v>
      </c>
      <c r="J15" s="224">
        <v>43132</v>
      </c>
      <c r="K15" s="225"/>
      <c r="M15" s="65"/>
    </row>
    <row r="16" spans="2:13" ht="57.6" x14ac:dyDescent="0.3">
      <c r="B16" s="226">
        <v>2</v>
      </c>
      <c r="C16" s="227" t="s">
        <v>213</v>
      </c>
      <c r="D16" s="218">
        <v>0.02</v>
      </c>
      <c r="E16" s="219"/>
      <c r="F16" s="220" t="s">
        <v>214</v>
      </c>
      <c r="G16" s="221">
        <v>0.02</v>
      </c>
      <c r="H16" s="222">
        <v>43344</v>
      </c>
      <c r="I16" s="223"/>
      <c r="J16" s="224"/>
      <c r="K16" s="225"/>
      <c r="M16" s="66"/>
    </row>
    <row r="17" spans="2:11" ht="72" x14ac:dyDescent="0.3">
      <c r="B17" s="228">
        <v>3</v>
      </c>
      <c r="C17" s="229" t="s">
        <v>215</v>
      </c>
      <c r="D17" s="218">
        <v>0.04</v>
      </c>
      <c r="E17" s="219"/>
      <c r="F17" s="220" t="s">
        <v>216</v>
      </c>
      <c r="G17" s="221">
        <v>0.04</v>
      </c>
      <c r="H17" s="222">
        <v>43435</v>
      </c>
      <c r="I17" s="223"/>
      <c r="J17" s="224"/>
      <c r="K17" s="225"/>
    </row>
    <row r="18" spans="2:11" x14ac:dyDescent="0.3">
      <c r="B18" s="487" t="s">
        <v>217</v>
      </c>
      <c r="C18" s="488"/>
      <c r="D18" s="230">
        <f>SUM(D15:D17)</f>
        <v>0.25</v>
      </c>
      <c r="E18" s="489" t="s">
        <v>217</v>
      </c>
      <c r="F18" s="490"/>
      <c r="G18" s="230">
        <f>SUM(G15:G17)</f>
        <v>0.25</v>
      </c>
      <c r="H18" s="231"/>
      <c r="I18" s="232">
        <f>SUM(I15:I17)</f>
        <v>0.19</v>
      </c>
      <c r="J18" s="233"/>
      <c r="K18" s="233"/>
    </row>
  </sheetData>
  <mergeCells count="26">
    <mergeCell ref="B18:C18"/>
    <mergeCell ref="E18:F18"/>
    <mergeCell ref="B1:B4"/>
    <mergeCell ref="C1:H1"/>
    <mergeCell ref="I1:J4"/>
    <mergeCell ref="C2:H2"/>
    <mergeCell ref="C3:H3"/>
    <mergeCell ref="C4:F4"/>
    <mergeCell ref="G4:H4"/>
    <mergeCell ref="H13:H14"/>
    <mergeCell ref="C6:E6"/>
    <mergeCell ref="C7:E7"/>
    <mergeCell ref="C8:E8"/>
    <mergeCell ref="C9:E9"/>
    <mergeCell ref="C10:E10"/>
    <mergeCell ref="K13:K14"/>
    <mergeCell ref="I12:K12"/>
    <mergeCell ref="B13:B14"/>
    <mergeCell ref="C13:C14"/>
    <mergeCell ref="D13:D14"/>
    <mergeCell ref="E13:E14"/>
    <mergeCell ref="F13:F14"/>
    <mergeCell ref="G13:G14"/>
    <mergeCell ref="I13:I14"/>
    <mergeCell ref="J13:J14"/>
    <mergeCell ref="B12:H12"/>
  </mergeCell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1EE94-3FC3-469A-836C-E51296E28CDC}">
  <sheetPr>
    <tabColor rgb="FF92D050"/>
  </sheetPr>
  <dimension ref="A1:X60"/>
  <sheetViews>
    <sheetView topLeftCell="B27" zoomScale="85" zoomScaleNormal="85" zoomScalePageLayoutView="85" workbookViewId="0">
      <selection activeCell="C45" sqref="C45:I54"/>
    </sheetView>
  </sheetViews>
  <sheetFormatPr baseColWidth="10" defaultColWidth="10.6640625" defaultRowHeight="13.2" x14ac:dyDescent="0.25"/>
  <cols>
    <col min="1" max="1" width="1" style="83" customWidth="1"/>
    <col min="2" max="2" width="25.44140625" style="114" customWidth="1"/>
    <col min="3" max="3" width="14.44140625" style="83" customWidth="1"/>
    <col min="4" max="4" width="15.6640625" style="83" customWidth="1"/>
    <col min="5" max="5" width="23.44140625" style="83" customWidth="1"/>
    <col min="6" max="6" width="20.6640625" style="83" customWidth="1"/>
    <col min="7" max="7" width="19.6640625" style="114" customWidth="1"/>
    <col min="8" max="8" width="19.6640625" style="83" customWidth="1"/>
    <col min="9" max="9" width="16.33203125" style="83" customWidth="1"/>
    <col min="10" max="11" width="22.44140625" style="83" customWidth="1"/>
    <col min="12" max="24" width="10.6640625" style="81"/>
    <col min="25" max="16384" width="10.6640625" style="83"/>
  </cols>
  <sheetData>
    <row r="1" spans="1:15" ht="37.5" customHeight="1" x14ac:dyDescent="0.25">
      <c r="A1" s="132"/>
      <c r="B1" s="588"/>
      <c r="C1" s="591" t="s">
        <v>1</v>
      </c>
      <c r="D1" s="591"/>
      <c r="E1" s="591"/>
      <c r="F1" s="591"/>
      <c r="G1" s="591"/>
      <c r="H1" s="591"/>
      <c r="I1" s="592"/>
      <c r="J1" s="80"/>
      <c r="K1" s="80"/>
      <c r="L1" s="118"/>
      <c r="M1" s="119" t="s">
        <v>67</v>
      </c>
      <c r="N1" s="118"/>
      <c r="O1" s="118"/>
    </row>
    <row r="2" spans="1:15" ht="37.5" customHeight="1" x14ac:dyDescent="0.25">
      <c r="A2" s="133"/>
      <c r="B2" s="589"/>
      <c r="C2" s="595" t="s">
        <v>218</v>
      </c>
      <c r="D2" s="595"/>
      <c r="E2" s="595"/>
      <c r="F2" s="595"/>
      <c r="G2" s="595"/>
      <c r="H2" s="595"/>
      <c r="I2" s="593"/>
      <c r="J2" s="80"/>
      <c r="K2" s="80"/>
      <c r="L2" s="118"/>
      <c r="M2" s="119" t="s">
        <v>68</v>
      </c>
      <c r="N2" s="118"/>
      <c r="O2" s="118"/>
    </row>
    <row r="3" spans="1:15" ht="37.5" customHeight="1" thickBot="1" x14ac:dyDescent="0.3">
      <c r="A3" s="133"/>
      <c r="B3" s="590"/>
      <c r="C3" s="596" t="s">
        <v>219</v>
      </c>
      <c r="D3" s="596"/>
      <c r="E3" s="596"/>
      <c r="F3" s="596" t="s">
        <v>220</v>
      </c>
      <c r="G3" s="596"/>
      <c r="H3" s="596"/>
      <c r="I3" s="594"/>
      <c r="J3" s="80"/>
      <c r="K3" s="80"/>
      <c r="L3" s="118"/>
      <c r="M3" s="119" t="s">
        <v>70</v>
      </c>
      <c r="N3" s="118"/>
      <c r="O3" s="118"/>
    </row>
    <row r="4" spans="1:15" ht="23.25" customHeight="1" x14ac:dyDescent="0.25">
      <c r="A4" s="133"/>
      <c r="B4" s="584" t="s">
        <v>221</v>
      </c>
      <c r="C4" s="585"/>
      <c r="D4" s="585"/>
      <c r="E4" s="585"/>
      <c r="F4" s="585"/>
      <c r="G4" s="585"/>
      <c r="H4" s="585"/>
      <c r="I4" s="586"/>
      <c r="J4" s="84"/>
      <c r="K4" s="84"/>
      <c r="L4" s="118"/>
      <c r="M4" s="118"/>
      <c r="N4" s="118"/>
      <c r="O4" s="118"/>
    </row>
    <row r="5" spans="1:15" ht="24" customHeight="1" x14ac:dyDescent="0.25">
      <c r="A5" s="133"/>
      <c r="B5" s="510" t="s">
        <v>222</v>
      </c>
      <c r="C5" s="511"/>
      <c r="D5" s="511"/>
      <c r="E5" s="511"/>
      <c r="F5" s="511"/>
      <c r="G5" s="511"/>
      <c r="H5" s="511"/>
      <c r="I5" s="512"/>
      <c r="J5" s="85"/>
      <c r="K5" s="85"/>
      <c r="L5" s="118"/>
      <c r="M5" s="118"/>
      <c r="N5" s="118" t="s">
        <v>77</v>
      </c>
      <c r="O5" s="118"/>
    </row>
    <row r="6" spans="1:15" ht="30.75" customHeight="1" x14ac:dyDescent="0.25">
      <c r="A6" s="133"/>
      <c r="B6" s="121" t="s">
        <v>223</v>
      </c>
      <c r="C6" s="141">
        <v>1</v>
      </c>
      <c r="D6" s="587" t="s">
        <v>224</v>
      </c>
      <c r="E6" s="587"/>
      <c r="F6" s="565" t="s">
        <v>225</v>
      </c>
      <c r="G6" s="565"/>
      <c r="H6" s="565"/>
      <c r="I6" s="566"/>
      <c r="J6" s="87"/>
      <c r="K6" s="87"/>
      <c r="L6" s="118"/>
      <c r="M6" s="119" t="s">
        <v>81</v>
      </c>
      <c r="N6" s="118" t="s">
        <v>82</v>
      </c>
      <c r="O6" s="118"/>
    </row>
    <row r="7" spans="1:15" ht="30.75" customHeight="1" x14ac:dyDescent="0.25">
      <c r="A7" s="133"/>
      <c r="B7" s="121" t="s">
        <v>226</v>
      </c>
      <c r="C7" s="141" t="s">
        <v>84</v>
      </c>
      <c r="D7" s="587" t="s">
        <v>227</v>
      </c>
      <c r="E7" s="587"/>
      <c r="F7" s="558" t="s">
        <v>228</v>
      </c>
      <c r="G7" s="558"/>
      <c r="H7" s="234" t="s">
        <v>229</v>
      </c>
      <c r="I7" s="143" t="s">
        <v>84</v>
      </c>
      <c r="J7" s="88"/>
      <c r="K7" s="88"/>
      <c r="L7" s="118"/>
      <c r="M7" s="119" t="s">
        <v>88</v>
      </c>
      <c r="N7" s="118" t="s">
        <v>89</v>
      </c>
      <c r="O7" s="118"/>
    </row>
    <row r="8" spans="1:15" ht="30.75" customHeight="1" x14ac:dyDescent="0.25">
      <c r="A8" s="133"/>
      <c r="B8" s="121" t="s">
        <v>230</v>
      </c>
      <c r="C8" s="565" t="s">
        <v>231</v>
      </c>
      <c r="D8" s="565"/>
      <c r="E8" s="565"/>
      <c r="F8" s="565"/>
      <c r="G8" s="145" t="s">
        <v>232</v>
      </c>
      <c r="H8" s="577">
        <v>7550</v>
      </c>
      <c r="I8" s="578"/>
      <c r="J8" s="89"/>
      <c r="K8" s="89"/>
      <c r="L8" s="118"/>
      <c r="M8" s="119" t="s">
        <v>93</v>
      </c>
      <c r="N8" s="118" t="s">
        <v>44</v>
      </c>
      <c r="O8" s="118"/>
    </row>
    <row r="9" spans="1:15" ht="30.75" customHeight="1" x14ac:dyDescent="0.25">
      <c r="A9" s="133"/>
      <c r="B9" s="121" t="s">
        <v>68</v>
      </c>
      <c r="C9" s="579" t="s">
        <v>81</v>
      </c>
      <c r="D9" s="579"/>
      <c r="E9" s="579"/>
      <c r="F9" s="579"/>
      <c r="G9" s="145" t="s">
        <v>233</v>
      </c>
      <c r="H9" s="580" t="s">
        <v>234</v>
      </c>
      <c r="I9" s="581"/>
      <c r="J9" s="90"/>
      <c r="K9" s="90"/>
      <c r="L9" s="118"/>
      <c r="M9" s="120" t="s">
        <v>97</v>
      </c>
      <c r="N9" s="118"/>
      <c r="O9" s="118"/>
    </row>
    <row r="10" spans="1:15" ht="39" customHeight="1" x14ac:dyDescent="0.25">
      <c r="A10" s="133"/>
      <c r="B10" s="121" t="s">
        <v>235</v>
      </c>
      <c r="C10" s="565" t="s">
        <v>236</v>
      </c>
      <c r="D10" s="565"/>
      <c r="E10" s="565"/>
      <c r="F10" s="565"/>
      <c r="G10" s="565"/>
      <c r="H10" s="565"/>
      <c r="I10" s="566"/>
      <c r="J10" s="92"/>
      <c r="K10" s="92"/>
      <c r="L10" s="118"/>
      <c r="M10" s="120"/>
      <c r="N10" s="118"/>
      <c r="O10" s="118"/>
    </row>
    <row r="11" spans="1:15" ht="30.75" customHeight="1" x14ac:dyDescent="0.25">
      <c r="A11" s="133"/>
      <c r="B11" s="121" t="s">
        <v>237</v>
      </c>
      <c r="C11" s="565" t="s">
        <v>238</v>
      </c>
      <c r="D11" s="565"/>
      <c r="E11" s="565"/>
      <c r="F11" s="565"/>
      <c r="G11" s="565"/>
      <c r="H11" s="565"/>
      <c r="I11" s="566"/>
      <c r="J11" s="88"/>
      <c r="K11" s="88"/>
      <c r="L11" s="118"/>
      <c r="M11" s="120"/>
      <c r="N11" s="118" t="s">
        <v>102</v>
      </c>
      <c r="O11" s="118"/>
    </row>
    <row r="12" spans="1:15" ht="30.75" customHeight="1" x14ac:dyDescent="0.25">
      <c r="A12" s="133"/>
      <c r="B12" s="121" t="s">
        <v>239</v>
      </c>
      <c r="C12" s="556" t="s">
        <v>240</v>
      </c>
      <c r="D12" s="556"/>
      <c r="E12" s="556"/>
      <c r="F12" s="556"/>
      <c r="G12" s="145" t="s">
        <v>241</v>
      </c>
      <c r="H12" s="558" t="s">
        <v>106</v>
      </c>
      <c r="I12" s="582"/>
      <c r="J12" s="88"/>
      <c r="K12" s="88"/>
      <c r="L12" s="118"/>
      <c r="M12" s="120" t="s">
        <v>107</v>
      </c>
      <c r="N12" s="118" t="s">
        <v>84</v>
      </c>
      <c r="O12" s="118"/>
    </row>
    <row r="13" spans="1:15" ht="30.75" customHeight="1" x14ac:dyDescent="0.25">
      <c r="A13" s="133"/>
      <c r="B13" s="121" t="s">
        <v>242</v>
      </c>
      <c r="C13" s="583" t="s">
        <v>243</v>
      </c>
      <c r="D13" s="583"/>
      <c r="E13" s="583"/>
      <c r="F13" s="583"/>
      <c r="G13" s="145" t="s">
        <v>244</v>
      </c>
      <c r="H13" s="558" t="s">
        <v>44</v>
      </c>
      <c r="I13" s="582"/>
      <c r="J13" s="88"/>
      <c r="K13" s="88"/>
      <c r="L13" s="118"/>
      <c r="M13" s="120" t="s">
        <v>111</v>
      </c>
      <c r="N13" s="118"/>
      <c r="O13" s="118"/>
    </row>
    <row r="14" spans="1:15" ht="64.5" customHeight="1" x14ac:dyDescent="0.25">
      <c r="A14" s="133"/>
      <c r="B14" s="121" t="s">
        <v>245</v>
      </c>
      <c r="C14" s="556" t="s">
        <v>246</v>
      </c>
      <c r="D14" s="556"/>
      <c r="E14" s="556"/>
      <c r="F14" s="556"/>
      <c r="G14" s="556"/>
      <c r="H14" s="556"/>
      <c r="I14" s="557"/>
      <c r="J14" s="92"/>
      <c r="K14" s="92"/>
      <c r="L14" s="118"/>
      <c r="M14" s="120" t="s">
        <v>114</v>
      </c>
      <c r="N14" s="118"/>
      <c r="O14" s="118"/>
    </row>
    <row r="15" spans="1:15" ht="30.75" customHeight="1" x14ac:dyDescent="0.25">
      <c r="A15" s="133"/>
      <c r="B15" s="121" t="s">
        <v>247</v>
      </c>
      <c r="C15" s="556" t="s">
        <v>248</v>
      </c>
      <c r="D15" s="556"/>
      <c r="E15" s="556"/>
      <c r="F15" s="556"/>
      <c r="G15" s="556"/>
      <c r="H15" s="556"/>
      <c r="I15" s="557"/>
      <c r="J15" s="93"/>
      <c r="K15" s="93"/>
      <c r="L15" s="118"/>
      <c r="M15" s="120" t="s">
        <v>118</v>
      </c>
      <c r="N15" s="118"/>
      <c r="O15" s="118"/>
    </row>
    <row r="16" spans="1:15" ht="20.25" customHeight="1" x14ac:dyDescent="0.25">
      <c r="A16" s="133"/>
      <c r="B16" s="121" t="s">
        <v>249</v>
      </c>
      <c r="C16" s="556" t="s">
        <v>250</v>
      </c>
      <c r="D16" s="556"/>
      <c r="E16" s="556"/>
      <c r="F16" s="556"/>
      <c r="G16" s="556"/>
      <c r="H16" s="556"/>
      <c r="I16" s="557"/>
      <c r="J16" s="94"/>
      <c r="K16" s="94"/>
      <c r="L16" s="118"/>
      <c r="M16" s="120"/>
      <c r="N16" s="118"/>
      <c r="O16" s="118"/>
    </row>
    <row r="17" spans="1:15" ht="30.75" customHeight="1" x14ac:dyDescent="0.25">
      <c r="A17" s="133"/>
      <c r="B17" s="121" t="s">
        <v>251</v>
      </c>
      <c r="C17" s="558" t="s">
        <v>252</v>
      </c>
      <c r="D17" s="559"/>
      <c r="E17" s="559"/>
      <c r="F17" s="559"/>
      <c r="G17" s="559"/>
      <c r="H17" s="559"/>
      <c r="I17" s="560"/>
      <c r="J17" s="95"/>
      <c r="K17" s="95"/>
      <c r="L17" s="118"/>
      <c r="M17" s="120" t="s">
        <v>106</v>
      </c>
      <c r="N17" s="118"/>
      <c r="O17" s="118"/>
    </row>
    <row r="18" spans="1:15" ht="18" customHeight="1" x14ac:dyDescent="0.25">
      <c r="A18" s="133"/>
      <c r="B18" s="561" t="s">
        <v>253</v>
      </c>
      <c r="C18" s="562" t="s">
        <v>254</v>
      </c>
      <c r="D18" s="562"/>
      <c r="E18" s="562"/>
      <c r="F18" s="563" t="s">
        <v>255</v>
      </c>
      <c r="G18" s="563"/>
      <c r="H18" s="563"/>
      <c r="I18" s="564"/>
      <c r="J18" s="96"/>
      <c r="K18" s="96"/>
      <c r="L18" s="118"/>
      <c r="M18" s="120" t="s">
        <v>128</v>
      </c>
      <c r="N18" s="118"/>
      <c r="O18" s="118"/>
    </row>
    <row r="19" spans="1:15" ht="39.75" customHeight="1" x14ac:dyDescent="0.25">
      <c r="A19" s="133"/>
      <c r="B19" s="561"/>
      <c r="C19" s="565" t="s">
        <v>256</v>
      </c>
      <c r="D19" s="565"/>
      <c r="E19" s="565"/>
      <c r="F19" s="565" t="s">
        <v>257</v>
      </c>
      <c r="G19" s="565"/>
      <c r="H19" s="565"/>
      <c r="I19" s="566"/>
      <c r="J19" s="94"/>
      <c r="K19" s="94"/>
      <c r="L19" s="118"/>
      <c r="M19" s="120" t="s">
        <v>132</v>
      </c>
      <c r="N19" s="118"/>
      <c r="O19" s="118"/>
    </row>
    <row r="20" spans="1:15" ht="39.75" customHeight="1" x14ac:dyDescent="0.25">
      <c r="A20" s="133"/>
      <c r="B20" s="121" t="s">
        <v>258</v>
      </c>
      <c r="C20" s="567" t="s">
        <v>252</v>
      </c>
      <c r="D20" s="568"/>
      <c r="E20" s="569"/>
      <c r="F20" s="570" t="s">
        <v>252</v>
      </c>
      <c r="G20" s="570"/>
      <c r="H20" s="570"/>
      <c r="I20" s="571"/>
      <c r="J20" s="88"/>
      <c r="K20" s="88"/>
      <c r="L20" s="118"/>
      <c r="M20" s="120"/>
      <c r="N20" s="118"/>
      <c r="O20" s="118"/>
    </row>
    <row r="21" spans="1:15" ht="106.2" customHeight="1" x14ac:dyDescent="0.25">
      <c r="A21" s="133"/>
      <c r="B21" s="121" t="s">
        <v>259</v>
      </c>
      <c r="C21" s="572" t="s">
        <v>260</v>
      </c>
      <c r="D21" s="573"/>
      <c r="E21" s="574"/>
      <c r="F21" s="530" t="s">
        <v>261</v>
      </c>
      <c r="G21" s="531"/>
      <c r="H21" s="531"/>
      <c r="I21" s="532"/>
      <c r="J21" s="93"/>
      <c r="K21" s="93"/>
      <c r="L21" s="118"/>
      <c r="M21" s="120"/>
      <c r="N21" s="118"/>
      <c r="O21" s="118"/>
    </row>
    <row r="22" spans="1:15" ht="23.25" customHeight="1" x14ac:dyDescent="0.25">
      <c r="A22" s="133"/>
      <c r="B22" s="121" t="s">
        <v>262</v>
      </c>
      <c r="C22" s="551">
        <v>44562</v>
      </c>
      <c r="D22" s="575"/>
      <c r="E22" s="576"/>
      <c r="F22" s="142" t="s">
        <v>263</v>
      </c>
      <c r="G22" s="235">
        <v>0.1</v>
      </c>
      <c r="H22" s="142" t="s">
        <v>264</v>
      </c>
      <c r="I22" s="236">
        <v>0.1</v>
      </c>
      <c r="J22" s="98"/>
      <c r="K22" s="98"/>
      <c r="L22" s="118"/>
      <c r="M22" s="120"/>
      <c r="N22" s="118"/>
      <c r="O22" s="118"/>
    </row>
    <row r="23" spans="1:15" ht="27" customHeight="1" x14ac:dyDescent="0.25">
      <c r="A23" s="133"/>
      <c r="B23" s="121" t="s">
        <v>265</v>
      </c>
      <c r="C23" s="551">
        <v>44926</v>
      </c>
      <c r="D23" s="531"/>
      <c r="E23" s="552"/>
      <c r="F23" s="142" t="s">
        <v>266</v>
      </c>
      <c r="G23" s="553">
        <v>0.4</v>
      </c>
      <c r="H23" s="554"/>
      <c r="I23" s="555"/>
      <c r="J23" s="99"/>
      <c r="K23" s="99"/>
      <c r="L23" s="118"/>
      <c r="M23" s="120"/>
      <c r="N23" s="118"/>
      <c r="O23" s="118"/>
    </row>
    <row r="24" spans="1:15" ht="30.75" customHeight="1" x14ac:dyDescent="0.25">
      <c r="A24" s="133"/>
      <c r="B24" s="237" t="s">
        <v>267</v>
      </c>
      <c r="C24" s="527" t="s">
        <v>268</v>
      </c>
      <c r="D24" s="528"/>
      <c r="E24" s="529"/>
      <c r="F24" s="238" t="s">
        <v>269</v>
      </c>
      <c r="G24" s="530" t="s">
        <v>46</v>
      </c>
      <c r="H24" s="531"/>
      <c r="I24" s="532"/>
      <c r="J24" s="96"/>
      <c r="K24" s="96"/>
      <c r="M24" s="97"/>
    </row>
    <row r="25" spans="1:15" ht="22.5" customHeight="1" x14ac:dyDescent="0.25">
      <c r="A25" s="133"/>
      <c r="B25" s="510" t="s">
        <v>270</v>
      </c>
      <c r="C25" s="511"/>
      <c r="D25" s="511"/>
      <c r="E25" s="511"/>
      <c r="F25" s="511"/>
      <c r="G25" s="511"/>
      <c r="H25" s="511"/>
      <c r="I25" s="512"/>
      <c r="J25" s="85"/>
      <c r="K25" s="85"/>
      <c r="M25" s="97"/>
    </row>
    <row r="26" spans="1:15" ht="43.5" customHeight="1" x14ac:dyDescent="0.25">
      <c r="A26" s="133"/>
      <c r="B26" s="100" t="s">
        <v>148</v>
      </c>
      <c r="C26" s="145" t="s">
        <v>271</v>
      </c>
      <c r="D26" s="145" t="s">
        <v>272</v>
      </c>
      <c r="E26" s="146" t="s">
        <v>273</v>
      </c>
      <c r="F26" s="145" t="s">
        <v>274</v>
      </c>
      <c r="G26" s="145" t="s">
        <v>275</v>
      </c>
      <c r="H26" s="146" t="s">
        <v>276</v>
      </c>
      <c r="I26" s="147" t="s">
        <v>277</v>
      </c>
      <c r="J26" s="94"/>
      <c r="K26" s="94"/>
      <c r="M26" s="97"/>
    </row>
    <row r="27" spans="1:15" ht="15.45" customHeight="1" x14ac:dyDescent="0.25">
      <c r="A27" s="133"/>
      <c r="B27" s="100" t="s">
        <v>278</v>
      </c>
      <c r="C27" s="239">
        <v>0</v>
      </c>
      <c r="D27" s="239">
        <v>0</v>
      </c>
      <c r="E27" s="240">
        <f>IF(OR(C27=0,C27=""),0,D27/C27)</f>
        <v>0</v>
      </c>
      <c r="F27" s="548">
        <f>SUM(C27:C38)</f>
        <v>0.4</v>
      </c>
      <c r="G27" s="548">
        <f>SUM(D27:D38)</f>
        <v>0.14752000000000001</v>
      </c>
      <c r="H27" s="240">
        <f>+(D27*100%)/$G$23</f>
        <v>0</v>
      </c>
      <c r="I27" s="545">
        <f>G27+I22</f>
        <v>0.24752000000000002</v>
      </c>
      <c r="J27" s="94"/>
      <c r="K27" s="94"/>
      <c r="M27" s="97"/>
    </row>
    <row r="28" spans="1:15" ht="15.45" customHeight="1" x14ac:dyDescent="0.25">
      <c r="A28" s="133"/>
      <c r="B28" s="100" t="s">
        <v>158</v>
      </c>
      <c r="C28" s="239">
        <v>0</v>
      </c>
      <c r="D28" s="239">
        <v>0</v>
      </c>
      <c r="E28" s="240">
        <f t="shared" ref="E28:E38" si="0">IF(OR(C28=0,C28=""),0,D28/C28)</f>
        <v>0</v>
      </c>
      <c r="F28" s="549"/>
      <c r="G28" s="549"/>
      <c r="H28" s="240">
        <f>+IF(D28="","",((D28*100%)/$G$23)+H27)</f>
        <v>0</v>
      </c>
      <c r="I28" s="546"/>
      <c r="J28" s="94"/>
      <c r="K28" s="94"/>
      <c r="M28" s="97"/>
    </row>
    <row r="29" spans="1:15" ht="15.45" customHeight="1" x14ac:dyDescent="0.25">
      <c r="A29" s="133"/>
      <c r="B29" s="100" t="s">
        <v>159</v>
      </c>
      <c r="C29" s="239">
        <f>6.42%*$G$23</f>
        <v>2.5679999999999998E-2</v>
      </c>
      <c r="D29" s="239">
        <f>6.42%*$G$23</f>
        <v>2.5679999999999998E-2</v>
      </c>
      <c r="E29" s="240">
        <f t="shared" si="0"/>
        <v>1</v>
      </c>
      <c r="F29" s="549"/>
      <c r="G29" s="549"/>
      <c r="H29" s="240">
        <f>+IF(D29="","",((D29*100%)/$G$23)+H28)</f>
        <v>6.4199999999999993E-2</v>
      </c>
      <c r="I29" s="546"/>
      <c r="J29" s="94"/>
      <c r="K29" s="94"/>
      <c r="M29" s="97"/>
    </row>
    <row r="30" spans="1:15" ht="15.45" customHeight="1" x14ac:dyDescent="0.25">
      <c r="A30" s="133"/>
      <c r="B30" s="100" t="s">
        <v>160</v>
      </c>
      <c r="C30" s="239">
        <f>6.42%*$G$23</f>
        <v>2.5679999999999998E-2</v>
      </c>
      <c r="D30" s="239">
        <f>6.42%*$G$23</f>
        <v>2.5679999999999998E-2</v>
      </c>
      <c r="E30" s="240">
        <f t="shared" si="0"/>
        <v>1</v>
      </c>
      <c r="F30" s="549"/>
      <c r="G30" s="549"/>
      <c r="H30" s="240">
        <f t="shared" ref="H30:H38" si="1">+IF(D30="","",((D30*100%)/$G$23)+H29)</f>
        <v>0.12839999999999999</v>
      </c>
      <c r="I30" s="546"/>
      <c r="J30" s="94"/>
      <c r="K30" s="94"/>
      <c r="M30" s="97"/>
    </row>
    <row r="31" spans="1:15" ht="15.45" customHeight="1" x14ac:dyDescent="0.25">
      <c r="A31" s="133"/>
      <c r="B31" s="100" t="s">
        <v>161</v>
      </c>
      <c r="C31" s="239">
        <f>24.04%*$G$23</f>
        <v>9.6160000000000009E-2</v>
      </c>
      <c r="D31" s="239">
        <f>24.04%*$G$23</f>
        <v>9.6160000000000009E-2</v>
      </c>
      <c r="E31" s="240">
        <f t="shared" si="0"/>
        <v>1</v>
      </c>
      <c r="F31" s="549"/>
      <c r="G31" s="549"/>
      <c r="H31" s="240">
        <f t="shared" si="1"/>
        <v>0.36880000000000002</v>
      </c>
      <c r="I31" s="546"/>
      <c r="J31" s="94"/>
      <c r="K31" s="94"/>
      <c r="M31" s="97"/>
    </row>
    <row r="32" spans="1:15" ht="15.45" customHeight="1" x14ac:dyDescent="0.25">
      <c r="A32" s="133"/>
      <c r="B32" s="100" t="s">
        <v>162</v>
      </c>
      <c r="C32" s="239">
        <f>21.44%*G23</f>
        <v>8.5760000000000003E-2</v>
      </c>
      <c r="D32" s="239">
        <v>0</v>
      </c>
      <c r="E32" s="240">
        <f t="shared" si="0"/>
        <v>0</v>
      </c>
      <c r="F32" s="549"/>
      <c r="G32" s="549"/>
      <c r="H32" s="240">
        <f t="shared" si="1"/>
        <v>0.36880000000000002</v>
      </c>
      <c r="I32" s="546"/>
      <c r="J32" s="94"/>
      <c r="K32" s="94"/>
      <c r="M32" s="97"/>
    </row>
    <row r="33" spans="1:17" ht="19.5" customHeight="1" x14ac:dyDescent="0.25">
      <c r="A33" s="133"/>
      <c r="B33" s="100" t="s">
        <v>163</v>
      </c>
      <c r="C33" s="239">
        <f>4.94%*$G$23</f>
        <v>1.9760000000000003E-2</v>
      </c>
      <c r="D33" s="239">
        <v>0</v>
      </c>
      <c r="E33" s="240">
        <f t="shared" si="0"/>
        <v>0</v>
      </c>
      <c r="F33" s="549"/>
      <c r="G33" s="549"/>
      <c r="H33" s="240">
        <f t="shared" si="1"/>
        <v>0.36880000000000002</v>
      </c>
      <c r="I33" s="546"/>
      <c r="J33" s="102"/>
      <c r="K33" s="102"/>
    </row>
    <row r="34" spans="1:17" ht="19.5" customHeight="1" x14ac:dyDescent="0.25">
      <c r="A34" s="133"/>
      <c r="B34" s="100" t="s">
        <v>164</v>
      </c>
      <c r="C34" s="239">
        <f>4.94%*$G$23</f>
        <v>1.9760000000000003E-2</v>
      </c>
      <c r="D34" s="239"/>
      <c r="E34" s="240">
        <f t="shared" si="0"/>
        <v>0</v>
      </c>
      <c r="F34" s="549"/>
      <c r="G34" s="549"/>
      <c r="H34" s="240" t="str">
        <f t="shared" si="1"/>
        <v/>
      </c>
      <c r="I34" s="546"/>
      <c r="J34" s="102"/>
      <c r="K34" s="102"/>
    </row>
    <row r="35" spans="1:17" ht="19.5" customHeight="1" x14ac:dyDescent="0.25">
      <c r="A35" s="133"/>
      <c r="B35" s="100" t="s">
        <v>165</v>
      </c>
      <c r="C35" s="239">
        <f>4.94%*$G$23</f>
        <v>1.9760000000000003E-2</v>
      </c>
      <c r="D35" s="239"/>
      <c r="E35" s="240">
        <f t="shared" si="0"/>
        <v>0</v>
      </c>
      <c r="F35" s="549"/>
      <c r="G35" s="549"/>
      <c r="H35" s="240" t="str">
        <f t="shared" si="1"/>
        <v/>
      </c>
      <c r="I35" s="546"/>
      <c r="J35" s="102" t="s">
        <v>279</v>
      </c>
      <c r="K35" s="102"/>
    </row>
    <row r="36" spans="1:17" ht="19.5" customHeight="1" x14ac:dyDescent="0.25">
      <c r="A36" s="133"/>
      <c r="B36" s="100" t="s">
        <v>166</v>
      </c>
      <c r="C36" s="239">
        <f>4.94%*$G$23</f>
        <v>1.9760000000000003E-2</v>
      </c>
      <c r="D36" s="239"/>
      <c r="E36" s="240">
        <f t="shared" si="0"/>
        <v>0</v>
      </c>
      <c r="F36" s="549"/>
      <c r="G36" s="549"/>
      <c r="H36" s="240" t="str">
        <f t="shared" si="1"/>
        <v/>
      </c>
      <c r="I36" s="546"/>
      <c r="J36" s="102"/>
      <c r="K36" s="102"/>
    </row>
    <row r="37" spans="1:17" ht="19.5" customHeight="1" x14ac:dyDescent="0.25">
      <c r="A37" s="133"/>
      <c r="B37" s="100" t="s">
        <v>167</v>
      </c>
      <c r="C37" s="239">
        <f>4.94%*$G$23</f>
        <v>1.9760000000000003E-2</v>
      </c>
      <c r="D37" s="239"/>
      <c r="E37" s="240">
        <f t="shared" si="0"/>
        <v>0</v>
      </c>
      <c r="F37" s="549"/>
      <c r="G37" s="549"/>
      <c r="H37" s="240" t="str">
        <f t="shared" si="1"/>
        <v/>
      </c>
      <c r="I37" s="546"/>
      <c r="J37" s="102"/>
      <c r="K37" s="102"/>
    </row>
    <row r="38" spans="1:17" ht="19.5" customHeight="1" x14ac:dyDescent="0.25">
      <c r="A38" s="133"/>
      <c r="B38" s="100" t="s">
        <v>168</v>
      </c>
      <c r="C38" s="239">
        <f>(12.04%+4.94%)*$G$23</f>
        <v>6.7920000000000008E-2</v>
      </c>
      <c r="D38" s="239"/>
      <c r="E38" s="240">
        <f t="shared" si="0"/>
        <v>0</v>
      </c>
      <c r="F38" s="550"/>
      <c r="G38" s="550"/>
      <c r="H38" s="240" t="str">
        <f t="shared" si="1"/>
        <v/>
      </c>
      <c r="I38" s="547"/>
      <c r="J38" s="102"/>
      <c r="K38" s="102"/>
    </row>
    <row r="39" spans="1:17" ht="169.2" customHeight="1" x14ac:dyDescent="0.25">
      <c r="A39" s="133"/>
      <c r="B39" s="122" t="s">
        <v>280</v>
      </c>
      <c r="C39" s="533" t="s">
        <v>281</v>
      </c>
      <c r="D39" s="534"/>
      <c r="E39" s="534"/>
      <c r="F39" s="534"/>
      <c r="G39" s="534"/>
      <c r="H39" s="534"/>
      <c r="I39" s="535"/>
      <c r="J39" s="103"/>
      <c r="K39" s="103"/>
    </row>
    <row r="40" spans="1:17" ht="34.5" customHeight="1" x14ac:dyDescent="0.25">
      <c r="A40" s="133"/>
      <c r="B40" s="536"/>
      <c r="C40" s="537"/>
      <c r="D40" s="537"/>
      <c r="E40" s="537"/>
      <c r="F40" s="537"/>
      <c r="G40" s="537"/>
      <c r="H40" s="537"/>
      <c r="I40" s="538"/>
      <c r="J40" s="85"/>
      <c r="K40" s="85"/>
    </row>
    <row r="41" spans="1:17" ht="34.5" customHeight="1" x14ac:dyDescent="0.25">
      <c r="A41" s="133"/>
      <c r="B41" s="539"/>
      <c r="C41" s="540"/>
      <c r="D41" s="540"/>
      <c r="E41" s="540"/>
      <c r="F41" s="540"/>
      <c r="G41" s="540"/>
      <c r="H41" s="540"/>
      <c r="I41" s="541"/>
      <c r="J41" s="103"/>
      <c r="K41" s="103"/>
    </row>
    <row r="42" spans="1:17" ht="34.5" customHeight="1" x14ac:dyDescent="0.25">
      <c r="A42" s="133"/>
      <c r="B42" s="539"/>
      <c r="C42" s="540"/>
      <c r="D42" s="540"/>
      <c r="E42" s="540"/>
      <c r="F42" s="540"/>
      <c r="G42" s="540"/>
      <c r="H42" s="540"/>
      <c r="I42" s="541"/>
      <c r="J42" s="103"/>
      <c r="K42" s="103"/>
    </row>
    <row r="43" spans="1:17" ht="34.5" customHeight="1" x14ac:dyDescent="0.25">
      <c r="A43" s="133"/>
      <c r="B43" s="539"/>
      <c r="C43" s="540"/>
      <c r="D43" s="540"/>
      <c r="E43" s="540"/>
      <c r="F43" s="540"/>
      <c r="G43" s="540"/>
      <c r="H43" s="540"/>
      <c r="I43" s="541"/>
      <c r="J43" s="103"/>
      <c r="K43" s="103"/>
    </row>
    <row r="44" spans="1:17" ht="34.5" customHeight="1" x14ac:dyDescent="0.25">
      <c r="A44" s="133"/>
      <c r="B44" s="542"/>
      <c r="C44" s="543"/>
      <c r="D44" s="543"/>
      <c r="E44" s="543"/>
      <c r="F44" s="543"/>
      <c r="G44" s="543"/>
      <c r="H44" s="543"/>
      <c r="I44" s="544"/>
      <c r="J44" s="84"/>
      <c r="K44" s="84"/>
    </row>
    <row r="45" spans="1:17" ht="140.25" customHeight="1" x14ac:dyDescent="0.25">
      <c r="A45" s="133"/>
      <c r="B45" s="121" t="s">
        <v>282</v>
      </c>
      <c r="C45" s="513" t="s">
        <v>463</v>
      </c>
      <c r="D45" s="514"/>
      <c r="E45" s="514"/>
      <c r="F45" s="514"/>
      <c r="G45" s="514"/>
      <c r="H45" s="514"/>
      <c r="I45" s="515"/>
      <c r="J45" s="104"/>
      <c r="K45" s="104"/>
    </row>
    <row r="46" spans="1:17" ht="75" customHeight="1" x14ac:dyDescent="0.25">
      <c r="A46" s="133"/>
      <c r="B46" s="121" t="s">
        <v>283</v>
      </c>
      <c r="C46" s="513" t="s">
        <v>46</v>
      </c>
      <c r="D46" s="514"/>
      <c r="E46" s="514"/>
      <c r="F46" s="514"/>
      <c r="G46" s="514"/>
      <c r="H46" s="514"/>
      <c r="I46" s="515"/>
      <c r="J46" s="104"/>
      <c r="K46" s="508"/>
      <c r="L46" s="509"/>
      <c r="M46" s="509"/>
      <c r="N46" s="509"/>
      <c r="O46" s="509"/>
      <c r="P46" s="509"/>
      <c r="Q46" s="509"/>
    </row>
    <row r="47" spans="1:17" ht="65.25" customHeight="1" x14ac:dyDescent="0.25">
      <c r="A47" s="133"/>
      <c r="B47" s="123" t="s">
        <v>284</v>
      </c>
      <c r="C47" s="516" t="s">
        <v>285</v>
      </c>
      <c r="D47" s="517"/>
      <c r="E47" s="517"/>
      <c r="F47" s="517"/>
      <c r="G47" s="517"/>
      <c r="H47" s="517"/>
      <c r="I47" s="518"/>
      <c r="J47" s="104"/>
      <c r="K47" s="104"/>
    </row>
    <row r="48" spans="1:17" ht="22.5" customHeight="1" x14ac:dyDescent="0.25">
      <c r="A48" s="133"/>
      <c r="B48" s="510" t="s">
        <v>286</v>
      </c>
      <c r="C48" s="511"/>
      <c r="D48" s="511"/>
      <c r="E48" s="511"/>
      <c r="F48" s="511"/>
      <c r="G48" s="511"/>
      <c r="H48" s="511"/>
      <c r="I48" s="512"/>
      <c r="J48" s="104"/>
      <c r="K48" s="104"/>
    </row>
    <row r="49" spans="1:11" ht="22.5" customHeight="1" x14ac:dyDescent="0.25">
      <c r="A49" s="133"/>
      <c r="B49" s="523" t="s">
        <v>287</v>
      </c>
      <c r="C49" s="148" t="s">
        <v>288</v>
      </c>
      <c r="D49" s="525" t="s">
        <v>289</v>
      </c>
      <c r="E49" s="525"/>
      <c r="F49" s="525"/>
      <c r="G49" s="525" t="s">
        <v>290</v>
      </c>
      <c r="H49" s="525"/>
      <c r="I49" s="526"/>
      <c r="J49" s="105"/>
      <c r="K49" s="105"/>
    </row>
    <row r="50" spans="1:11" ht="30.75" customHeight="1" x14ac:dyDescent="0.25">
      <c r="A50" s="133"/>
      <c r="B50" s="524"/>
      <c r="C50" s="241"/>
      <c r="D50" s="519"/>
      <c r="E50" s="519"/>
      <c r="F50" s="519"/>
      <c r="G50" s="519"/>
      <c r="H50" s="519"/>
      <c r="I50" s="520"/>
      <c r="J50" s="105"/>
      <c r="K50" s="105"/>
    </row>
    <row r="51" spans="1:11" ht="32.25" customHeight="1" x14ac:dyDescent="0.25">
      <c r="A51" s="133"/>
      <c r="B51" s="124" t="s">
        <v>291</v>
      </c>
      <c r="C51" s="519" t="s">
        <v>292</v>
      </c>
      <c r="D51" s="519"/>
      <c r="E51" s="519"/>
      <c r="F51" s="519"/>
      <c r="G51" s="519"/>
      <c r="H51" s="519"/>
      <c r="I51" s="520"/>
      <c r="J51" s="106"/>
      <c r="K51" s="106"/>
    </row>
    <row r="52" spans="1:11" ht="28.5" customHeight="1" x14ac:dyDescent="0.25">
      <c r="A52" s="133"/>
      <c r="B52" s="125" t="s">
        <v>293</v>
      </c>
      <c r="C52" s="519" t="s">
        <v>292</v>
      </c>
      <c r="D52" s="519"/>
      <c r="E52" s="519"/>
      <c r="F52" s="519"/>
      <c r="G52" s="519"/>
      <c r="H52" s="519"/>
      <c r="I52" s="520"/>
      <c r="J52" s="106"/>
      <c r="K52" s="106"/>
    </row>
    <row r="53" spans="1:11" ht="30" customHeight="1" x14ac:dyDescent="0.25">
      <c r="A53" s="133"/>
      <c r="B53" s="123" t="s">
        <v>294</v>
      </c>
      <c r="C53" s="519" t="s">
        <v>295</v>
      </c>
      <c r="D53" s="519"/>
      <c r="E53" s="519"/>
      <c r="F53" s="519"/>
      <c r="G53" s="519"/>
      <c r="H53" s="519"/>
      <c r="I53" s="520"/>
      <c r="J53" s="107"/>
      <c r="K53" s="107"/>
    </row>
    <row r="54" spans="1:11" ht="31.5" customHeight="1" thickBot="1" x14ac:dyDescent="0.3">
      <c r="A54" s="134"/>
      <c r="B54" s="116" t="s">
        <v>296</v>
      </c>
      <c r="C54" s="521" t="s">
        <v>297</v>
      </c>
      <c r="D54" s="521"/>
      <c r="E54" s="521"/>
      <c r="F54" s="521"/>
      <c r="G54" s="521"/>
      <c r="H54" s="521"/>
      <c r="I54" s="522"/>
      <c r="J54" s="108"/>
      <c r="K54" s="108"/>
    </row>
    <row r="55" spans="1:11" x14ac:dyDescent="0.25">
      <c r="B55" s="109"/>
      <c r="C55" s="110"/>
      <c r="D55" s="110"/>
      <c r="E55" s="111"/>
      <c r="F55" s="111"/>
      <c r="G55" s="117"/>
      <c r="H55" s="113"/>
      <c r="I55" s="110"/>
      <c r="J55" s="108"/>
      <c r="K55" s="108"/>
    </row>
    <row r="56" spans="1:11" x14ac:dyDescent="0.25">
      <c r="B56" s="109"/>
      <c r="C56" s="110"/>
      <c r="D56" s="110"/>
      <c r="E56" s="111"/>
      <c r="F56" s="111"/>
      <c r="G56" s="117"/>
      <c r="H56" s="113"/>
      <c r="I56" s="110"/>
      <c r="J56" s="108"/>
      <c r="K56" s="108"/>
    </row>
    <row r="57" spans="1:11" x14ac:dyDescent="0.25">
      <c r="B57" s="109"/>
      <c r="C57" s="110"/>
      <c r="D57" s="110"/>
      <c r="E57" s="111"/>
      <c r="F57" s="111"/>
      <c r="G57" s="117"/>
      <c r="H57" s="113"/>
      <c r="I57" s="110"/>
      <c r="J57" s="108"/>
      <c r="K57" s="108"/>
    </row>
    <row r="58" spans="1:11" x14ac:dyDescent="0.25">
      <c r="B58" s="109"/>
      <c r="C58" s="110"/>
      <c r="D58" s="110"/>
      <c r="E58" s="111"/>
      <c r="F58" s="111"/>
      <c r="G58" s="117"/>
      <c r="H58" s="113"/>
      <c r="I58" s="110"/>
      <c r="J58" s="108"/>
      <c r="K58" s="108"/>
    </row>
    <row r="59" spans="1:11" x14ac:dyDescent="0.25">
      <c r="B59" s="109"/>
      <c r="C59" s="110"/>
      <c r="D59" s="110"/>
      <c r="E59" s="111"/>
      <c r="F59" s="111"/>
      <c r="G59" s="117"/>
      <c r="H59" s="113"/>
      <c r="I59" s="110"/>
      <c r="J59" s="108"/>
      <c r="K59" s="108"/>
    </row>
    <row r="60" spans="1:11" ht="25.5" customHeight="1" x14ac:dyDescent="0.25">
      <c r="B60" s="109"/>
      <c r="C60" s="110"/>
      <c r="D60" s="110"/>
      <c r="E60" s="111"/>
      <c r="F60" s="111"/>
      <c r="G60" s="117"/>
      <c r="H60" s="113"/>
      <c r="I60" s="110"/>
      <c r="J60" s="108"/>
      <c r="K60" s="108"/>
    </row>
  </sheetData>
  <mergeCells count="60">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24:E24"/>
    <mergeCell ref="G24:I24"/>
    <mergeCell ref="B25:I25"/>
    <mergeCell ref="C39:I39"/>
    <mergeCell ref="B40:I44"/>
    <mergeCell ref="I27:I38"/>
    <mergeCell ref="G27:G38"/>
    <mergeCell ref="F27:F38"/>
    <mergeCell ref="C45:I45"/>
    <mergeCell ref="C53:I53"/>
    <mergeCell ref="C54:I54"/>
    <mergeCell ref="B49:B50"/>
    <mergeCell ref="D49:F49"/>
    <mergeCell ref="G49:I49"/>
    <mergeCell ref="D50:F50"/>
    <mergeCell ref="G50:I50"/>
    <mergeCell ref="C51:I51"/>
    <mergeCell ref="K46:Q46"/>
    <mergeCell ref="B48:I48"/>
    <mergeCell ref="C46:I46"/>
    <mergeCell ref="C47:I47"/>
    <mergeCell ref="C52:I52"/>
  </mergeCells>
  <phoneticPr fontId="74" type="noConversion"/>
  <dataValidations disablePrompts="1" count="7">
    <dataValidation type="list" allowBlank="1" showInputMessage="1" showErrorMessage="1" sqref="C7 I7" xr:uid="{ED8530C7-01D7-464F-9F5F-ACF2F40B37DC}">
      <formula1>$N$11:$N$12</formula1>
    </dataValidation>
    <dataValidation type="list" allowBlank="1" showInputMessage="1" showErrorMessage="1" sqref="H13:I13" xr:uid="{50695522-8E85-49C3-8E03-D606C7C139B1}">
      <formula1>$N$5:$N$8</formula1>
    </dataValidation>
    <dataValidation type="list" allowBlank="1" showInputMessage="1" showErrorMessage="1" sqref="C9:F9" xr:uid="{D1ACDEEC-D7E0-42AF-A5C4-D291CD695E5E}">
      <formula1>$M$6:$M$9</formula1>
    </dataValidation>
    <dataValidation type="list" allowBlank="1" showInputMessage="1" showErrorMessage="1" sqref="C24:E24" xr:uid="{3EF54F9E-1F27-40DC-97F3-1A0F1107DD87}">
      <formula1>$M$12:$M$15</formula1>
    </dataValidation>
    <dataValidation type="list" allowBlank="1" showInputMessage="1" showErrorMessage="1" sqref="H12:I12" xr:uid="{FA3C4315-9976-4FD7-B40F-49C5AA608042}">
      <formula1>M17:M19</formula1>
    </dataValidation>
    <dataValidation type="list" showDropDown="1" showInputMessage="1" showErrorMessage="1" sqref="K12" xr:uid="{26352333-EB16-4AD4-8569-CCD9AD12F570}">
      <formula1>O17:O19</formula1>
    </dataValidation>
    <dataValidation type="list" allowBlank="1" showInputMessage="1" showErrorMessage="1" sqref="J10:K10" xr:uid="{2DBE7C77-D2DA-49D3-AD54-CE7DF4DC9397}">
      <formula1>$M$21:$M$26</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35828737" r:id="rId4">
          <objectPr defaultSize="0" autoPict="0" r:id="rId5">
            <anchor moveWithCells="1" sizeWithCells="1">
              <from>
                <xdr:col>8</xdr:col>
                <xdr:colOff>53340</xdr:colOff>
                <xdr:row>1</xdr:row>
                <xdr:rowOff>22860</xdr:rowOff>
              </from>
              <to>
                <xdr:col>8</xdr:col>
                <xdr:colOff>1447800</xdr:colOff>
                <xdr:row>1</xdr:row>
                <xdr:rowOff>441960</xdr:rowOff>
              </to>
            </anchor>
          </objectPr>
        </oleObject>
      </mc:Choice>
      <mc:Fallback>
        <oleObject progId="PBrush" shapeId="35828737"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57A21-5AD9-444C-A61C-D5796615C41B}">
  <sheetPr>
    <tabColor rgb="FF92D050"/>
  </sheetPr>
  <dimension ref="B1:X67"/>
  <sheetViews>
    <sheetView view="pageBreakPreview" topLeftCell="A25" zoomScale="80" zoomScaleNormal="70" zoomScaleSheetLayoutView="80" zoomScalePageLayoutView="85" workbookViewId="0">
      <selection activeCell="C45" sqref="C45:I54"/>
    </sheetView>
  </sheetViews>
  <sheetFormatPr baseColWidth="10" defaultColWidth="10.6640625" defaultRowHeight="13.2" x14ac:dyDescent="0.25"/>
  <cols>
    <col min="1" max="1" width="1" style="83" customWidth="1"/>
    <col min="2" max="2" width="25.44140625" style="114" customWidth="1"/>
    <col min="3" max="5" width="25.6640625" style="83" customWidth="1"/>
    <col min="6" max="6" width="25" style="83" customWidth="1"/>
    <col min="7" max="7" width="22" style="114" customWidth="1"/>
    <col min="8" max="8" width="20.44140625" style="83" customWidth="1"/>
    <col min="9" max="9" width="25.33203125" style="83" customWidth="1"/>
    <col min="10" max="11" width="22.44140625" style="83" customWidth="1"/>
    <col min="12" max="24" width="10.6640625" style="81"/>
    <col min="25" max="16384" width="10.6640625" style="83"/>
  </cols>
  <sheetData>
    <row r="1" spans="2:14" ht="37.5" customHeight="1" x14ac:dyDescent="0.25">
      <c r="B1" s="588"/>
      <c r="C1" s="642" t="s">
        <v>1</v>
      </c>
      <c r="D1" s="642"/>
      <c r="E1" s="642"/>
      <c r="F1" s="642"/>
      <c r="G1" s="642"/>
      <c r="H1" s="642"/>
      <c r="I1" s="592"/>
      <c r="J1" s="80"/>
      <c r="K1" s="80"/>
      <c r="M1" s="82" t="s">
        <v>67</v>
      </c>
    </row>
    <row r="2" spans="2:14" ht="37.5" customHeight="1" x14ac:dyDescent="0.25">
      <c r="B2" s="589"/>
      <c r="C2" s="595" t="s">
        <v>218</v>
      </c>
      <c r="D2" s="595"/>
      <c r="E2" s="595"/>
      <c r="F2" s="595"/>
      <c r="G2" s="595"/>
      <c r="H2" s="595"/>
      <c r="I2" s="593"/>
      <c r="J2" s="80"/>
      <c r="K2" s="80"/>
      <c r="M2" s="82" t="s">
        <v>68</v>
      </c>
    </row>
    <row r="3" spans="2:14" ht="37.5" customHeight="1" thickBot="1" x14ac:dyDescent="0.3">
      <c r="B3" s="590"/>
      <c r="C3" s="596" t="s">
        <v>219</v>
      </c>
      <c r="D3" s="596"/>
      <c r="E3" s="596"/>
      <c r="F3" s="596" t="s">
        <v>220</v>
      </c>
      <c r="G3" s="596"/>
      <c r="H3" s="596"/>
      <c r="I3" s="594"/>
      <c r="J3" s="80"/>
      <c r="K3" s="80"/>
      <c r="M3" s="82" t="s">
        <v>70</v>
      </c>
    </row>
    <row r="4" spans="2:14" ht="23.25" customHeight="1" x14ac:dyDescent="0.25">
      <c r="B4" s="584" t="s">
        <v>221</v>
      </c>
      <c r="C4" s="585"/>
      <c r="D4" s="585"/>
      <c r="E4" s="585"/>
      <c r="F4" s="585"/>
      <c r="G4" s="585"/>
      <c r="H4" s="585"/>
      <c r="I4" s="586"/>
      <c r="J4" s="84"/>
      <c r="K4" s="84"/>
    </row>
    <row r="5" spans="2:14" ht="24" customHeight="1" x14ac:dyDescent="0.25">
      <c r="B5" s="510" t="s">
        <v>222</v>
      </c>
      <c r="C5" s="511"/>
      <c r="D5" s="511"/>
      <c r="E5" s="511"/>
      <c r="F5" s="511"/>
      <c r="G5" s="511"/>
      <c r="H5" s="511"/>
      <c r="I5" s="512"/>
      <c r="J5" s="85"/>
      <c r="K5" s="85"/>
      <c r="N5" s="86"/>
    </row>
    <row r="6" spans="2:14" ht="30.75" customHeight="1" x14ac:dyDescent="0.25">
      <c r="B6" s="121" t="s">
        <v>223</v>
      </c>
      <c r="C6" s="141">
        <v>2</v>
      </c>
      <c r="D6" s="587" t="s">
        <v>224</v>
      </c>
      <c r="E6" s="587"/>
      <c r="F6" s="565" t="s">
        <v>298</v>
      </c>
      <c r="G6" s="565"/>
      <c r="H6" s="565"/>
      <c r="I6" s="566"/>
      <c r="J6" s="87"/>
      <c r="K6" s="87"/>
      <c r="M6" s="82" t="s">
        <v>81</v>
      </c>
      <c r="N6" s="86"/>
    </row>
    <row r="7" spans="2:14" ht="30.75" customHeight="1" x14ac:dyDescent="0.25">
      <c r="B7" s="121" t="s">
        <v>226</v>
      </c>
      <c r="C7" s="141" t="s">
        <v>84</v>
      </c>
      <c r="D7" s="587" t="s">
        <v>227</v>
      </c>
      <c r="E7" s="587"/>
      <c r="F7" s="558" t="s">
        <v>299</v>
      </c>
      <c r="G7" s="558"/>
      <c r="H7" s="142" t="s">
        <v>229</v>
      </c>
      <c r="I7" s="143" t="s">
        <v>84</v>
      </c>
      <c r="J7" s="88"/>
      <c r="K7" s="88"/>
      <c r="M7" s="82" t="s">
        <v>88</v>
      </c>
      <c r="N7" s="86"/>
    </row>
    <row r="8" spans="2:14" ht="30.75" customHeight="1" x14ac:dyDescent="0.25">
      <c r="B8" s="121" t="s">
        <v>230</v>
      </c>
      <c r="C8" s="565" t="s">
        <v>231</v>
      </c>
      <c r="D8" s="565"/>
      <c r="E8" s="565"/>
      <c r="F8" s="565"/>
      <c r="G8" s="142" t="s">
        <v>232</v>
      </c>
      <c r="H8" s="577">
        <v>7550</v>
      </c>
      <c r="I8" s="578"/>
      <c r="J8" s="89"/>
      <c r="K8" s="89"/>
      <c r="M8" s="82" t="s">
        <v>93</v>
      </c>
      <c r="N8" s="86"/>
    </row>
    <row r="9" spans="2:14" ht="30.75" customHeight="1" x14ac:dyDescent="0.25">
      <c r="B9" s="121" t="s">
        <v>68</v>
      </c>
      <c r="C9" s="579" t="s">
        <v>81</v>
      </c>
      <c r="D9" s="579"/>
      <c r="E9" s="579"/>
      <c r="F9" s="579"/>
      <c r="G9" s="142" t="s">
        <v>233</v>
      </c>
      <c r="H9" s="580" t="s">
        <v>234</v>
      </c>
      <c r="I9" s="581"/>
      <c r="J9" s="90"/>
      <c r="K9" s="90"/>
      <c r="M9" s="91" t="s">
        <v>97</v>
      </c>
    </row>
    <row r="10" spans="2:14" ht="98.25" customHeight="1" x14ac:dyDescent="0.25">
      <c r="B10" s="121" t="s">
        <v>235</v>
      </c>
      <c r="C10" s="565" t="s">
        <v>300</v>
      </c>
      <c r="D10" s="565"/>
      <c r="E10" s="565"/>
      <c r="F10" s="565"/>
      <c r="G10" s="565"/>
      <c r="H10" s="565"/>
      <c r="I10" s="566"/>
      <c r="J10" s="92"/>
      <c r="K10" s="92"/>
      <c r="M10" s="91"/>
    </row>
    <row r="11" spans="2:14" ht="30.75" customHeight="1" x14ac:dyDescent="0.25">
      <c r="B11" s="121" t="s">
        <v>237</v>
      </c>
      <c r="C11" s="565" t="s">
        <v>238</v>
      </c>
      <c r="D11" s="565"/>
      <c r="E11" s="565"/>
      <c r="F11" s="565"/>
      <c r="G11" s="565"/>
      <c r="H11" s="565"/>
      <c r="I11" s="566"/>
      <c r="J11" s="88"/>
      <c r="K11" s="88"/>
      <c r="M11" s="91"/>
      <c r="N11" s="86"/>
    </row>
    <row r="12" spans="2:14" ht="30.75" customHeight="1" x14ac:dyDescent="0.25">
      <c r="B12" s="121" t="s">
        <v>239</v>
      </c>
      <c r="C12" s="556" t="s">
        <v>301</v>
      </c>
      <c r="D12" s="556"/>
      <c r="E12" s="556"/>
      <c r="F12" s="556"/>
      <c r="G12" s="142" t="s">
        <v>241</v>
      </c>
      <c r="H12" s="558" t="s">
        <v>106</v>
      </c>
      <c r="I12" s="582"/>
      <c r="J12" s="88"/>
      <c r="K12" s="88"/>
      <c r="M12" s="91" t="s">
        <v>107</v>
      </c>
      <c r="N12" s="86"/>
    </row>
    <row r="13" spans="2:14" ht="30.75" customHeight="1" x14ac:dyDescent="0.25">
      <c r="B13" s="121" t="s">
        <v>242</v>
      </c>
      <c r="C13" s="583" t="s">
        <v>243</v>
      </c>
      <c r="D13" s="583"/>
      <c r="E13" s="583"/>
      <c r="F13" s="583"/>
      <c r="G13" s="145" t="s">
        <v>244</v>
      </c>
      <c r="H13" s="558" t="s">
        <v>82</v>
      </c>
      <c r="I13" s="582"/>
      <c r="J13" s="88"/>
      <c r="K13" s="88"/>
      <c r="M13" s="91" t="s">
        <v>111</v>
      </c>
    </row>
    <row r="14" spans="2:14" ht="64.5" customHeight="1" x14ac:dyDescent="0.25">
      <c r="B14" s="121" t="s">
        <v>245</v>
      </c>
      <c r="C14" s="556" t="s">
        <v>302</v>
      </c>
      <c r="D14" s="556"/>
      <c r="E14" s="556"/>
      <c r="F14" s="556"/>
      <c r="G14" s="556"/>
      <c r="H14" s="556"/>
      <c r="I14" s="557"/>
      <c r="J14" s="92"/>
      <c r="K14" s="92"/>
      <c r="M14" s="91" t="s">
        <v>114</v>
      </c>
      <c r="N14" s="86"/>
    </row>
    <row r="15" spans="2:14" ht="30.75" customHeight="1" x14ac:dyDescent="0.25">
      <c r="B15" s="121" t="s">
        <v>247</v>
      </c>
      <c r="C15" s="556" t="s">
        <v>303</v>
      </c>
      <c r="D15" s="556"/>
      <c r="E15" s="556"/>
      <c r="F15" s="556"/>
      <c r="G15" s="556"/>
      <c r="H15" s="556"/>
      <c r="I15" s="557"/>
      <c r="J15" s="93"/>
      <c r="K15" s="93"/>
      <c r="M15" s="91" t="s">
        <v>118</v>
      </c>
      <c r="N15" s="86"/>
    </row>
    <row r="16" spans="2:14" ht="35.700000000000003" customHeight="1" x14ac:dyDescent="0.25">
      <c r="B16" s="121" t="s">
        <v>249</v>
      </c>
      <c r="C16" s="565" t="s">
        <v>304</v>
      </c>
      <c r="D16" s="565"/>
      <c r="E16" s="565"/>
      <c r="F16" s="565"/>
      <c r="G16" s="565"/>
      <c r="H16" s="565"/>
      <c r="I16" s="566"/>
      <c r="J16" s="94"/>
      <c r="K16" s="94"/>
      <c r="M16" s="91"/>
      <c r="N16" s="86"/>
    </row>
    <row r="17" spans="2:14" ht="30.75" customHeight="1" x14ac:dyDescent="0.25">
      <c r="B17" s="121" t="s">
        <v>251</v>
      </c>
      <c r="C17" s="558" t="s">
        <v>43</v>
      </c>
      <c r="D17" s="559"/>
      <c r="E17" s="559"/>
      <c r="F17" s="559"/>
      <c r="G17" s="559"/>
      <c r="H17" s="559"/>
      <c r="I17" s="560"/>
      <c r="J17" s="95"/>
      <c r="K17" s="95"/>
      <c r="M17" s="91" t="s">
        <v>106</v>
      </c>
      <c r="N17" s="86"/>
    </row>
    <row r="18" spans="2:14" ht="18" customHeight="1" x14ac:dyDescent="0.25">
      <c r="B18" s="561" t="s">
        <v>253</v>
      </c>
      <c r="C18" s="562" t="s">
        <v>254</v>
      </c>
      <c r="D18" s="562"/>
      <c r="E18" s="562"/>
      <c r="F18" s="563" t="s">
        <v>255</v>
      </c>
      <c r="G18" s="563"/>
      <c r="H18" s="563"/>
      <c r="I18" s="564"/>
      <c r="J18" s="96"/>
      <c r="K18" s="96"/>
      <c r="M18" s="91" t="s">
        <v>128</v>
      </c>
      <c r="N18" s="86"/>
    </row>
    <row r="19" spans="2:14" ht="39.75" customHeight="1" x14ac:dyDescent="0.25">
      <c r="B19" s="561"/>
      <c r="C19" s="565" t="s">
        <v>305</v>
      </c>
      <c r="D19" s="565"/>
      <c r="E19" s="565"/>
      <c r="F19" s="565" t="s">
        <v>306</v>
      </c>
      <c r="G19" s="565"/>
      <c r="H19" s="565"/>
      <c r="I19" s="566"/>
      <c r="J19" s="94"/>
      <c r="K19" s="94"/>
      <c r="M19" s="91" t="s">
        <v>132</v>
      </c>
      <c r="N19" s="86"/>
    </row>
    <row r="20" spans="2:14" ht="39.75" customHeight="1" x14ac:dyDescent="0.25">
      <c r="B20" s="121" t="s">
        <v>258</v>
      </c>
      <c r="C20" s="567" t="s">
        <v>43</v>
      </c>
      <c r="D20" s="568"/>
      <c r="E20" s="569"/>
      <c r="F20" s="570" t="s">
        <v>43</v>
      </c>
      <c r="G20" s="570"/>
      <c r="H20" s="570"/>
      <c r="I20" s="571"/>
      <c r="J20" s="88"/>
      <c r="K20" s="88"/>
      <c r="M20" s="91"/>
      <c r="N20" s="86"/>
    </row>
    <row r="21" spans="2:14" ht="105" customHeight="1" x14ac:dyDescent="0.25">
      <c r="B21" s="121" t="s">
        <v>259</v>
      </c>
      <c r="C21" s="635" t="s">
        <v>307</v>
      </c>
      <c r="D21" s="636"/>
      <c r="E21" s="637"/>
      <c r="F21" s="638" t="s">
        <v>308</v>
      </c>
      <c r="G21" s="630"/>
      <c r="H21" s="630"/>
      <c r="I21" s="639"/>
      <c r="J21" s="93"/>
      <c r="K21" s="93"/>
      <c r="M21" s="97"/>
      <c r="N21" s="86"/>
    </row>
    <row r="22" spans="2:14" ht="23.25" customHeight="1" x14ac:dyDescent="0.25">
      <c r="B22" s="121" t="s">
        <v>262</v>
      </c>
      <c r="C22" s="629">
        <v>44562</v>
      </c>
      <c r="D22" s="640"/>
      <c r="E22" s="641"/>
      <c r="F22" s="142" t="s">
        <v>263</v>
      </c>
      <c r="G22" s="242">
        <v>8.5000000000000006E-2</v>
      </c>
      <c r="H22" s="142" t="s">
        <v>264</v>
      </c>
      <c r="I22" s="144">
        <v>8.5000000000000006E-2</v>
      </c>
      <c r="J22" s="98"/>
      <c r="K22" s="98"/>
      <c r="M22" s="97"/>
    </row>
    <row r="23" spans="2:14" ht="27" customHeight="1" x14ac:dyDescent="0.25">
      <c r="B23" s="121" t="s">
        <v>265</v>
      </c>
      <c r="C23" s="629">
        <v>44926</v>
      </c>
      <c r="D23" s="630"/>
      <c r="E23" s="631"/>
      <c r="F23" s="142" t="s">
        <v>266</v>
      </c>
      <c r="G23" s="632">
        <v>0.3</v>
      </c>
      <c r="H23" s="633"/>
      <c r="I23" s="634"/>
      <c r="J23" s="99"/>
      <c r="K23" s="99"/>
      <c r="M23" s="97"/>
    </row>
    <row r="24" spans="2:14" ht="30.75" customHeight="1" x14ac:dyDescent="0.25">
      <c r="B24" s="237" t="s">
        <v>267</v>
      </c>
      <c r="C24" s="602" t="s">
        <v>268</v>
      </c>
      <c r="D24" s="603"/>
      <c r="E24" s="604"/>
      <c r="F24" s="238" t="s">
        <v>269</v>
      </c>
      <c r="G24" s="530" t="s">
        <v>46</v>
      </c>
      <c r="H24" s="531"/>
      <c r="I24" s="532"/>
      <c r="J24" s="96"/>
      <c r="K24" s="96"/>
      <c r="M24" s="97"/>
    </row>
    <row r="25" spans="2:14" ht="22.5" customHeight="1" x14ac:dyDescent="0.25">
      <c r="B25" s="510" t="s">
        <v>270</v>
      </c>
      <c r="C25" s="511"/>
      <c r="D25" s="511"/>
      <c r="E25" s="511"/>
      <c r="F25" s="511"/>
      <c r="G25" s="511"/>
      <c r="H25" s="511"/>
      <c r="I25" s="512"/>
      <c r="J25" s="85"/>
      <c r="K25" s="85"/>
      <c r="M25" s="97"/>
    </row>
    <row r="26" spans="2:14" ht="43.5" customHeight="1" x14ac:dyDescent="0.25">
      <c r="B26" s="100" t="s">
        <v>148</v>
      </c>
      <c r="C26" s="145" t="s">
        <v>271</v>
      </c>
      <c r="D26" s="145" t="s">
        <v>272</v>
      </c>
      <c r="E26" s="146" t="s">
        <v>273</v>
      </c>
      <c r="F26" s="145" t="s">
        <v>274</v>
      </c>
      <c r="G26" s="145" t="s">
        <v>275</v>
      </c>
      <c r="H26" s="146" t="s">
        <v>276</v>
      </c>
      <c r="I26" s="147" t="s">
        <v>277</v>
      </c>
      <c r="J26" s="94"/>
      <c r="K26" s="94"/>
      <c r="M26" s="97"/>
    </row>
    <row r="27" spans="2:14" ht="15.45" customHeight="1" x14ac:dyDescent="0.25">
      <c r="B27" s="100" t="s">
        <v>278</v>
      </c>
      <c r="C27" s="243">
        <f>8.33%*$G$23</f>
        <v>2.4989999999999998E-2</v>
      </c>
      <c r="D27" s="243">
        <f>8.33%*$G$23</f>
        <v>2.4989999999999998E-2</v>
      </c>
      <c r="E27" s="137">
        <f>D27/C27</f>
        <v>1</v>
      </c>
      <c r="F27" s="605">
        <f>SUM(C27:C38)</f>
        <v>0.29988000000000004</v>
      </c>
      <c r="G27" s="605">
        <f>SUM(D27:D38)</f>
        <v>0.17492999999999997</v>
      </c>
      <c r="H27" s="244">
        <f>+(D27*100%)/$G$23</f>
        <v>8.3299999999999999E-2</v>
      </c>
      <c r="I27" s="608">
        <f>G27+I22</f>
        <v>0.25992999999999999</v>
      </c>
      <c r="J27" s="94"/>
      <c r="K27" s="94"/>
      <c r="M27" s="97"/>
    </row>
    <row r="28" spans="2:14" ht="15.45" customHeight="1" x14ac:dyDescent="0.25">
      <c r="B28" s="100" t="s">
        <v>158</v>
      </c>
      <c r="C28" s="243">
        <f t="shared" ref="C28:D38" si="0">8.33%*$G$23</f>
        <v>2.4989999999999998E-2</v>
      </c>
      <c r="D28" s="243">
        <f>8.33%*$G$23</f>
        <v>2.4989999999999998E-2</v>
      </c>
      <c r="E28" s="137">
        <f t="shared" ref="E28:E31" si="1">D28/C28</f>
        <v>1</v>
      </c>
      <c r="F28" s="606"/>
      <c r="G28" s="606"/>
      <c r="H28" s="244">
        <f>+IF(D28="","",((D28*100%)/$G$23)+H27)</f>
        <v>0.1666</v>
      </c>
      <c r="I28" s="609"/>
      <c r="J28" s="94"/>
      <c r="K28" s="94"/>
      <c r="M28" s="97"/>
    </row>
    <row r="29" spans="2:14" ht="15.45" customHeight="1" x14ac:dyDescent="0.25">
      <c r="B29" s="100" t="s">
        <v>159</v>
      </c>
      <c r="C29" s="243">
        <f t="shared" si="0"/>
        <v>2.4989999999999998E-2</v>
      </c>
      <c r="D29" s="243">
        <f>8.33%*$G$23</f>
        <v>2.4989999999999998E-2</v>
      </c>
      <c r="E29" s="137">
        <f t="shared" si="1"/>
        <v>1</v>
      </c>
      <c r="F29" s="606"/>
      <c r="G29" s="606"/>
      <c r="H29" s="244">
        <f t="shared" ref="H29:H38" si="2">+IF(D29="","",((D29*100%)/$G$23)+H28)</f>
        <v>0.24990000000000001</v>
      </c>
      <c r="I29" s="609"/>
      <c r="J29" s="94"/>
      <c r="K29" s="94"/>
      <c r="M29" s="97"/>
    </row>
    <row r="30" spans="2:14" ht="15.45" customHeight="1" x14ac:dyDescent="0.25">
      <c r="B30" s="100" t="s">
        <v>160</v>
      </c>
      <c r="C30" s="243">
        <f t="shared" si="0"/>
        <v>2.4989999999999998E-2</v>
      </c>
      <c r="D30" s="243">
        <f>8.33%*$G$23</f>
        <v>2.4989999999999998E-2</v>
      </c>
      <c r="E30" s="137">
        <f t="shared" si="1"/>
        <v>1</v>
      </c>
      <c r="F30" s="606"/>
      <c r="G30" s="606"/>
      <c r="H30" s="244">
        <f t="shared" si="2"/>
        <v>0.3332</v>
      </c>
      <c r="I30" s="609"/>
      <c r="J30" s="94"/>
      <c r="K30" s="94"/>
      <c r="M30" s="97"/>
    </row>
    <row r="31" spans="2:14" ht="15.45" customHeight="1" x14ac:dyDescent="0.25">
      <c r="B31" s="100" t="s">
        <v>161</v>
      </c>
      <c r="C31" s="243">
        <f t="shared" si="0"/>
        <v>2.4989999999999998E-2</v>
      </c>
      <c r="D31" s="243">
        <f>8.33%*$G$23</f>
        <v>2.4989999999999998E-2</v>
      </c>
      <c r="E31" s="137">
        <f t="shared" si="1"/>
        <v>1</v>
      </c>
      <c r="F31" s="606"/>
      <c r="G31" s="606"/>
      <c r="H31" s="244">
        <f t="shared" si="2"/>
        <v>0.41649999999999998</v>
      </c>
      <c r="I31" s="609"/>
      <c r="J31" s="94"/>
      <c r="K31" s="94"/>
      <c r="M31" s="97"/>
    </row>
    <row r="32" spans="2:14" ht="15.45" customHeight="1" x14ac:dyDescent="0.25">
      <c r="B32" s="100" t="s">
        <v>162</v>
      </c>
      <c r="C32" s="243">
        <f t="shared" si="0"/>
        <v>2.4989999999999998E-2</v>
      </c>
      <c r="D32" s="243">
        <f t="shared" si="0"/>
        <v>2.4989999999999998E-2</v>
      </c>
      <c r="E32" s="137">
        <f>D32/C32</f>
        <v>1</v>
      </c>
      <c r="F32" s="606"/>
      <c r="G32" s="606"/>
      <c r="H32" s="244">
        <f t="shared" si="2"/>
        <v>0.49979999999999997</v>
      </c>
      <c r="I32" s="609"/>
      <c r="J32" s="94"/>
      <c r="K32" s="94"/>
      <c r="M32" s="97"/>
    </row>
    <row r="33" spans="2:11" ht="19.5" customHeight="1" x14ac:dyDescent="0.25">
      <c r="B33" s="100" t="s">
        <v>163</v>
      </c>
      <c r="C33" s="243">
        <f t="shared" si="0"/>
        <v>2.4989999999999998E-2</v>
      </c>
      <c r="D33" s="243">
        <f t="shared" si="0"/>
        <v>2.4989999999999998E-2</v>
      </c>
      <c r="E33" s="137">
        <f t="shared" ref="E33:E38" si="3">D33/C33</f>
        <v>1</v>
      </c>
      <c r="F33" s="606"/>
      <c r="G33" s="606"/>
      <c r="H33" s="244">
        <f t="shared" si="2"/>
        <v>0.58309999999999995</v>
      </c>
      <c r="I33" s="609"/>
      <c r="J33" s="102"/>
      <c r="K33" s="102"/>
    </row>
    <row r="34" spans="2:11" ht="19.5" customHeight="1" x14ac:dyDescent="0.25">
      <c r="B34" s="100" t="s">
        <v>164</v>
      </c>
      <c r="C34" s="243">
        <f t="shared" si="0"/>
        <v>2.4989999999999998E-2</v>
      </c>
      <c r="D34" s="243"/>
      <c r="E34" s="137">
        <f t="shared" si="3"/>
        <v>0</v>
      </c>
      <c r="F34" s="606"/>
      <c r="G34" s="606"/>
      <c r="H34" s="244" t="str">
        <f t="shared" si="2"/>
        <v/>
      </c>
      <c r="I34" s="609"/>
      <c r="J34" s="102"/>
      <c r="K34" s="102"/>
    </row>
    <row r="35" spans="2:11" ht="19.5" customHeight="1" x14ac:dyDescent="0.25">
      <c r="B35" s="100" t="s">
        <v>165</v>
      </c>
      <c r="C35" s="243">
        <f t="shared" si="0"/>
        <v>2.4989999999999998E-2</v>
      </c>
      <c r="D35" s="243"/>
      <c r="E35" s="137">
        <f t="shared" si="3"/>
        <v>0</v>
      </c>
      <c r="F35" s="606"/>
      <c r="G35" s="606"/>
      <c r="H35" s="244" t="str">
        <f t="shared" si="2"/>
        <v/>
      </c>
      <c r="I35" s="609"/>
      <c r="J35" s="102"/>
      <c r="K35" s="102"/>
    </row>
    <row r="36" spans="2:11" ht="19.5" customHeight="1" x14ac:dyDescent="0.25">
      <c r="B36" s="100" t="s">
        <v>166</v>
      </c>
      <c r="C36" s="243">
        <f t="shared" si="0"/>
        <v>2.4989999999999998E-2</v>
      </c>
      <c r="D36" s="243"/>
      <c r="E36" s="137">
        <f t="shared" si="3"/>
        <v>0</v>
      </c>
      <c r="F36" s="606"/>
      <c r="G36" s="606"/>
      <c r="H36" s="244" t="str">
        <f t="shared" si="2"/>
        <v/>
      </c>
      <c r="I36" s="609"/>
      <c r="J36" s="102"/>
      <c r="K36" s="102"/>
    </row>
    <row r="37" spans="2:11" ht="19.5" customHeight="1" x14ac:dyDescent="0.25">
      <c r="B37" s="100" t="s">
        <v>167</v>
      </c>
      <c r="C37" s="243">
        <f t="shared" si="0"/>
        <v>2.4989999999999998E-2</v>
      </c>
      <c r="D37" s="243"/>
      <c r="E37" s="137">
        <f t="shared" si="3"/>
        <v>0</v>
      </c>
      <c r="F37" s="606"/>
      <c r="G37" s="606"/>
      <c r="H37" s="244" t="str">
        <f t="shared" si="2"/>
        <v/>
      </c>
      <c r="I37" s="609"/>
      <c r="J37" s="102"/>
      <c r="K37" s="102"/>
    </row>
    <row r="38" spans="2:11" ht="19.5" customHeight="1" x14ac:dyDescent="0.25">
      <c r="B38" s="100" t="s">
        <v>168</v>
      </c>
      <c r="C38" s="243">
        <f t="shared" si="0"/>
        <v>2.4989999999999998E-2</v>
      </c>
      <c r="D38" s="243"/>
      <c r="E38" s="137">
        <f t="shared" si="3"/>
        <v>0</v>
      </c>
      <c r="F38" s="607"/>
      <c r="G38" s="607"/>
      <c r="H38" s="244" t="str">
        <f t="shared" si="2"/>
        <v/>
      </c>
      <c r="I38" s="610"/>
      <c r="J38" s="102"/>
      <c r="K38" s="102"/>
    </row>
    <row r="39" spans="2:11" ht="89.25" customHeight="1" x14ac:dyDescent="0.25">
      <c r="B39" s="122" t="s">
        <v>280</v>
      </c>
      <c r="C39" s="611" t="s">
        <v>309</v>
      </c>
      <c r="D39" s="612"/>
      <c r="E39" s="612"/>
      <c r="F39" s="612"/>
      <c r="G39" s="612"/>
      <c r="H39" s="612"/>
      <c r="I39" s="613"/>
      <c r="J39" s="103"/>
      <c r="K39" s="103"/>
    </row>
    <row r="40" spans="2:11" ht="34.5" customHeight="1" x14ac:dyDescent="0.25">
      <c r="B40" s="536"/>
      <c r="C40" s="537"/>
      <c r="D40" s="537"/>
      <c r="E40" s="537"/>
      <c r="F40" s="537"/>
      <c r="G40" s="537"/>
      <c r="H40" s="537"/>
      <c r="I40" s="538"/>
      <c r="J40" s="85"/>
      <c r="K40" s="85"/>
    </row>
    <row r="41" spans="2:11" ht="34.5" customHeight="1" x14ac:dyDescent="0.25">
      <c r="B41" s="539"/>
      <c r="C41" s="540"/>
      <c r="D41" s="540"/>
      <c r="E41" s="540"/>
      <c r="F41" s="540"/>
      <c r="G41" s="540"/>
      <c r="H41" s="540"/>
      <c r="I41" s="541"/>
      <c r="J41" s="103"/>
      <c r="K41" s="103"/>
    </row>
    <row r="42" spans="2:11" ht="34.5" customHeight="1" x14ac:dyDescent="0.25">
      <c r="B42" s="539"/>
      <c r="C42" s="540"/>
      <c r="D42" s="540"/>
      <c r="E42" s="540"/>
      <c r="F42" s="540"/>
      <c r="G42" s="540"/>
      <c r="H42" s="540"/>
      <c r="I42" s="541"/>
      <c r="J42" s="103"/>
      <c r="K42" s="103"/>
    </row>
    <row r="43" spans="2:11" ht="34.5" customHeight="1" x14ac:dyDescent="0.25">
      <c r="B43" s="539"/>
      <c r="C43" s="540"/>
      <c r="D43" s="540"/>
      <c r="E43" s="540"/>
      <c r="F43" s="540"/>
      <c r="G43" s="540"/>
      <c r="H43" s="540"/>
      <c r="I43" s="541"/>
      <c r="J43" s="103"/>
      <c r="K43" s="103"/>
    </row>
    <row r="44" spans="2:11" ht="34.5" customHeight="1" x14ac:dyDescent="0.25">
      <c r="B44" s="542"/>
      <c r="C44" s="543"/>
      <c r="D44" s="543"/>
      <c r="E44" s="543"/>
      <c r="F44" s="543"/>
      <c r="G44" s="543"/>
      <c r="H44" s="543"/>
      <c r="I44" s="544"/>
      <c r="J44" s="84"/>
      <c r="K44" s="84"/>
    </row>
    <row r="45" spans="2:11" ht="29.25" customHeight="1" x14ac:dyDescent="0.25">
      <c r="B45" s="617" t="s">
        <v>282</v>
      </c>
      <c r="C45" s="620" t="s">
        <v>309</v>
      </c>
      <c r="D45" s="621"/>
      <c r="E45" s="621"/>
      <c r="F45" s="622"/>
      <c r="G45" s="150"/>
      <c r="H45" s="151" t="s">
        <v>148</v>
      </c>
      <c r="I45" s="152" t="s">
        <v>310</v>
      </c>
      <c r="J45" s="104"/>
      <c r="K45" s="104"/>
    </row>
    <row r="46" spans="2:11" ht="29.25" customHeight="1" x14ac:dyDescent="0.25">
      <c r="B46" s="618"/>
      <c r="C46" s="623"/>
      <c r="D46" s="624"/>
      <c r="E46" s="624"/>
      <c r="F46" s="625"/>
      <c r="G46" s="150" t="s">
        <v>311</v>
      </c>
      <c r="H46" s="292">
        <v>327</v>
      </c>
      <c r="I46" s="292">
        <v>1398</v>
      </c>
      <c r="J46" s="104"/>
      <c r="K46" s="104"/>
    </row>
    <row r="47" spans="2:11" ht="29.25" customHeight="1" x14ac:dyDescent="0.25">
      <c r="B47" s="618"/>
      <c r="C47" s="623"/>
      <c r="D47" s="624"/>
      <c r="E47" s="624"/>
      <c r="F47" s="625"/>
      <c r="G47" s="150" t="s">
        <v>312</v>
      </c>
      <c r="H47" s="292">
        <v>72</v>
      </c>
      <c r="I47" s="292">
        <v>430</v>
      </c>
      <c r="J47" s="104"/>
      <c r="K47" s="104"/>
    </row>
    <row r="48" spans="2:11" ht="29.25" customHeight="1" x14ac:dyDescent="0.25">
      <c r="B48" s="618"/>
      <c r="C48" s="623"/>
      <c r="D48" s="624"/>
      <c r="E48" s="624"/>
      <c r="F48" s="625"/>
      <c r="G48" s="150" t="s">
        <v>313</v>
      </c>
      <c r="H48" s="292">
        <v>16</v>
      </c>
      <c r="I48" s="292">
        <v>361</v>
      </c>
      <c r="J48" s="104"/>
      <c r="K48" s="104"/>
    </row>
    <row r="49" spans="2:11" ht="29.25" customHeight="1" x14ac:dyDescent="0.25">
      <c r="B49" s="618"/>
      <c r="C49" s="623"/>
      <c r="D49" s="624"/>
      <c r="E49" s="624"/>
      <c r="F49" s="625"/>
      <c r="G49" s="150" t="s">
        <v>314</v>
      </c>
      <c r="H49" s="292">
        <v>194</v>
      </c>
      <c r="I49" s="292">
        <v>1282</v>
      </c>
      <c r="J49" s="104"/>
      <c r="K49" s="104"/>
    </row>
    <row r="50" spans="2:11" ht="29.25" customHeight="1" x14ac:dyDescent="0.25">
      <c r="B50" s="618"/>
      <c r="C50" s="623"/>
      <c r="D50" s="624"/>
      <c r="E50" s="624"/>
      <c r="F50" s="625"/>
      <c r="G50" s="150" t="s">
        <v>315</v>
      </c>
      <c r="H50" s="292">
        <v>292</v>
      </c>
      <c r="I50" s="292">
        <v>2186</v>
      </c>
      <c r="J50" s="104"/>
      <c r="K50" s="104"/>
    </row>
    <row r="51" spans="2:11" ht="29.25" customHeight="1" x14ac:dyDescent="0.25">
      <c r="B51" s="618"/>
      <c r="C51" s="623"/>
      <c r="D51" s="624"/>
      <c r="E51" s="624"/>
      <c r="F51" s="625"/>
      <c r="G51" s="150" t="s">
        <v>316</v>
      </c>
      <c r="H51" s="292">
        <v>217</v>
      </c>
      <c r="I51" s="292">
        <v>1621</v>
      </c>
      <c r="J51" s="104"/>
      <c r="K51" s="104"/>
    </row>
    <row r="52" spans="2:11" ht="29.25" customHeight="1" x14ac:dyDescent="0.25">
      <c r="B52" s="619"/>
      <c r="C52" s="626"/>
      <c r="D52" s="627"/>
      <c r="E52" s="627"/>
      <c r="F52" s="628"/>
      <c r="G52" s="150" t="s">
        <v>317</v>
      </c>
      <c r="H52" s="292">
        <v>4718032</v>
      </c>
      <c r="I52" s="292">
        <v>31008675</v>
      </c>
      <c r="J52" s="104"/>
      <c r="K52" s="104"/>
    </row>
    <row r="53" spans="2:11" ht="46.5" customHeight="1" x14ac:dyDescent="0.25">
      <c r="B53" s="121" t="s">
        <v>283</v>
      </c>
      <c r="C53" s="513" t="s">
        <v>46</v>
      </c>
      <c r="D53" s="514"/>
      <c r="E53" s="514"/>
      <c r="F53" s="514"/>
      <c r="G53" s="514"/>
      <c r="H53" s="514"/>
      <c r="I53" s="515"/>
      <c r="J53" s="104"/>
      <c r="K53" s="104"/>
    </row>
    <row r="54" spans="2:11" ht="93.75" customHeight="1" x14ac:dyDescent="0.25">
      <c r="B54" s="123" t="s">
        <v>284</v>
      </c>
      <c r="C54" s="614" t="s">
        <v>318</v>
      </c>
      <c r="D54" s="615"/>
      <c r="E54" s="615"/>
      <c r="F54" s="615"/>
      <c r="G54" s="615"/>
      <c r="H54" s="615"/>
      <c r="I54" s="616"/>
      <c r="J54" s="104"/>
      <c r="K54" s="104"/>
    </row>
    <row r="55" spans="2:11" ht="22.5" customHeight="1" x14ac:dyDescent="0.25">
      <c r="B55" s="510" t="s">
        <v>286</v>
      </c>
      <c r="C55" s="511"/>
      <c r="D55" s="511"/>
      <c r="E55" s="511"/>
      <c r="F55" s="511"/>
      <c r="G55" s="511"/>
      <c r="H55" s="511"/>
      <c r="I55" s="512"/>
      <c r="J55" s="104"/>
      <c r="K55" s="104"/>
    </row>
    <row r="56" spans="2:11" ht="22.5" customHeight="1" x14ac:dyDescent="0.25">
      <c r="B56" s="523" t="s">
        <v>287</v>
      </c>
      <c r="C56" s="148" t="s">
        <v>288</v>
      </c>
      <c r="D56" s="525" t="s">
        <v>289</v>
      </c>
      <c r="E56" s="525"/>
      <c r="F56" s="525"/>
      <c r="G56" s="525" t="s">
        <v>290</v>
      </c>
      <c r="H56" s="525"/>
      <c r="I56" s="526"/>
      <c r="J56" s="105"/>
      <c r="K56" s="105"/>
    </row>
    <row r="57" spans="2:11" ht="30.75" customHeight="1" x14ac:dyDescent="0.25">
      <c r="B57" s="524"/>
      <c r="C57" s="149"/>
      <c r="D57" s="597"/>
      <c r="E57" s="597"/>
      <c r="F57" s="597"/>
      <c r="G57" s="597"/>
      <c r="H57" s="597"/>
      <c r="I57" s="598"/>
      <c r="J57" s="105"/>
      <c r="K57" s="105"/>
    </row>
    <row r="58" spans="2:11" ht="32.25" customHeight="1" x14ac:dyDescent="0.25">
      <c r="B58" s="124" t="s">
        <v>291</v>
      </c>
      <c r="C58" s="597" t="s">
        <v>319</v>
      </c>
      <c r="D58" s="597"/>
      <c r="E58" s="597"/>
      <c r="F58" s="597"/>
      <c r="G58" s="597"/>
      <c r="H58" s="597"/>
      <c r="I58" s="598"/>
      <c r="J58" s="106"/>
      <c r="K58" s="106"/>
    </row>
    <row r="59" spans="2:11" ht="28.5" customHeight="1" x14ac:dyDescent="0.25">
      <c r="B59" s="125" t="s">
        <v>293</v>
      </c>
      <c r="C59" s="597" t="s">
        <v>319</v>
      </c>
      <c r="D59" s="597"/>
      <c r="E59" s="597"/>
      <c r="F59" s="597"/>
      <c r="G59" s="597"/>
      <c r="H59" s="597"/>
      <c r="I59" s="598"/>
      <c r="J59" s="106"/>
      <c r="K59" s="106"/>
    </row>
    <row r="60" spans="2:11" ht="30" customHeight="1" x14ac:dyDescent="0.25">
      <c r="B60" s="123" t="s">
        <v>294</v>
      </c>
      <c r="C60" s="597" t="s">
        <v>295</v>
      </c>
      <c r="D60" s="597"/>
      <c r="E60" s="597"/>
      <c r="F60" s="597"/>
      <c r="G60" s="597"/>
      <c r="H60" s="597"/>
      <c r="I60" s="598"/>
      <c r="J60" s="107"/>
      <c r="K60" s="107"/>
    </row>
    <row r="61" spans="2:11" ht="31.5" customHeight="1" thickBot="1" x14ac:dyDescent="0.3">
      <c r="B61" s="116" t="s">
        <v>296</v>
      </c>
      <c r="C61" s="599" t="s">
        <v>297</v>
      </c>
      <c r="D61" s="600"/>
      <c r="E61" s="600"/>
      <c r="F61" s="600"/>
      <c r="G61" s="600"/>
      <c r="H61" s="600"/>
      <c r="I61" s="601"/>
      <c r="J61" s="108"/>
      <c r="K61" s="108"/>
    </row>
    <row r="62" spans="2:11" x14ac:dyDescent="0.25">
      <c r="B62" s="109"/>
      <c r="C62" s="110"/>
      <c r="D62" s="110"/>
      <c r="E62" s="111"/>
      <c r="F62" s="111"/>
      <c r="G62" s="117"/>
      <c r="H62" s="113"/>
      <c r="I62" s="110"/>
      <c r="J62" s="108"/>
      <c r="K62" s="108"/>
    </row>
    <row r="63" spans="2:11" x14ac:dyDescent="0.25">
      <c r="B63" s="109"/>
      <c r="C63" s="110"/>
      <c r="D63" s="110"/>
      <c r="E63" s="111"/>
      <c r="F63" s="111"/>
      <c r="G63" s="117"/>
      <c r="H63" s="113"/>
      <c r="I63" s="110"/>
      <c r="J63" s="108"/>
      <c r="K63" s="108"/>
    </row>
    <row r="64" spans="2:11" x14ac:dyDescent="0.25">
      <c r="B64" s="109"/>
      <c r="C64" s="110"/>
      <c r="D64" s="110"/>
      <c r="E64" s="111"/>
      <c r="F64" s="111"/>
      <c r="G64" s="117"/>
      <c r="H64" s="113"/>
      <c r="I64" s="110"/>
      <c r="J64" s="108"/>
      <c r="K64" s="108"/>
    </row>
    <row r="65" spans="2:11" x14ac:dyDescent="0.25">
      <c r="B65" s="109"/>
      <c r="C65" s="110"/>
      <c r="D65" s="110"/>
      <c r="E65" s="111"/>
      <c r="F65" s="111"/>
      <c r="G65" s="117"/>
      <c r="H65" s="113"/>
      <c r="I65" s="110"/>
      <c r="J65" s="108"/>
      <c r="K65" s="108"/>
    </row>
    <row r="66" spans="2:11" x14ac:dyDescent="0.25">
      <c r="B66" s="109"/>
      <c r="C66" s="110"/>
      <c r="D66" s="110"/>
      <c r="E66" s="111"/>
      <c r="F66" s="111"/>
      <c r="G66" s="117"/>
      <c r="H66" s="113"/>
      <c r="I66" s="110"/>
      <c r="J66" s="108"/>
      <c r="K66" s="108"/>
    </row>
    <row r="67" spans="2:11" ht="25.5" customHeight="1" x14ac:dyDescent="0.25">
      <c r="B67" s="109"/>
      <c r="C67" s="110"/>
      <c r="D67" s="110"/>
      <c r="E67" s="111"/>
      <c r="F67" s="111"/>
      <c r="G67" s="117"/>
      <c r="H67" s="113"/>
      <c r="I67" s="110"/>
      <c r="J67" s="108"/>
      <c r="K67" s="108"/>
    </row>
  </sheetData>
  <mergeCells count="60">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B55:I55"/>
    <mergeCell ref="C24:E24"/>
    <mergeCell ref="G24:I24"/>
    <mergeCell ref="B25:I25"/>
    <mergeCell ref="F27:F38"/>
    <mergeCell ref="G27:G38"/>
    <mergeCell ref="I27:I38"/>
    <mergeCell ref="C39:I39"/>
    <mergeCell ref="B40:I44"/>
    <mergeCell ref="C53:I53"/>
    <mergeCell ref="C54:I54"/>
    <mergeCell ref="B45:B52"/>
    <mergeCell ref="C45:F52"/>
    <mergeCell ref="C59:I59"/>
    <mergeCell ref="C60:I60"/>
    <mergeCell ref="C61:I61"/>
    <mergeCell ref="C58:I58"/>
    <mergeCell ref="B56:B57"/>
    <mergeCell ref="D56:F56"/>
    <mergeCell ref="G56:I56"/>
    <mergeCell ref="D57:F57"/>
    <mergeCell ref="G57:I57"/>
  </mergeCells>
  <dataValidations count="7">
    <dataValidation type="list" allowBlank="1" showInputMessage="1" showErrorMessage="1" sqref="J10:K10" xr:uid="{D3ABEFBA-A58C-4C54-B08B-2C2325D508D0}">
      <formula1>$M$21:$M$26</formula1>
    </dataValidation>
    <dataValidation type="list" showDropDown="1" showInputMessage="1" showErrorMessage="1" sqref="K12" xr:uid="{127E099F-A528-42E4-85A1-FC0C8012E7C6}">
      <formula1>O17:O19</formula1>
    </dataValidation>
    <dataValidation type="list" allowBlank="1" showInputMessage="1" showErrorMessage="1" sqref="H12:I12" xr:uid="{A41474BE-849F-4639-88E1-5104E7DC9D2E}">
      <formula1>M17:M19</formula1>
    </dataValidation>
    <dataValidation type="list" allowBlank="1" showInputMessage="1" showErrorMessage="1" sqref="C24:E24" xr:uid="{5CD9A0B5-0F25-4414-BC78-4BCF836E8893}">
      <formula1>$M$12:$M$15</formula1>
    </dataValidation>
    <dataValidation type="list" allowBlank="1" showInputMessage="1" showErrorMessage="1" sqref="C9:F9" xr:uid="{6D57A956-0902-4477-9A77-2AE244DAE902}">
      <formula1>$M$6:$M$9</formula1>
    </dataValidation>
    <dataValidation type="list" allowBlank="1" showInputMessage="1" showErrorMessage="1" sqref="H13:I13" xr:uid="{6C3B547F-D682-4EF8-B720-05D70192EF43}">
      <formula1>$N$5:$N$8</formula1>
    </dataValidation>
    <dataValidation type="list" allowBlank="1" showInputMessage="1" showErrorMessage="1" sqref="C7 I7" xr:uid="{76AC1F24-5BF1-4EEA-8F60-8675482116C1}">
      <formula1>$N$11:$N$12</formula1>
    </dataValidation>
  </dataValidations>
  <pageMargins left="0.7" right="0.7" top="0.75" bottom="0.75" header="0.3" footer="0.3"/>
  <pageSetup scale="31" orientation="portrait" r:id="rId1"/>
  <colBreaks count="1" manualBreakCount="1">
    <brk id="9" max="1048575" man="1"/>
  </colBreaks>
  <drawing r:id="rId2"/>
  <legacyDrawing r:id="rId3"/>
  <oleObjects>
    <mc:AlternateContent xmlns:mc="http://schemas.openxmlformats.org/markup-compatibility/2006">
      <mc:Choice Requires="x14">
        <oleObject progId="PBrush" shapeId="35854337" r:id="rId4">
          <objectPr defaultSize="0" autoPict="0" r:id="rId5">
            <anchor moveWithCells="1" sizeWithCells="1">
              <from>
                <xdr:col>8</xdr:col>
                <xdr:colOff>22860</xdr:colOff>
                <xdr:row>1</xdr:row>
                <xdr:rowOff>22860</xdr:rowOff>
              </from>
              <to>
                <xdr:col>8</xdr:col>
                <xdr:colOff>1714500</xdr:colOff>
                <xdr:row>2</xdr:row>
                <xdr:rowOff>60960</xdr:rowOff>
              </to>
            </anchor>
          </objectPr>
        </oleObject>
      </mc:Choice>
      <mc:Fallback>
        <oleObject progId="PBrush" shapeId="35854337"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9F4BF-8813-4720-AF97-E34578D7474A}">
  <sheetPr>
    <tabColor rgb="FF92D050"/>
  </sheetPr>
  <dimension ref="B1:X60"/>
  <sheetViews>
    <sheetView view="pageBreakPreview" topLeftCell="A26" zoomScale="85" zoomScaleNormal="85" zoomScaleSheetLayoutView="85" workbookViewId="0">
      <selection activeCell="D30" sqref="D30:D33"/>
    </sheetView>
  </sheetViews>
  <sheetFormatPr baseColWidth="10" defaultColWidth="11.44140625" defaultRowHeight="13.2" x14ac:dyDescent="0.25"/>
  <cols>
    <col min="1" max="1" width="1" style="83" customWidth="1"/>
    <col min="2" max="2" width="25.44140625" style="114" customWidth="1"/>
    <col min="3" max="3" width="14.44140625" style="83" customWidth="1"/>
    <col min="4" max="4" width="20.109375" style="83" customWidth="1"/>
    <col min="5" max="5" width="16.44140625" style="83" customWidth="1"/>
    <col min="6" max="6" width="25" style="83" customWidth="1"/>
    <col min="7" max="7" width="22" style="115" customWidth="1"/>
    <col min="8" max="8" width="20.44140625" style="83" customWidth="1"/>
    <col min="9" max="11" width="22.44140625" style="83" customWidth="1"/>
    <col min="12" max="24" width="11.44140625" style="81"/>
    <col min="25" max="16384" width="11.44140625" style="83"/>
  </cols>
  <sheetData>
    <row r="1" spans="2:14" ht="37.5" customHeight="1" x14ac:dyDescent="0.25">
      <c r="B1" s="588"/>
      <c r="C1" s="591" t="s">
        <v>1</v>
      </c>
      <c r="D1" s="591"/>
      <c r="E1" s="591"/>
      <c r="F1" s="591"/>
      <c r="G1" s="591"/>
      <c r="H1" s="591"/>
      <c r="I1" s="592"/>
      <c r="J1" s="80"/>
      <c r="K1" s="80"/>
      <c r="M1" s="82" t="s">
        <v>67</v>
      </c>
    </row>
    <row r="2" spans="2:14" ht="37.5" customHeight="1" x14ac:dyDescent="0.25">
      <c r="B2" s="589"/>
      <c r="C2" s="676" t="s">
        <v>218</v>
      </c>
      <c r="D2" s="676"/>
      <c r="E2" s="676"/>
      <c r="F2" s="676"/>
      <c r="G2" s="676"/>
      <c r="H2" s="676"/>
      <c r="I2" s="593"/>
      <c r="J2" s="80"/>
      <c r="K2" s="80"/>
      <c r="M2" s="82" t="s">
        <v>68</v>
      </c>
    </row>
    <row r="3" spans="2:14" ht="37.5" customHeight="1" x14ac:dyDescent="0.25">
      <c r="B3" s="589"/>
      <c r="C3" s="676" t="s">
        <v>219</v>
      </c>
      <c r="D3" s="676"/>
      <c r="E3" s="676"/>
      <c r="F3" s="676" t="s">
        <v>220</v>
      </c>
      <c r="G3" s="676"/>
      <c r="H3" s="676"/>
      <c r="I3" s="593"/>
      <c r="J3" s="80"/>
      <c r="K3" s="80"/>
      <c r="M3" s="82" t="s">
        <v>70</v>
      </c>
    </row>
    <row r="4" spans="2:14" ht="23.25" customHeight="1" x14ac:dyDescent="0.25">
      <c r="B4" s="584" t="s">
        <v>221</v>
      </c>
      <c r="C4" s="585"/>
      <c r="D4" s="585"/>
      <c r="E4" s="585"/>
      <c r="F4" s="585"/>
      <c r="G4" s="585"/>
      <c r="H4" s="585"/>
      <c r="I4" s="586"/>
      <c r="J4" s="84"/>
      <c r="K4" s="84"/>
    </row>
    <row r="5" spans="2:14" ht="24" customHeight="1" x14ac:dyDescent="0.25">
      <c r="B5" s="510" t="s">
        <v>222</v>
      </c>
      <c r="C5" s="511"/>
      <c r="D5" s="511"/>
      <c r="E5" s="511"/>
      <c r="F5" s="511"/>
      <c r="G5" s="511"/>
      <c r="H5" s="511"/>
      <c r="I5" s="512"/>
      <c r="J5" s="85"/>
      <c r="K5" s="85"/>
      <c r="N5" s="86" t="s">
        <v>77</v>
      </c>
    </row>
    <row r="6" spans="2:14" ht="30.75" customHeight="1" x14ac:dyDescent="0.25">
      <c r="B6" s="121" t="s">
        <v>223</v>
      </c>
      <c r="C6" s="183">
        <v>3</v>
      </c>
      <c r="D6" s="587" t="s">
        <v>224</v>
      </c>
      <c r="E6" s="587"/>
      <c r="F6" s="565" t="s">
        <v>320</v>
      </c>
      <c r="G6" s="565"/>
      <c r="H6" s="565"/>
      <c r="I6" s="566"/>
      <c r="J6" s="87"/>
      <c r="K6" s="87"/>
      <c r="M6" s="82" t="s">
        <v>81</v>
      </c>
      <c r="N6" s="86" t="s">
        <v>82</v>
      </c>
    </row>
    <row r="7" spans="2:14" ht="30.75" customHeight="1" x14ac:dyDescent="0.25">
      <c r="B7" s="121" t="s">
        <v>226</v>
      </c>
      <c r="C7" s="183" t="s">
        <v>84</v>
      </c>
      <c r="D7" s="587" t="s">
        <v>227</v>
      </c>
      <c r="E7" s="587"/>
      <c r="F7" s="565" t="s">
        <v>321</v>
      </c>
      <c r="G7" s="565"/>
      <c r="H7" s="142" t="s">
        <v>229</v>
      </c>
      <c r="I7" s="184" t="s">
        <v>84</v>
      </c>
      <c r="J7" s="88"/>
      <c r="K7" s="88"/>
      <c r="M7" s="82" t="s">
        <v>88</v>
      </c>
      <c r="N7" s="86" t="s">
        <v>89</v>
      </c>
    </row>
    <row r="8" spans="2:14" ht="30.75" customHeight="1" x14ac:dyDescent="0.25">
      <c r="B8" s="121" t="s">
        <v>230</v>
      </c>
      <c r="C8" s="565" t="s">
        <v>231</v>
      </c>
      <c r="D8" s="565"/>
      <c r="E8" s="565"/>
      <c r="F8" s="565"/>
      <c r="G8" s="142" t="s">
        <v>232</v>
      </c>
      <c r="H8" s="577">
        <v>7550</v>
      </c>
      <c r="I8" s="578"/>
      <c r="J8" s="89"/>
      <c r="K8" s="89"/>
      <c r="M8" s="82" t="s">
        <v>93</v>
      </c>
      <c r="N8" s="86" t="s">
        <v>44</v>
      </c>
    </row>
    <row r="9" spans="2:14" ht="30.75" customHeight="1" x14ac:dyDescent="0.25">
      <c r="B9" s="121" t="s">
        <v>68</v>
      </c>
      <c r="C9" s="672" t="s">
        <v>93</v>
      </c>
      <c r="D9" s="672"/>
      <c r="E9" s="672"/>
      <c r="F9" s="672"/>
      <c r="G9" s="142" t="s">
        <v>233</v>
      </c>
      <c r="H9" s="580" t="s">
        <v>322</v>
      </c>
      <c r="I9" s="581"/>
      <c r="J9" s="90"/>
      <c r="K9" s="90"/>
      <c r="M9" s="91" t="s">
        <v>97</v>
      </c>
    </row>
    <row r="10" spans="2:14" ht="60.75" customHeight="1" x14ac:dyDescent="0.25">
      <c r="B10" s="121" t="s">
        <v>235</v>
      </c>
      <c r="C10" s="565" t="s">
        <v>323</v>
      </c>
      <c r="D10" s="565"/>
      <c r="E10" s="565"/>
      <c r="F10" s="565"/>
      <c r="G10" s="565"/>
      <c r="H10" s="565"/>
      <c r="I10" s="566"/>
      <c r="J10" s="92"/>
      <c r="K10" s="92"/>
      <c r="M10" s="91"/>
    </row>
    <row r="11" spans="2:14" ht="30.75" customHeight="1" x14ac:dyDescent="0.25">
      <c r="B11" s="121" t="s">
        <v>237</v>
      </c>
      <c r="C11" s="565" t="s">
        <v>238</v>
      </c>
      <c r="D11" s="565"/>
      <c r="E11" s="565"/>
      <c r="F11" s="565"/>
      <c r="G11" s="565"/>
      <c r="H11" s="565"/>
      <c r="I11" s="566"/>
      <c r="J11" s="88"/>
      <c r="K11" s="88"/>
      <c r="M11" s="91"/>
      <c r="N11" s="86" t="s">
        <v>102</v>
      </c>
    </row>
    <row r="12" spans="2:14" ht="30.75" customHeight="1" x14ac:dyDescent="0.25">
      <c r="B12" s="121" t="s">
        <v>239</v>
      </c>
      <c r="C12" s="556" t="s">
        <v>324</v>
      </c>
      <c r="D12" s="556"/>
      <c r="E12" s="556"/>
      <c r="F12" s="556"/>
      <c r="G12" s="142" t="s">
        <v>241</v>
      </c>
      <c r="H12" s="556" t="s">
        <v>106</v>
      </c>
      <c r="I12" s="557"/>
      <c r="J12" s="88"/>
      <c r="K12" s="88"/>
      <c r="M12" s="91" t="s">
        <v>107</v>
      </c>
      <c r="N12" s="86" t="s">
        <v>84</v>
      </c>
    </row>
    <row r="13" spans="2:14" ht="30.75" customHeight="1" x14ac:dyDescent="0.25">
      <c r="B13" s="121" t="s">
        <v>242</v>
      </c>
      <c r="C13" s="673" t="s">
        <v>325</v>
      </c>
      <c r="D13" s="673"/>
      <c r="E13" s="673"/>
      <c r="F13" s="673"/>
      <c r="G13" s="142" t="s">
        <v>244</v>
      </c>
      <c r="H13" s="565" t="s">
        <v>44</v>
      </c>
      <c r="I13" s="566"/>
      <c r="J13" s="88"/>
      <c r="K13" s="88"/>
      <c r="M13" s="91" t="s">
        <v>111</v>
      </c>
    </row>
    <row r="14" spans="2:14" ht="64.5" customHeight="1" x14ac:dyDescent="0.25">
      <c r="B14" s="121" t="s">
        <v>245</v>
      </c>
      <c r="C14" s="674" t="s">
        <v>326</v>
      </c>
      <c r="D14" s="674"/>
      <c r="E14" s="674"/>
      <c r="F14" s="674"/>
      <c r="G14" s="674"/>
      <c r="H14" s="674"/>
      <c r="I14" s="675"/>
      <c r="J14" s="92"/>
      <c r="K14" s="92"/>
      <c r="M14" s="91" t="s">
        <v>114</v>
      </c>
      <c r="N14" s="86"/>
    </row>
    <row r="15" spans="2:14" ht="30.75" customHeight="1" x14ac:dyDescent="0.25">
      <c r="B15" s="121" t="s">
        <v>247</v>
      </c>
      <c r="C15" s="556" t="s">
        <v>327</v>
      </c>
      <c r="D15" s="556"/>
      <c r="E15" s="556"/>
      <c r="F15" s="556"/>
      <c r="G15" s="556"/>
      <c r="H15" s="556"/>
      <c r="I15" s="557"/>
      <c r="J15" s="93"/>
      <c r="K15" s="93"/>
      <c r="M15" s="91" t="s">
        <v>118</v>
      </c>
      <c r="N15" s="86"/>
    </row>
    <row r="16" spans="2:14" ht="20.25" customHeight="1" x14ac:dyDescent="0.25">
      <c r="B16" s="121" t="s">
        <v>249</v>
      </c>
      <c r="C16" s="565" t="s">
        <v>328</v>
      </c>
      <c r="D16" s="565"/>
      <c r="E16" s="565"/>
      <c r="F16" s="565"/>
      <c r="G16" s="565"/>
      <c r="H16" s="565"/>
      <c r="I16" s="566"/>
      <c r="J16" s="94"/>
      <c r="K16" s="94"/>
      <c r="M16" s="91"/>
      <c r="N16" s="86"/>
    </row>
    <row r="17" spans="2:14" ht="30.75" customHeight="1" x14ac:dyDescent="0.25">
      <c r="B17" s="121" t="s">
        <v>251</v>
      </c>
      <c r="C17" s="565" t="s">
        <v>43</v>
      </c>
      <c r="D17" s="670"/>
      <c r="E17" s="670"/>
      <c r="F17" s="670"/>
      <c r="G17" s="670"/>
      <c r="H17" s="670"/>
      <c r="I17" s="671"/>
      <c r="J17" s="95"/>
      <c r="K17" s="95"/>
      <c r="M17" s="91" t="s">
        <v>106</v>
      </c>
      <c r="N17" s="86"/>
    </row>
    <row r="18" spans="2:14" ht="18" customHeight="1" x14ac:dyDescent="0.25">
      <c r="B18" s="561" t="s">
        <v>253</v>
      </c>
      <c r="C18" s="562" t="s">
        <v>254</v>
      </c>
      <c r="D18" s="562"/>
      <c r="E18" s="562"/>
      <c r="F18" s="563" t="s">
        <v>255</v>
      </c>
      <c r="G18" s="563"/>
      <c r="H18" s="563"/>
      <c r="I18" s="564"/>
      <c r="J18" s="96"/>
      <c r="K18" s="96"/>
      <c r="M18" s="91" t="s">
        <v>128</v>
      </c>
      <c r="N18" s="86"/>
    </row>
    <row r="19" spans="2:14" ht="39.75" customHeight="1" x14ac:dyDescent="0.25">
      <c r="B19" s="561"/>
      <c r="C19" s="565" t="s">
        <v>329</v>
      </c>
      <c r="D19" s="565"/>
      <c r="E19" s="565"/>
      <c r="F19" s="565" t="s">
        <v>330</v>
      </c>
      <c r="G19" s="565"/>
      <c r="H19" s="565"/>
      <c r="I19" s="566"/>
      <c r="J19" s="94"/>
      <c r="K19" s="94"/>
      <c r="M19" s="91" t="s">
        <v>132</v>
      </c>
      <c r="N19" s="86"/>
    </row>
    <row r="20" spans="2:14" ht="39.75" customHeight="1" x14ac:dyDescent="0.25">
      <c r="B20" s="121" t="s">
        <v>258</v>
      </c>
      <c r="C20" s="530" t="s">
        <v>43</v>
      </c>
      <c r="D20" s="531"/>
      <c r="E20" s="552"/>
      <c r="F20" s="556" t="s">
        <v>43</v>
      </c>
      <c r="G20" s="556"/>
      <c r="H20" s="556"/>
      <c r="I20" s="557"/>
      <c r="J20" s="88"/>
      <c r="K20" s="88"/>
      <c r="M20" s="91"/>
      <c r="N20" s="86"/>
    </row>
    <row r="21" spans="2:14" ht="42" customHeight="1" x14ac:dyDescent="0.25">
      <c r="B21" s="121" t="s">
        <v>259</v>
      </c>
      <c r="C21" s="572" t="s">
        <v>331</v>
      </c>
      <c r="D21" s="573"/>
      <c r="E21" s="574"/>
      <c r="F21" s="530" t="s">
        <v>332</v>
      </c>
      <c r="G21" s="531"/>
      <c r="H21" s="531"/>
      <c r="I21" s="532"/>
      <c r="J21" s="93"/>
      <c r="K21" s="93"/>
      <c r="M21" s="97"/>
      <c r="N21" s="86"/>
    </row>
    <row r="22" spans="2:14" ht="23.25" customHeight="1" x14ac:dyDescent="0.25">
      <c r="B22" s="121" t="s">
        <v>262</v>
      </c>
      <c r="C22" s="551">
        <v>44197</v>
      </c>
      <c r="D22" s="575"/>
      <c r="E22" s="576"/>
      <c r="F22" s="142" t="s">
        <v>263</v>
      </c>
      <c r="G22" s="245">
        <v>0.4</v>
      </c>
      <c r="H22" s="142" t="s">
        <v>264</v>
      </c>
      <c r="I22" s="246">
        <v>0.5</v>
      </c>
      <c r="J22" s="98"/>
      <c r="K22" s="98"/>
      <c r="M22" s="97"/>
    </row>
    <row r="23" spans="2:14" ht="27" customHeight="1" x14ac:dyDescent="0.25">
      <c r="B23" s="121" t="s">
        <v>265</v>
      </c>
      <c r="C23" s="551">
        <v>44561</v>
      </c>
      <c r="D23" s="531"/>
      <c r="E23" s="552"/>
      <c r="F23" s="142" t="s">
        <v>266</v>
      </c>
      <c r="G23" s="667">
        <v>0.3</v>
      </c>
      <c r="H23" s="668"/>
      <c r="I23" s="669"/>
      <c r="J23" s="99"/>
      <c r="K23" s="99"/>
      <c r="M23" s="97"/>
    </row>
    <row r="24" spans="2:14" ht="30.75" customHeight="1" x14ac:dyDescent="0.25">
      <c r="B24" s="237" t="s">
        <v>267</v>
      </c>
      <c r="C24" s="661" t="s">
        <v>118</v>
      </c>
      <c r="D24" s="662"/>
      <c r="E24" s="663"/>
      <c r="F24" s="238" t="s">
        <v>269</v>
      </c>
      <c r="G24" s="530"/>
      <c r="H24" s="531"/>
      <c r="I24" s="532"/>
      <c r="J24" s="96"/>
      <c r="K24" s="96"/>
      <c r="M24" s="97"/>
    </row>
    <row r="25" spans="2:14" ht="22.5" customHeight="1" x14ac:dyDescent="0.25">
      <c r="B25" s="664" t="s">
        <v>270</v>
      </c>
      <c r="C25" s="665"/>
      <c r="D25" s="665"/>
      <c r="E25" s="665"/>
      <c r="F25" s="665"/>
      <c r="G25" s="665"/>
      <c r="H25" s="665"/>
      <c r="I25" s="666"/>
      <c r="J25" s="85"/>
      <c r="K25" s="85"/>
      <c r="M25" s="97"/>
    </row>
    <row r="26" spans="2:14" ht="43.5" customHeight="1" x14ac:dyDescent="0.25">
      <c r="B26" s="100" t="s">
        <v>148</v>
      </c>
      <c r="C26" s="145" t="s">
        <v>271</v>
      </c>
      <c r="D26" s="145" t="s">
        <v>272</v>
      </c>
      <c r="E26" s="146" t="s">
        <v>273</v>
      </c>
      <c r="F26" s="145" t="s">
        <v>274</v>
      </c>
      <c r="G26" s="145" t="s">
        <v>275</v>
      </c>
      <c r="H26" s="146" t="s">
        <v>333</v>
      </c>
      <c r="I26" s="147" t="s">
        <v>334</v>
      </c>
      <c r="J26" s="94"/>
      <c r="K26" s="94"/>
      <c r="M26" s="97"/>
    </row>
    <row r="27" spans="2:14" ht="19.5" customHeight="1" x14ac:dyDescent="0.25">
      <c r="B27" s="101" t="s">
        <v>157</v>
      </c>
      <c r="C27" s="180">
        <f>9.01%*$G$23</f>
        <v>2.7029999999999998E-2</v>
      </c>
      <c r="D27" s="180">
        <f>9.01%*$G$23</f>
        <v>2.7029999999999998E-2</v>
      </c>
      <c r="E27" s="137">
        <f>+D27/C27</f>
        <v>1</v>
      </c>
      <c r="F27" s="605">
        <f>SUM(C27:C38)</f>
        <v>0.30254999999999993</v>
      </c>
      <c r="G27" s="605">
        <f>SUM(D27:D38)</f>
        <v>0.16201999999999997</v>
      </c>
      <c r="H27" s="244">
        <f>+(D27*100%)/$G$23</f>
        <v>9.01E-2</v>
      </c>
      <c r="I27" s="608">
        <f>G27+I22</f>
        <v>0.66201999999999994</v>
      </c>
      <c r="J27" s="102"/>
      <c r="K27" s="102"/>
      <c r="M27" s="97"/>
    </row>
    <row r="28" spans="2:14" ht="19.5" customHeight="1" x14ac:dyDescent="0.25">
      <c r="B28" s="101" t="s">
        <v>158</v>
      </c>
      <c r="C28" s="180">
        <f>6.4%*$G$23</f>
        <v>1.9199999999999998E-2</v>
      </c>
      <c r="D28" s="180">
        <f>6.4%*$G$23</f>
        <v>1.9199999999999998E-2</v>
      </c>
      <c r="E28" s="137">
        <f t="shared" ref="E28:E38" si="0">+D28/C28</f>
        <v>1</v>
      </c>
      <c r="F28" s="606"/>
      <c r="G28" s="606"/>
      <c r="H28" s="244">
        <f>+IF(D28="","",((D28*100%)/$G$23)+H27)</f>
        <v>0.15410000000000001</v>
      </c>
      <c r="I28" s="609"/>
      <c r="J28" s="102"/>
      <c r="K28" s="102"/>
      <c r="M28" s="97"/>
    </row>
    <row r="29" spans="2:14" ht="19.5" customHeight="1" x14ac:dyDescent="0.25">
      <c r="B29" s="101" t="s">
        <v>159</v>
      </c>
      <c r="C29" s="180">
        <f>5.66%*$G$23</f>
        <v>1.6980000000000002E-2</v>
      </c>
      <c r="D29" s="180">
        <f>5.66%*$G$23</f>
        <v>1.6980000000000002E-2</v>
      </c>
      <c r="E29" s="137">
        <f t="shared" si="0"/>
        <v>1</v>
      </c>
      <c r="F29" s="606"/>
      <c r="G29" s="606"/>
      <c r="H29" s="244">
        <f t="shared" ref="H29:H38" si="1">+IF(D29="","",((D29*100%)/$G$23)+H28)</f>
        <v>0.21070000000000003</v>
      </c>
      <c r="I29" s="609"/>
      <c r="J29" s="102"/>
      <c r="K29" s="102"/>
      <c r="M29" s="97"/>
    </row>
    <row r="30" spans="2:14" ht="19.5" customHeight="1" x14ac:dyDescent="0.25">
      <c r="B30" s="101" t="s">
        <v>160</v>
      </c>
      <c r="C30" s="180">
        <f>10.61%*G23</f>
        <v>3.1829999999999997E-2</v>
      </c>
      <c r="D30" s="180">
        <v>3.1829999999999997E-2</v>
      </c>
      <c r="E30" s="137">
        <f t="shared" si="0"/>
        <v>1</v>
      </c>
      <c r="F30" s="606"/>
      <c r="G30" s="606"/>
      <c r="H30" s="244">
        <f t="shared" si="1"/>
        <v>0.31680000000000003</v>
      </c>
      <c r="I30" s="609"/>
      <c r="J30" s="102"/>
      <c r="K30" s="102"/>
    </row>
    <row r="31" spans="2:14" ht="19.5" customHeight="1" x14ac:dyDescent="0.25">
      <c r="B31" s="101" t="s">
        <v>161</v>
      </c>
      <c r="C31" s="180">
        <f>5.66%*$G$23</f>
        <v>1.6980000000000002E-2</v>
      </c>
      <c r="D31" s="180">
        <f>5.66%*$G$23</f>
        <v>1.6980000000000002E-2</v>
      </c>
      <c r="E31" s="137">
        <f t="shared" si="0"/>
        <v>1</v>
      </c>
      <c r="F31" s="606"/>
      <c r="G31" s="606"/>
      <c r="H31" s="244">
        <f t="shared" si="1"/>
        <v>0.37340000000000007</v>
      </c>
      <c r="I31" s="609"/>
      <c r="J31" s="102"/>
      <c r="K31" s="102"/>
    </row>
    <row r="32" spans="2:14" ht="19.5" customHeight="1" x14ac:dyDescent="0.25">
      <c r="B32" s="101" t="s">
        <v>162</v>
      </c>
      <c r="C32" s="180">
        <f>5.76%*$G$23</f>
        <v>1.728E-2</v>
      </c>
      <c r="D32" s="180">
        <v>0.02</v>
      </c>
      <c r="E32" s="137">
        <f t="shared" si="0"/>
        <v>1.1574074074074074</v>
      </c>
      <c r="F32" s="606"/>
      <c r="G32" s="606"/>
      <c r="H32" s="244">
        <f t="shared" si="1"/>
        <v>0.44006666666666672</v>
      </c>
      <c r="I32" s="609"/>
      <c r="J32" s="102"/>
      <c r="K32" s="102"/>
    </row>
    <row r="33" spans="2:16" ht="19.5" customHeight="1" x14ac:dyDescent="0.25">
      <c r="B33" s="101" t="s">
        <v>163</v>
      </c>
      <c r="C33" s="180">
        <f>11.09%*G23</f>
        <v>3.3270000000000001E-2</v>
      </c>
      <c r="D33" s="180">
        <v>0.03</v>
      </c>
      <c r="E33" s="137">
        <f t="shared" si="0"/>
        <v>0.90171325518485113</v>
      </c>
      <c r="F33" s="606"/>
      <c r="G33" s="606"/>
      <c r="H33" s="244">
        <f t="shared" si="1"/>
        <v>0.54006666666666669</v>
      </c>
      <c r="I33" s="609"/>
      <c r="J33" s="102"/>
      <c r="K33" s="102"/>
    </row>
    <row r="34" spans="2:16" ht="19.5" customHeight="1" x14ac:dyDescent="0.25">
      <c r="B34" s="101" t="s">
        <v>164</v>
      </c>
      <c r="C34" s="180">
        <f>8.76%*G23</f>
        <v>2.6279999999999998E-2</v>
      </c>
      <c r="D34" s="180"/>
      <c r="E34" s="137">
        <f t="shared" si="0"/>
        <v>0</v>
      </c>
      <c r="F34" s="606"/>
      <c r="G34" s="606"/>
      <c r="H34" s="244" t="str">
        <f t="shared" si="1"/>
        <v/>
      </c>
      <c r="I34" s="609"/>
      <c r="J34" s="102"/>
      <c r="K34" s="102"/>
    </row>
    <row r="35" spans="2:16" ht="19.5" customHeight="1" x14ac:dyDescent="0.25">
      <c r="B35" s="101" t="s">
        <v>165</v>
      </c>
      <c r="C35" s="180">
        <f>7.36%*G23</f>
        <v>2.2079999999999999E-2</v>
      </c>
      <c r="D35" s="180"/>
      <c r="E35" s="137">
        <f t="shared" si="0"/>
        <v>0</v>
      </c>
      <c r="F35" s="606"/>
      <c r="G35" s="606"/>
      <c r="H35" s="244" t="str">
        <f t="shared" si="1"/>
        <v/>
      </c>
      <c r="I35" s="609"/>
      <c r="J35" s="102"/>
      <c r="K35" s="102"/>
    </row>
    <row r="36" spans="2:16" ht="19.5" customHeight="1" x14ac:dyDescent="0.25">
      <c r="B36" s="101" t="s">
        <v>166</v>
      </c>
      <c r="C36" s="180">
        <f>17.29%*G23</f>
        <v>5.1869999999999999E-2</v>
      </c>
      <c r="D36" s="180"/>
      <c r="E36" s="137">
        <f t="shared" si="0"/>
        <v>0</v>
      </c>
      <c r="F36" s="606"/>
      <c r="G36" s="606"/>
      <c r="H36" s="244" t="str">
        <f t="shared" si="1"/>
        <v/>
      </c>
      <c r="I36" s="609"/>
      <c r="J36" s="102"/>
      <c r="K36" s="102"/>
    </row>
    <row r="37" spans="2:16" ht="19.5" customHeight="1" x14ac:dyDescent="0.25">
      <c r="B37" s="101" t="s">
        <v>167</v>
      </c>
      <c r="C37" s="180">
        <f>7.9%*G23</f>
        <v>2.3699999999999999E-2</v>
      </c>
      <c r="D37" s="180"/>
      <c r="E37" s="137">
        <f t="shared" si="0"/>
        <v>0</v>
      </c>
      <c r="F37" s="606"/>
      <c r="G37" s="606"/>
      <c r="H37" s="244" t="str">
        <f t="shared" si="1"/>
        <v/>
      </c>
      <c r="I37" s="609"/>
      <c r="J37" s="102"/>
      <c r="K37" s="102"/>
    </row>
    <row r="38" spans="2:16" ht="19.5" customHeight="1" x14ac:dyDescent="0.25">
      <c r="B38" s="101" t="s">
        <v>168</v>
      </c>
      <c r="C38" s="180">
        <f>5.35%*G23</f>
        <v>1.6049999999999998E-2</v>
      </c>
      <c r="D38" s="180"/>
      <c r="E38" s="137">
        <f t="shared" si="0"/>
        <v>0</v>
      </c>
      <c r="F38" s="607"/>
      <c r="G38" s="607"/>
      <c r="H38" s="244" t="str">
        <f t="shared" si="1"/>
        <v/>
      </c>
      <c r="I38" s="610"/>
      <c r="J38" s="102"/>
      <c r="K38" s="102"/>
    </row>
    <row r="39" spans="2:16" ht="231" customHeight="1" x14ac:dyDescent="0.25">
      <c r="B39" s="122" t="s">
        <v>280</v>
      </c>
      <c r="C39" s="643" t="s">
        <v>335</v>
      </c>
      <c r="D39" s="644"/>
      <c r="E39" s="644"/>
      <c r="F39" s="644"/>
      <c r="G39" s="644"/>
      <c r="H39" s="644"/>
      <c r="I39" s="645"/>
      <c r="J39" s="103"/>
      <c r="K39" s="103"/>
    </row>
    <row r="40" spans="2:16" ht="34.5" customHeight="1" x14ac:dyDescent="0.25">
      <c r="B40" s="536"/>
      <c r="C40" s="537"/>
      <c r="D40" s="537"/>
      <c r="E40" s="537"/>
      <c r="F40" s="537"/>
      <c r="G40" s="537"/>
      <c r="H40" s="537"/>
      <c r="I40" s="538"/>
      <c r="J40" s="85"/>
      <c r="K40" s="85"/>
    </row>
    <row r="41" spans="2:16" ht="34.5" customHeight="1" x14ac:dyDescent="0.25">
      <c r="B41" s="539"/>
      <c r="C41" s="540"/>
      <c r="D41" s="540"/>
      <c r="E41" s="540"/>
      <c r="F41" s="540"/>
      <c r="G41" s="540"/>
      <c r="H41" s="540"/>
      <c r="I41" s="541"/>
      <c r="J41" s="103"/>
      <c r="K41" s="103"/>
    </row>
    <row r="42" spans="2:16" ht="34.5" customHeight="1" x14ac:dyDescent="0.25">
      <c r="B42" s="539"/>
      <c r="C42" s="540"/>
      <c r="D42" s="540"/>
      <c r="E42" s="540"/>
      <c r="F42" s="540"/>
      <c r="G42" s="540"/>
      <c r="H42" s="540"/>
      <c r="I42" s="541"/>
      <c r="J42" s="103"/>
      <c r="K42" s="103"/>
    </row>
    <row r="43" spans="2:16" ht="34.5" customHeight="1" x14ac:dyDescent="0.25">
      <c r="B43" s="539"/>
      <c r="C43" s="540"/>
      <c r="D43" s="540"/>
      <c r="E43" s="540"/>
      <c r="F43" s="540"/>
      <c r="G43" s="540"/>
      <c r="H43" s="540"/>
      <c r="I43" s="541"/>
      <c r="J43" s="103"/>
      <c r="K43" s="103"/>
    </row>
    <row r="44" spans="2:16" ht="34.5" customHeight="1" x14ac:dyDescent="0.25">
      <c r="B44" s="542"/>
      <c r="C44" s="543"/>
      <c r="D44" s="543"/>
      <c r="E44" s="543"/>
      <c r="F44" s="543"/>
      <c r="G44" s="543"/>
      <c r="H44" s="543"/>
      <c r="I44" s="544"/>
      <c r="J44" s="84"/>
      <c r="K44" s="84"/>
    </row>
    <row r="45" spans="2:16" ht="223.2" customHeight="1" x14ac:dyDescent="0.25">
      <c r="B45" s="121" t="s">
        <v>282</v>
      </c>
      <c r="C45" s="646" t="s">
        <v>466</v>
      </c>
      <c r="D45" s="647"/>
      <c r="E45" s="647"/>
      <c r="F45" s="647"/>
      <c r="G45" s="647"/>
      <c r="H45" s="647"/>
      <c r="I45" s="648"/>
      <c r="J45" s="293"/>
      <c r="K45" s="295"/>
      <c r="L45" s="295"/>
      <c r="M45" s="295"/>
      <c r="N45" s="295"/>
      <c r="O45" s="295"/>
      <c r="P45" s="295"/>
    </row>
    <row r="46" spans="2:16" ht="32.25" customHeight="1" x14ac:dyDescent="0.25">
      <c r="B46" s="121" t="s">
        <v>283</v>
      </c>
      <c r="C46" s="649" t="s">
        <v>336</v>
      </c>
      <c r="D46" s="650"/>
      <c r="E46" s="650"/>
      <c r="F46" s="650"/>
      <c r="G46" s="650"/>
      <c r="H46" s="650"/>
      <c r="I46" s="651"/>
      <c r="J46" s="294"/>
      <c r="K46" s="296"/>
      <c r="L46" s="296"/>
      <c r="M46" s="296"/>
      <c r="N46" s="296"/>
      <c r="O46" s="296"/>
      <c r="P46" s="296"/>
    </row>
    <row r="47" spans="2:16" ht="96.6" customHeight="1" x14ac:dyDescent="0.25">
      <c r="B47" s="123" t="s">
        <v>284</v>
      </c>
      <c r="C47" s="652" t="s">
        <v>337</v>
      </c>
      <c r="D47" s="653"/>
      <c r="E47" s="653"/>
      <c r="F47" s="653"/>
      <c r="G47" s="653"/>
      <c r="H47" s="653"/>
      <c r="I47" s="654"/>
      <c r="J47" s="297"/>
      <c r="K47" s="298"/>
      <c r="L47" s="298"/>
      <c r="M47" s="298"/>
      <c r="N47" s="298"/>
      <c r="O47" s="298"/>
      <c r="P47" s="298"/>
    </row>
    <row r="48" spans="2:16" ht="22.5" customHeight="1" x14ac:dyDescent="0.25">
      <c r="B48" s="664" t="s">
        <v>286</v>
      </c>
      <c r="C48" s="665"/>
      <c r="D48" s="665"/>
      <c r="E48" s="665"/>
      <c r="F48" s="665"/>
      <c r="G48" s="665"/>
      <c r="H48" s="665"/>
      <c r="I48" s="666"/>
      <c r="J48" s="297"/>
      <c r="K48" s="298"/>
      <c r="L48" s="298"/>
      <c r="M48" s="298"/>
      <c r="N48" s="298"/>
      <c r="O48" s="298"/>
      <c r="P48" s="298"/>
    </row>
    <row r="49" spans="2:16" ht="55.2" customHeight="1" x14ac:dyDescent="0.25">
      <c r="B49" s="523" t="s">
        <v>287</v>
      </c>
      <c r="C49" s="148" t="s">
        <v>338</v>
      </c>
      <c r="D49" s="525" t="s">
        <v>289</v>
      </c>
      <c r="E49" s="525"/>
      <c r="F49" s="525"/>
      <c r="G49" s="525" t="s">
        <v>290</v>
      </c>
      <c r="H49" s="525"/>
      <c r="I49" s="526"/>
      <c r="J49" s="299"/>
      <c r="K49" s="300"/>
      <c r="L49" s="300"/>
      <c r="M49" s="300"/>
      <c r="N49" s="300"/>
      <c r="O49" s="300"/>
      <c r="P49" s="300"/>
    </row>
    <row r="50" spans="2:16" ht="30.75" customHeight="1" x14ac:dyDescent="0.25">
      <c r="B50" s="524"/>
      <c r="C50" s="247"/>
      <c r="D50" s="597"/>
      <c r="E50" s="597"/>
      <c r="F50" s="597"/>
      <c r="G50" s="597"/>
      <c r="H50" s="597"/>
      <c r="I50" s="598"/>
      <c r="J50" s="105"/>
      <c r="K50" s="105"/>
    </row>
    <row r="51" spans="2:16" ht="32.25" customHeight="1" x14ac:dyDescent="0.25">
      <c r="B51" s="124" t="s">
        <v>291</v>
      </c>
      <c r="C51" s="655" t="s">
        <v>339</v>
      </c>
      <c r="D51" s="655"/>
      <c r="E51" s="655"/>
      <c r="F51" s="655"/>
      <c r="G51" s="655"/>
      <c r="H51" s="655"/>
      <c r="I51" s="656"/>
      <c r="J51" s="106"/>
      <c r="K51" s="106"/>
    </row>
    <row r="52" spans="2:16" ht="28.5" customHeight="1" x14ac:dyDescent="0.25">
      <c r="B52" s="125" t="s">
        <v>293</v>
      </c>
      <c r="C52" s="655" t="s">
        <v>339</v>
      </c>
      <c r="D52" s="655"/>
      <c r="E52" s="655"/>
      <c r="F52" s="655"/>
      <c r="G52" s="655"/>
      <c r="H52" s="655"/>
      <c r="I52" s="656"/>
      <c r="J52" s="106"/>
      <c r="K52" s="106"/>
    </row>
    <row r="53" spans="2:16" ht="30" customHeight="1" x14ac:dyDescent="0.25">
      <c r="B53" s="123" t="s">
        <v>294</v>
      </c>
      <c r="C53" s="657" t="s">
        <v>340</v>
      </c>
      <c r="D53" s="658"/>
      <c r="E53" s="658"/>
      <c r="F53" s="658"/>
      <c r="G53" s="658"/>
      <c r="H53" s="658"/>
      <c r="I53" s="659"/>
      <c r="J53" s="107" t="s">
        <v>464</v>
      </c>
      <c r="K53" s="107"/>
    </row>
    <row r="54" spans="2:16" ht="31.5" customHeight="1" thickBot="1" x14ac:dyDescent="0.3">
      <c r="B54" s="116" t="s">
        <v>296</v>
      </c>
      <c r="C54" s="657" t="s">
        <v>340</v>
      </c>
      <c r="D54" s="658"/>
      <c r="E54" s="658"/>
      <c r="F54" s="658"/>
      <c r="G54" s="658"/>
      <c r="H54" s="658"/>
      <c r="I54" s="660"/>
      <c r="J54" s="108"/>
      <c r="K54" s="108"/>
    </row>
    <row r="55" spans="2:16" ht="12.75" customHeight="1" x14ac:dyDescent="0.25">
      <c r="B55" s="109"/>
      <c r="C55" s="110"/>
      <c r="D55" s="110"/>
      <c r="E55" s="111"/>
      <c r="F55" s="111"/>
      <c r="G55" s="112"/>
      <c r="H55" s="113"/>
      <c r="I55" s="110"/>
      <c r="J55" s="108" t="s">
        <v>465</v>
      </c>
      <c r="K55" s="108"/>
    </row>
    <row r="56" spans="2:16" x14ac:dyDescent="0.25">
      <c r="B56" s="109"/>
      <c r="C56" s="110"/>
      <c r="D56" s="110"/>
      <c r="E56" s="111"/>
      <c r="F56" s="111"/>
      <c r="G56" s="112"/>
      <c r="H56" s="113"/>
      <c r="I56" s="110"/>
      <c r="J56" s="108"/>
      <c r="K56" s="108"/>
    </row>
    <row r="57" spans="2:16" x14ac:dyDescent="0.25">
      <c r="B57" s="109"/>
      <c r="C57" s="110"/>
      <c r="D57" s="110"/>
      <c r="E57" s="111"/>
      <c r="F57" s="111"/>
      <c r="G57" s="112"/>
      <c r="H57" s="113"/>
      <c r="I57" s="110"/>
      <c r="J57" s="108"/>
      <c r="K57" s="108"/>
    </row>
    <row r="58" spans="2:16" x14ac:dyDescent="0.25">
      <c r="B58" s="109"/>
      <c r="C58" s="110"/>
      <c r="D58" s="110"/>
      <c r="E58" s="111"/>
      <c r="F58" s="111"/>
      <c r="G58" s="112"/>
      <c r="H58" s="113"/>
      <c r="I58" s="110"/>
      <c r="J58" s="108"/>
      <c r="K58" s="108"/>
    </row>
    <row r="59" spans="2:16" x14ac:dyDescent="0.25">
      <c r="B59" s="109"/>
      <c r="C59" s="110"/>
      <c r="D59" s="110"/>
      <c r="E59" s="111"/>
      <c r="F59" s="111"/>
      <c r="G59" s="112"/>
      <c r="H59" s="113"/>
      <c r="I59" s="110"/>
      <c r="J59" s="108"/>
      <c r="K59" s="108"/>
    </row>
    <row r="60" spans="2:16" ht="25.5" customHeight="1" x14ac:dyDescent="0.25">
      <c r="B60" s="109"/>
      <c r="C60" s="110"/>
      <c r="D60" s="110"/>
      <c r="E60" s="111"/>
      <c r="F60" s="111"/>
      <c r="G60" s="112"/>
      <c r="H60" s="113"/>
      <c r="I60" s="110"/>
      <c r="J60" s="108"/>
      <c r="K60" s="108"/>
    </row>
  </sheetData>
  <mergeCells count="59">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52:I52"/>
    <mergeCell ref="C53:I53"/>
    <mergeCell ref="C54:I54"/>
    <mergeCell ref="C51:I51"/>
    <mergeCell ref="C24:E24"/>
    <mergeCell ref="G24:I24"/>
    <mergeCell ref="B25:I25"/>
    <mergeCell ref="F27:F38"/>
    <mergeCell ref="G27:G38"/>
    <mergeCell ref="I27:I38"/>
    <mergeCell ref="B49:B50"/>
    <mergeCell ref="D49:F49"/>
    <mergeCell ref="G49:I49"/>
    <mergeCell ref="D50:F50"/>
    <mergeCell ref="G50:I50"/>
    <mergeCell ref="B48:I48"/>
    <mergeCell ref="B40:I44"/>
    <mergeCell ref="C39:I39"/>
    <mergeCell ref="C45:I45"/>
    <mergeCell ref="C46:I46"/>
    <mergeCell ref="C47:I47"/>
  </mergeCells>
  <dataValidations count="7">
    <dataValidation type="list" allowBlank="1" showInputMessage="1" showErrorMessage="1" sqref="C7 I7" xr:uid="{2D20E086-09C5-4AF8-9C36-1B4164C3B531}">
      <formula1>$N$11:$N$12</formula1>
    </dataValidation>
    <dataValidation type="list" allowBlank="1" showInputMessage="1" showErrorMessage="1" sqref="H13:I13" xr:uid="{B88CB5F4-FE55-4F45-9AE2-659BC532BA86}">
      <formula1>$N$5:$N$8</formula1>
    </dataValidation>
    <dataValidation type="list" allowBlank="1" showInputMessage="1" showErrorMessage="1" sqref="J10:K10" xr:uid="{04D0E827-3163-4FB2-BF38-0AF2DCA78DE2}">
      <formula1>$M$21:$M$28</formula1>
    </dataValidation>
    <dataValidation type="list" allowBlank="1" showInputMessage="1" showErrorMessage="1" sqref="C9:F9" xr:uid="{1CB5DD7B-DA6A-4AC9-AEDB-B88DA364AEAB}">
      <formula1>$M$6:$M$9</formula1>
    </dataValidation>
    <dataValidation type="list" allowBlank="1" showInputMessage="1" showErrorMessage="1" sqref="C24:E24" xr:uid="{7B4948BA-25F7-4D17-98FC-D178A5569F49}">
      <formula1>$M$12:$M$15</formula1>
    </dataValidation>
    <dataValidation type="list" allowBlank="1" showInputMessage="1" showErrorMessage="1" sqref="H12:I12" xr:uid="{E7983320-35DA-4741-AD7C-3740F4F10B2F}">
      <formula1>M17:M19</formula1>
    </dataValidation>
    <dataValidation type="list" showDropDown="1" showInputMessage="1" showErrorMessage="1" sqref="K12" xr:uid="{05449AD0-C850-48B5-A95A-9A8F6BE01716}">
      <formula1>O17:O19</formula1>
    </dataValidation>
  </dataValidations>
  <pageMargins left="0.7" right="0.7" top="0.75" bottom="0.75" header="0.3" footer="0.3"/>
  <pageSetup scale="53" orientation="portrait" r:id="rId1"/>
  <rowBreaks count="1" manualBreakCount="1">
    <brk id="39" max="8" man="1"/>
  </rowBreaks>
  <colBreaks count="1" manualBreakCount="1">
    <brk id="9" max="59" man="1"/>
  </colBreaks>
  <drawing r:id="rId2"/>
  <legacyDrawing r:id="rId3"/>
  <oleObjects>
    <mc:AlternateContent xmlns:mc="http://schemas.openxmlformats.org/markup-compatibility/2006">
      <mc:Choice Requires="x14">
        <oleObject progId="PBrush" shapeId="35864577" r:id="rId4">
          <objectPr defaultSize="0" autoPict="0" r:id="rId5">
            <anchor moveWithCells="1" sizeWithCells="1">
              <from>
                <xdr:col>8</xdr:col>
                <xdr:colOff>53340</xdr:colOff>
                <xdr:row>1</xdr:row>
                <xdr:rowOff>22860</xdr:rowOff>
              </from>
              <to>
                <xdr:col>8</xdr:col>
                <xdr:colOff>1447800</xdr:colOff>
                <xdr:row>1</xdr:row>
                <xdr:rowOff>441960</xdr:rowOff>
              </to>
            </anchor>
          </objectPr>
        </oleObject>
      </mc:Choice>
      <mc:Fallback>
        <oleObject progId="PBrush" shapeId="35864577"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7D5D7-0B49-4EA2-9E76-687B69F7C47E}">
  <sheetPr>
    <tabColor rgb="FF92D050"/>
  </sheetPr>
  <dimension ref="B1:X79"/>
  <sheetViews>
    <sheetView view="pageBreakPreview" topLeftCell="A26" zoomScaleNormal="100" zoomScaleSheetLayoutView="100" workbookViewId="0">
      <selection activeCell="C45" sqref="C45:I47"/>
    </sheetView>
  </sheetViews>
  <sheetFormatPr baseColWidth="10" defaultColWidth="11.44140625" defaultRowHeight="13.2" x14ac:dyDescent="0.25"/>
  <cols>
    <col min="1" max="1" width="1" style="7" customWidth="1"/>
    <col min="2" max="2" width="25.44140625" style="8" customWidth="1"/>
    <col min="3" max="3" width="14.44140625" style="7" customWidth="1"/>
    <col min="4" max="4" width="20.109375" style="7" customWidth="1"/>
    <col min="5" max="5" width="16.44140625" style="7" customWidth="1"/>
    <col min="6" max="6" width="25" style="7" customWidth="1"/>
    <col min="7" max="7" width="26.33203125" style="9" customWidth="1"/>
    <col min="8" max="8" width="20.44140625" style="7" customWidth="1"/>
    <col min="9" max="11" width="22.44140625" style="7" customWidth="1"/>
    <col min="12" max="24" width="11.44140625" style="3"/>
    <col min="25" max="16384" width="11.44140625" style="7"/>
  </cols>
  <sheetData>
    <row r="1" spans="2:14" ht="37.5" customHeight="1" x14ac:dyDescent="0.25">
      <c r="B1" s="588"/>
      <c r="C1" s="591" t="s">
        <v>1</v>
      </c>
      <c r="D1" s="591"/>
      <c r="E1" s="591"/>
      <c r="F1" s="591"/>
      <c r="G1" s="591"/>
      <c r="H1" s="591"/>
      <c r="I1" s="592"/>
      <c r="J1" s="10"/>
      <c r="K1" s="10"/>
      <c r="M1" s="11" t="s">
        <v>67</v>
      </c>
    </row>
    <row r="2" spans="2:14" ht="37.5" customHeight="1" x14ac:dyDescent="0.25">
      <c r="B2" s="589"/>
      <c r="C2" s="676" t="s">
        <v>218</v>
      </c>
      <c r="D2" s="676"/>
      <c r="E2" s="676"/>
      <c r="F2" s="676"/>
      <c r="G2" s="676"/>
      <c r="H2" s="676"/>
      <c r="I2" s="593"/>
      <c r="J2" s="10"/>
      <c r="K2" s="10"/>
      <c r="M2" s="11" t="s">
        <v>68</v>
      </c>
    </row>
    <row r="3" spans="2:14" ht="37.5" customHeight="1" x14ac:dyDescent="0.25">
      <c r="B3" s="589"/>
      <c r="C3" s="676" t="s">
        <v>219</v>
      </c>
      <c r="D3" s="676"/>
      <c r="E3" s="676"/>
      <c r="F3" s="676" t="s">
        <v>220</v>
      </c>
      <c r="G3" s="676"/>
      <c r="H3" s="676"/>
      <c r="I3" s="593"/>
      <c r="J3" s="10"/>
      <c r="K3" s="10"/>
      <c r="M3" s="11" t="s">
        <v>70</v>
      </c>
    </row>
    <row r="4" spans="2:14" ht="23.25" customHeight="1" x14ac:dyDescent="0.25">
      <c r="B4" s="584" t="s">
        <v>221</v>
      </c>
      <c r="C4" s="585"/>
      <c r="D4" s="585"/>
      <c r="E4" s="585"/>
      <c r="F4" s="585"/>
      <c r="G4" s="585"/>
      <c r="H4" s="585"/>
      <c r="I4" s="586"/>
      <c r="J4" s="12"/>
      <c r="K4" s="12"/>
    </row>
    <row r="5" spans="2:14" ht="24" customHeight="1" x14ac:dyDescent="0.25">
      <c r="B5" s="510" t="s">
        <v>222</v>
      </c>
      <c r="C5" s="511"/>
      <c r="D5" s="511"/>
      <c r="E5" s="511"/>
      <c r="F5" s="511"/>
      <c r="G5" s="511"/>
      <c r="H5" s="511"/>
      <c r="I5" s="512"/>
      <c r="J5" s="40"/>
      <c r="K5" s="40"/>
      <c r="N5" s="6" t="s">
        <v>77</v>
      </c>
    </row>
    <row r="6" spans="2:14" ht="30.75" customHeight="1" x14ac:dyDescent="0.25">
      <c r="B6" s="121" t="s">
        <v>223</v>
      </c>
      <c r="C6" s="248">
        <v>4</v>
      </c>
      <c r="D6" s="587" t="s">
        <v>224</v>
      </c>
      <c r="E6" s="587"/>
      <c r="F6" s="715" t="s">
        <v>341</v>
      </c>
      <c r="G6" s="715"/>
      <c r="H6" s="715"/>
      <c r="I6" s="716"/>
      <c r="J6" s="14"/>
      <c r="K6" s="14"/>
      <c r="M6" s="11" t="s">
        <v>81</v>
      </c>
      <c r="N6" s="6" t="s">
        <v>82</v>
      </c>
    </row>
    <row r="7" spans="2:14" ht="30.75" customHeight="1" x14ac:dyDescent="0.25">
      <c r="B7" s="121" t="s">
        <v>226</v>
      </c>
      <c r="C7" s="248" t="s">
        <v>84</v>
      </c>
      <c r="D7" s="587" t="s">
        <v>227</v>
      </c>
      <c r="E7" s="587"/>
      <c r="F7" s="717" t="s">
        <v>321</v>
      </c>
      <c r="G7" s="717"/>
      <c r="H7" s="142" t="s">
        <v>229</v>
      </c>
      <c r="I7" s="249" t="s">
        <v>84</v>
      </c>
      <c r="J7" s="15"/>
      <c r="K7" s="15"/>
      <c r="M7" s="11" t="s">
        <v>88</v>
      </c>
      <c r="N7" s="6" t="s">
        <v>89</v>
      </c>
    </row>
    <row r="8" spans="2:14" ht="30.75" customHeight="1" x14ac:dyDescent="0.25">
      <c r="B8" s="121" t="s">
        <v>230</v>
      </c>
      <c r="C8" s="715" t="s">
        <v>231</v>
      </c>
      <c r="D8" s="715"/>
      <c r="E8" s="715"/>
      <c r="F8" s="715"/>
      <c r="G8" s="142" t="s">
        <v>232</v>
      </c>
      <c r="H8" s="732">
        <v>7550</v>
      </c>
      <c r="I8" s="733"/>
      <c r="J8" s="16"/>
      <c r="K8" s="16"/>
      <c r="M8" s="11" t="s">
        <v>93</v>
      </c>
      <c r="N8" s="6" t="s">
        <v>44</v>
      </c>
    </row>
    <row r="9" spans="2:14" ht="30.75" customHeight="1" x14ac:dyDescent="0.25">
      <c r="B9" s="121" t="s">
        <v>68</v>
      </c>
      <c r="C9" s="734" t="s">
        <v>93</v>
      </c>
      <c r="D9" s="734"/>
      <c r="E9" s="734"/>
      <c r="F9" s="734"/>
      <c r="G9" s="142" t="s">
        <v>233</v>
      </c>
      <c r="H9" s="735" t="s">
        <v>322</v>
      </c>
      <c r="I9" s="736"/>
      <c r="J9" s="17"/>
      <c r="K9" s="17"/>
      <c r="M9" s="18" t="s">
        <v>97</v>
      </c>
    </row>
    <row r="10" spans="2:14" ht="30.75" customHeight="1" x14ac:dyDescent="0.25">
      <c r="B10" s="121" t="s">
        <v>235</v>
      </c>
      <c r="C10" s="715" t="s">
        <v>342</v>
      </c>
      <c r="D10" s="715"/>
      <c r="E10" s="715"/>
      <c r="F10" s="715"/>
      <c r="G10" s="715"/>
      <c r="H10" s="715"/>
      <c r="I10" s="716"/>
      <c r="J10" s="19"/>
      <c r="K10" s="19"/>
      <c r="M10" s="18"/>
    </row>
    <row r="11" spans="2:14" ht="30.75" customHeight="1" x14ac:dyDescent="0.25">
      <c r="B11" s="121" t="s">
        <v>237</v>
      </c>
      <c r="C11" s="717" t="s">
        <v>238</v>
      </c>
      <c r="D11" s="717"/>
      <c r="E11" s="717"/>
      <c r="F11" s="717"/>
      <c r="G11" s="717"/>
      <c r="H11" s="717"/>
      <c r="I11" s="737"/>
      <c r="J11" s="15"/>
      <c r="K11" s="15"/>
      <c r="M11" s="18"/>
      <c r="N11" s="6" t="s">
        <v>102</v>
      </c>
    </row>
    <row r="12" spans="2:14" ht="30.75" customHeight="1" x14ac:dyDescent="0.25">
      <c r="B12" s="121" t="s">
        <v>239</v>
      </c>
      <c r="C12" s="738" t="s">
        <v>343</v>
      </c>
      <c r="D12" s="738"/>
      <c r="E12" s="738"/>
      <c r="F12" s="738"/>
      <c r="G12" s="142" t="s">
        <v>241</v>
      </c>
      <c r="H12" s="723" t="s">
        <v>106</v>
      </c>
      <c r="I12" s="724"/>
      <c r="J12" s="15"/>
      <c r="K12" s="15"/>
      <c r="M12" s="18" t="s">
        <v>107</v>
      </c>
      <c r="N12" s="6" t="s">
        <v>84</v>
      </c>
    </row>
    <row r="13" spans="2:14" ht="30.75" customHeight="1" x14ac:dyDescent="0.25">
      <c r="B13" s="121" t="s">
        <v>242</v>
      </c>
      <c r="C13" s="739" t="s">
        <v>325</v>
      </c>
      <c r="D13" s="739"/>
      <c r="E13" s="739"/>
      <c r="F13" s="739"/>
      <c r="G13" s="142" t="s">
        <v>244</v>
      </c>
      <c r="H13" s="717" t="s">
        <v>44</v>
      </c>
      <c r="I13" s="737"/>
      <c r="J13" s="15"/>
      <c r="K13" s="15"/>
      <c r="M13" s="18" t="s">
        <v>111</v>
      </c>
    </row>
    <row r="14" spans="2:14" ht="64.5" customHeight="1" x14ac:dyDescent="0.25">
      <c r="B14" s="121" t="s">
        <v>245</v>
      </c>
      <c r="C14" s="740" t="s">
        <v>344</v>
      </c>
      <c r="D14" s="740"/>
      <c r="E14" s="740"/>
      <c r="F14" s="740"/>
      <c r="G14" s="740"/>
      <c r="H14" s="740"/>
      <c r="I14" s="741"/>
      <c r="J14" s="19"/>
      <c r="K14" s="19"/>
      <c r="M14" s="18" t="s">
        <v>114</v>
      </c>
      <c r="N14" s="6"/>
    </row>
    <row r="15" spans="2:14" ht="30.75" customHeight="1" x14ac:dyDescent="0.25">
      <c r="B15" s="121" t="s">
        <v>247</v>
      </c>
      <c r="C15" s="730" t="s">
        <v>248</v>
      </c>
      <c r="D15" s="730"/>
      <c r="E15" s="730"/>
      <c r="F15" s="730"/>
      <c r="G15" s="730"/>
      <c r="H15" s="730"/>
      <c r="I15" s="731"/>
      <c r="J15" s="20"/>
      <c r="K15" s="20"/>
      <c r="M15" s="18" t="s">
        <v>118</v>
      </c>
      <c r="N15" s="6"/>
    </row>
    <row r="16" spans="2:14" ht="20.25" customHeight="1" x14ac:dyDescent="0.25">
      <c r="B16" s="121" t="s">
        <v>249</v>
      </c>
      <c r="C16" s="715" t="s">
        <v>345</v>
      </c>
      <c r="D16" s="715"/>
      <c r="E16" s="715"/>
      <c r="F16" s="715"/>
      <c r="G16" s="715"/>
      <c r="H16" s="715"/>
      <c r="I16" s="716"/>
      <c r="J16" s="21"/>
      <c r="K16" s="21"/>
      <c r="M16" s="18"/>
      <c r="N16" s="6"/>
    </row>
    <row r="17" spans="2:14" ht="30.75" customHeight="1" x14ac:dyDescent="0.25">
      <c r="B17" s="121" t="s">
        <v>251</v>
      </c>
      <c r="C17" s="717" t="s">
        <v>43</v>
      </c>
      <c r="D17" s="718"/>
      <c r="E17" s="718"/>
      <c r="F17" s="718"/>
      <c r="G17" s="718"/>
      <c r="H17" s="718"/>
      <c r="I17" s="719"/>
      <c r="J17" s="22"/>
      <c r="K17" s="22"/>
      <c r="M17" s="18" t="s">
        <v>106</v>
      </c>
      <c r="N17" s="6"/>
    </row>
    <row r="18" spans="2:14" ht="18" customHeight="1" x14ac:dyDescent="0.25">
      <c r="B18" s="561" t="s">
        <v>253</v>
      </c>
      <c r="C18" s="562" t="s">
        <v>254</v>
      </c>
      <c r="D18" s="562"/>
      <c r="E18" s="562"/>
      <c r="F18" s="563" t="s">
        <v>255</v>
      </c>
      <c r="G18" s="563"/>
      <c r="H18" s="563"/>
      <c r="I18" s="564"/>
      <c r="J18" s="23"/>
      <c r="K18" s="23"/>
      <c r="M18" s="18" t="s">
        <v>128</v>
      </c>
      <c r="N18" s="6"/>
    </row>
    <row r="19" spans="2:14" ht="39.75" customHeight="1" x14ac:dyDescent="0.25">
      <c r="B19" s="561"/>
      <c r="C19" s="715" t="s">
        <v>346</v>
      </c>
      <c r="D19" s="715"/>
      <c r="E19" s="715"/>
      <c r="F19" s="715" t="s">
        <v>347</v>
      </c>
      <c r="G19" s="715"/>
      <c r="H19" s="715"/>
      <c r="I19" s="716"/>
      <c r="J19" s="21"/>
      <c r="K19" s="21"/>
      <c r="M19" s="18" t="s">
        <v>132</v>
      </c>
      <c r="N19" s="6"/>
    </row>
    <row r="20" spans="2:14" ht="39.75" customHeight="1" x14ac:dyDescent="0.25">
      <c r="B20" s="121" t="s">
        <v>258</v>
      </c>
      <c r="C20" s="720" t="s">
        <v>43</v>
      </c>
      <c r="D20" s="721"/>
      <c r="E20" s="722"/>
      <c r="F20" s="723" t="s">
        <v>43</v>
      </c>
      <c r="G20" s="723"/>
      <c r="H20" s="723"/>
      <c r="I20" s="724"/>
      <c r="J20" s="15"/>
      <c r="K20" s="15"/>
      <c r="M20" s="18"/>
      <c r="N20" s="6"/>
    </row>
    <row r="21" spans="2:14" ht="42" customHeight="1" x14ac:dyDescent="0.25">
      <c r="B21" s="121" t="s">
        <v>259</v>
      </c>
      <c r="C21" s="725" t="s">
        <v>348</v>
      </c>
      <c r="D21" s="726"/>
      <c r="E21" s="727"/>
      <c r="F21" s="701" t="s">
        <v>349</v>
      </c>
      <c r="G21" s="702"/>
      <c r="H21" s="702"/>
      <c r="I21" s="703"/>
      <c r="J21" s="20"/>
      <c r="K21" s="20"/>
      <c r="M21" s="24"/>
      <c r="N21" s="6"/>
    </row>
    <row r="22" spans="2:14" ht="23.25" customHeight="1" x14ac:dyDescent="0.25">
      <c r="B22" s="121" t="s">
        <v>262</v>
      </c>
      <c r="C22" s="710">
        <v>44197</v>
      </c>
      <c r="D22" s="728"/>
      <c r="E22" s="729"/>
      <c r="F22" s="142" t="s">
        <v>263</v>
      </c>
      <c r="G22" s="250">
        <v>10</v>
      </c>
      <c r="H22" s="142" t="s">
        <v>264</v>
      </c>
      <c r="I22" s="251">
        <v>10</v>
      </c>
      <c r="J22" s="25"/>
      <c r="K22" s="25"/>
      <c r="M22" s="24"/>
    </row>
    <row r="23" spans="2:14" ht="27" customHeight="1" x14ac:dyDescent="0.25">
      <c r="B23" s="121" t="s">
        <v>265</v>
      </c>
      <c r="C23" s="710">
        <v>44561</v>
      </c>
      <c r="D23" s="702"/>
      <c r="E23" s="711"/>
      <c r="F23" s="142" t="s">
        <v>266</v>
      </c>
      <c r="G23" s="712">
        <v>0.3</v>
      </c>
      <c r="H23" s="713"/>
      <c r="I23" s="714"/>
      <c r="J23" s="26"/>
      <c r="K23" s="26"/>
      <c r="M23" s="24"/>
    </row>
    <row r="24" spans="2:14" ht="30.75" customHeight="1" x14ac:dyDescent="0.25">
      <c r="B24" s="237" t="s">
        <v>267</v>
      </c>
      <c r="C24" s="698" t="s">
        <v>118</v>
      </c>
      <c r="D24" s="699"/>
      <c r="E24" s="700"/>
      <c r="F24" s="238" t="s">
        <v>269</v>
      </c>
      <c r="G24" s="701"/>
      <c r="H24" s="702"/>
      <c r="I24" s="703"/>
      <c r="J24" s="23"/>
      <c r="K24" s="23"/>
      <c r="M24" s="24"/>
    </row>
    <row r="25" spans="2:14" ht="22.5" customHeight="1" x14ac:dyDescent="0.25">
      <c r="B25" s="664" t="s">
        <v>270</v>
      </c>
      <c r="C25" s="665"/>
      <c r="D25" s="665"/>
      <c r="E25" s="665"/>
      <c r="F25" s="665"/>
      <c r="G25" s="665"/>
      <c r="H25" s="665"/>
      <c r="I25" s="666"/>
      <c r="J25" s="40"/>
      <c r="K25" s="40"/>
      <c r="M25" s="24"/>
    </row>
    <row r="26" spans="2:14" ht="43.5" customHeight="1" x14ac:dyDescent="0.25">
      <c r="B26" s="100" t="s">
        <v>148</v>
      </c>
      <c r="C26" s="145" t="s">
        <v>271</v>
      </c>
      <c r="D26" s="145" t="s">
        <v>272</v>
      </c>
      <c r="E26" s="146" t="s">
        <v>273</v>
      </c>
      <c r="F26" s="145" t="s">
        <v>274</v>
      </c>
      <c r="G26" s="145" t="s">
        <v>275</v>
      </c>
      <c r="H26" s="146" t="s">
        <v>333</v>
      </c>
      <c r="I26" s="147" t="s">
        <v>277</v>
      </c>
      <c r="M26" s="24"/>
    </row>
    <row r="27" spans="2:14" ht="19.5" customHeight="1" x14ac:dyDescent="0.25">
      <c r="B27" s="101" t="s">
        <v>157</v>
      </c>
      <c r="C27" s="179">
        <v>0.09</v>
      </c>
      <c r="D27" s="179">
        <v>0.09</v>
      </c>
      <c r="E27" s="137">
        <f>D27/C27</f>
        <v>1</v>
      </c>
      <c r="F27" s="704">
        <f>SUM(C27:C38)</f>
        <v>0.30001000000000005</v>
      </c>
      <c r="G27" s="704">
        <f>SUM(D27:D38)</f>
        <v>0.20860000000000001</v>
      </c>
      <c r="H27" s="253">
        <f>+(D27*100%)/$G$23</f>
        <v>0.3</v>
      </c>
      <c r="I27" s="707">
        <f>G27+I22</f>
        <v>10.208600000000001</v>
      </c>
      <c r="M27" s="24"/>
    </row>
    <row r="28" spans="2:14" ht="19.5" customHeight="1" x14ac:dyDescent="0.25">
      <c r="B28" s="101" t="s">
        <v>158</v>
      </c>
      <c r="C28" s="179">
        <v>0.01</v>
      </c>
      <c r="D28" s="179">
        <v>0.01</v>
      </c>
      <c r="E28" s="137">
        <f t="shared" ref="E28:E31" si="0">D28/C28</f>
        <v>1</v>
      </c>
      <c r="F28" s="705"/>
      <c r="G28" s="705"/>
      <c r="H28" s="253">
        <f>+IF(D28="","",((D28*100%)/$G$23)+H27)</f>
        <v>0.33333333333333331</v>
      </c>
      <c r="I28" s="708"/>
      <c r="M28" s="24"/>
    </row>
    <row r="29" spans="2:14" ht="19.5" customHeight="1" x14ac:dyDescent="0.25">
      <c r="B29" s="101" t="s">
        <v>159</v>
      </c>
      <c r="C29" s="179">
        <v>0.01</v>
      </c>
      <c r="D29" s="179">
        <v>0.01</v>
      </c>
      <c r="E29" s="137">
        <f t="shared" si="0"/>
        <v>1</v>
      </c>
      <c r="F29" s="705"/>
      <c r="G29" s="705"/>
      <c r="H29" s="253">
        <f t="shared" ref="H29:H38" si="1">+IF(D29="","",((D29*100%)/$G$23)+H28)</f>
        <v>0.36666666666666664</v>
      </c>
      <c r="I29" s="708"/>
      <c r="M29" s="24"/>
    </row>
    <row r="30" spans="2:14" ht="19.5" customHeight="1" x14ac:dyDescent="0.25">
      <c r="B30" s="101" t="s">
        <v>160</v>
      </c>
      <c r="C30" s="179">
        <v>0.01</v>
      </c>
      <c r="D30" s="179">
        <v>0.01</v>
      </c>
      <c r="E30" s="137">
        <f t="shared" si="0"/>
        <v>1</v>
      </c>
      <c r="F30" s="705"/>
      <c r="G30" s="705"/>
      <c r="H30" s="253">
        <f t="shared" si="1"/>
        <v>0.39999999999999997</v>
      </c>
      <c r="I30" s="708"/>
    </row>
    <row r="31" spans="2:14" ht="19.5" customHeight="1" x14ac:dyDescent="0.25">
      <c r="B31" s="101" t="s">
        <v>161</v>
      </c>
      <c r="C31" s="179">
        <v>0.06</v>
      </c>
      <c r="D31" s="179">
        <v>0.06</v>
      </c>
      <c r="E31" s="137">
        <f t="shared" si="0"/>
        <v>1</v>
      </c>
      <c r="F31" s="705"/>
      <c r="G31" s="705"/>
      <c r="H31" s="253">
        <f t="shared" si="1"/>
        <v>0.6</v>
      </c>
      <c r="I31" s="708"/>
    </row>
    <row r="32" spans="2:14" ht="19.5" customHeight="1" x14ac:dyDescent="0.25">
      <c r="B32" s="101" t="s">
        <v>162</v>
      </c>
      <c r="C32" s="179">
        <v>1.43E-2</v>
      </c>
      <c r="D32" s="179">
        <v>1.43E-2</v>
      </c>
      <c r="E32" s="137">
        <f>D32/C32</f>
        <v>1</v>
      </c>
      <c r="F32" s="705"/>
      <c r="G32" s="705"/>
      <c r="H32" s="253">
        <f t="shared" si="1"/>
        <v>0.64766666666666661</v>
      </c>
      <c r="I32" s="708"/>
    </row>
    <row r="33" spans="2:11" ht="19.5" customHeight="1" x14ac:dyDescent="0.25">
      <c r="B33" s="101" t="s">
        <v>163</v>
      </c>
      <c r="C33" s="179">
        <v>1.43E-2</v>
      </c>
      <c r="D33" s="179">
        <v>1.43E-2</v>
      </c>
      <c r="E33" s="137">
        <f t="shared" ref="E33:E38" si="2">D33/C33</f>
        <v>1</v>
      </c>
      <c r="F33" s="705"/>
      <c r="G33" s="705"/>
      <c r="H33" s="253">
        <f t="shared" si="1"/>
        <v>0.69533333333333325</v>
      </c>
      <c r="I33" s="708"/>
    </row>
    <row r="34" spans="2:11" ht="19.5" customHeight="1" x14ac:dyDescent="0.25">
      <c r="B34" s="101" t="s">
        <v>164</v>
      </c>
      <c r="C34" s="252">
        <f>4.76%*G23</f>
        <v>1.4279999999999998E-2</v>
      </c>
      <c r="D34" s="252"/>
      <c r="E34" s="137">
        <f t="shared" si="2"/>
        <v>0</v>
      </c>
      <c r="F34" s="705"/>
      <c r="G34" s="705"/>
      <c r="H34" s="253" t="str">
        <f t="shared" si="1"/>
        <v/>
      </c>
      <c r="I34" s="708"/>
    </row>
    <row r="35" spans="2:11" ht="19.5" customHeight="1" x14ac:dyDescent="0.25">
      <c r="B35" s="101" t="s">
        <v>165</v>
      </c>
      <c r="C35" s="252">
        <f>11.43%*G23</f>
        <v>3.4290000000000001E-2</v>
      </c>
      <c r="D35" s="252"/>
      <c r="E35" s="137">
        <f t="shared" si="2"/>
        <v>0</v>
      </c>
      <c r="F35" s="705"/>
      <c r="G35" s="705"/>
      <c r="H35" s="253" t="str">
        <f t="shared" si="1"/>
        <v/>
      </c>
      <c r="I35" s="708"/>
    </row>
    <row r="36" spans="2:11" ht="19.5" customHeight="1" x14ac:dyDescent="0.25">
      <c r="B36" s="101" t="s">
        <v>166</v>
      </c>
      <c r="C36" s="252">
        <f>4.76%*G23</f>
        <v>1.4279999999999998E-2</v>
      </c>
      <c r="D36" s="252"/>
      <c r="E36" s="137">
        <f t="shared" si="2"/>
        <v>0</v>
      </c>
      <c r="F36" s="705"/>
      <c r="G36" s="705"/>
      <c r="H36" s="253" t="str">
        <f t="shared" si="1"/>
        <v/>
      </c>
      <c r="I36" s="708"/>
    </row>
    <row r="37" spans="2:11" ht="19.5" customHeight="1" x14ac:dyDescent="0.25">
      <c r="B37" s="101" t="s">
        <v>167</v>
      </c>
      <c r="C37" s="252">
        <f>4.76%*G23</f>
        <v>1.4279999999999998E-2</v>
      </c>
      <c r="D37" s="252"/>
      <c r="E37" s="137">
        <f t="shared" si="2"/>
        <v>0</v>
      </c>
      <c r="F37" s="705"/>
      <c r="G37" s="705"/>
      <c r="H37" s="253" t="str">
        <f t="shared" si="1"/>
        <v/>
      </c>
      <c r="I37" s="708"/>
    </row>
    <row r="38" spans="2:11" ht="19.5" customHeight="1" x14ac:dyDescent="0.25">
      <c r="B38" s="101" t="s">
        <v>168</v>
      </c>
      <c r="C38" s="252">
        <f>4.76%*G23</f>
        <v>1.4279999999999998E-2</v>
      </c>
      <c r="D38" s="252"/>
      <c r="E38" s="137">
        <f t="shared" si="2"/>
        <v>0</v>
      </c>
      <c r="F38" s="706"/>
      <c r="G38" s="706"/>
      <c r="H38" s="253" t="str">
        <f t="shared" si="1"/>
        <v/>
      </c>
      <c r="I38" s="709"/>
    </row>
    <row r="39" spans="2:11" ht="291" customHeight="1" x14ac:dyDescent="0.25">
      <c r="B39" s="122" t="s">
        <v>280</v>
      </c>
      <c r="C39" s="695" t="s">
        <v>350</v>
      </c>
      <c r="D39" s="696"/>
      <c r="E39" s="696"/>
      <c r="F39" s="696"/>
      <c r="G39" s="696"/>
      <c r="H39" s="696"/>
      <c r="I39" s="697"/>
    </row>
    <row r="40" spans="2:11" ht="34.5" customHeight="1" x14ac:dyDescent="0.25">
      <c r="B40" s="536"/>
      <c r="C40" s="537"/>
      <c r="D40" s="537"/>
      <c r="E40" s="537"/>
      <c r="F40" s="537"/>
      <c r="G40" s="537"/>
      <c r="H40" s="537"/>
      <c r="I40" s="538"/>
      <c r="J40" s="40"/>
      <c r="K40" s="40"/>
    </row>
    <row r="41" spans="2:11" ht="34.5" customHeight="1" x14ac:dyDescent="0.25">
      <c r="B41" s="539"/>
      <c r="C41" s="540"/>
      <c r="D41" s="540"/>
      <c r="E41" s="540"/>
      <c r="F41" s="540"/>
      <c r="G41" s="540"/>
      <c r="H41" s="540"/>
      <c r="I41" s="541"/>
      <c r="J41" s="28"/>
      <c r="K41" s="28"/>
    </row>
    <row r="42" spans="2:11" ht="34.5" customHeight="1" x14ac:dyDescent="0.25">
      <c r="B42" s="539"/>
      <c r="C42" s="540"/>
      <c r="D42" s="540"/>
      <c r="E42" s="540"/>
      <c r="F42" s="540"/>
      <c r="G42" s="540"/>
      <c r="H42" s="540"/>
      <c r="I42" s="541"/>
      <c r="J42" s="28"/>
      <c r="K42" s="28"/>
    </row>
    <row r="43" spans="2:11" ht="34.5" customHeight="1" x14ac:dyDescent="0.25">
      <c r="B43" s="539"/>
      <c r="C43" s="540"/>
      <c r="D43" s="540"/>
      <c r="E43" s="540"/>
      <c r="F43" s="540"/>
      <c r="G43" s="540"/>
      <c r="H43" s="540"/>
      <c r="I43" s="541"/>
      <c r="J43" s="28"/>
      <c r="K43" s="28"/>
    </row>
    <row r="44" spans="2:11" ht="34.5" customHeight="1" x14ac:dyDescent="0.25">
      <c r="B44" s="542"/>
      <c r="C44" s="543"/>
      <c r="D44" s="543"/>
      <c r="E44" s="543"/>
      <c r="F44" s="543"/>
      <c r="G44" s="543"/>
      <c r="H44" s="543"/>
      <c r="I44" s="544"/>
      <c r="J44" s="12"/>
      <c r="K44" s="12"/>
    </row>
    <row r="45" spans="2:11" ht="24.45" customHeight="1" x14ac:dyDescent="0.25">
      <c r="B45" s="683" t="s">
        <v>282</v>
      </c>
      <c r="C45" s="686" t="s">
        <v>467</v>
      </c>
      <c r="D45" s="686"/>
      <c r="E45" s="686"/>
      <c r="F45" s="687"/>
      <c r="G45" s="150"/>
      <c r="H45" s="151" t="s">
        <v>148</v>
      </c>
      <c r="I45" s="152" t="s">
        <v>310</v>
      </c>
      <c r="J45" s="12"/>
      <c r="K45" s="12"/>
    </row>
    <row r="46" spans="2:11" ht="40.950000000000003" customHeight="1" x14ac:dyDescent="0.25">
      <c r="B46" s="684"/>
      <c r="C46" s="688"/>
      <c r="D46" s="688"/>
      <c r="E46" s="688"/>
      <c r="F46" s="689"/>
      <c r="G46" s="159" t="s">
        <v>351</v>
      </c>
      <c r="H46" s="301">
        <v>3</v>
      </c>
      <c r="I46" s="301">
        <v>25</v>
      </c>
      <c r="J46" s="29"/>
      <c r="K46" s="29"/>
    </row>
    <row r="47" spans="2:11" ht="40.950000000000003" customHeight="1" x14ac:dyDescent="0.25">
      <c r="B47" s="685"/>
      <c r="C47" s="690"/>
      <c r="D47" s="690"/>
      <c r="E47" s="690"/>
      <c r="F47" s="691"/>
      <c r="G47" s="159" t="s">
        <v>352</v>
      </c>
      <c r="H47" s="301">
        <v>5</v>
      </c>
      <c r="I47" s="301">
        <v>111</v>
      </c>
      <c r="J47" s="29"/>
      <c r="K47" s="29"/>
    </row>
    <row r="48" spans="2:11" ht="32.25" customHeight="1" x14ac:dyDescent="0.25">
      <c r="B48" s="121" t="s">
        <v>283</v>
      </c>
      <c r="C48" s="677" t="s">
        <v>353</v>
      </c>
      <c r="D48" s="678"/>
      <c r="E48" s="678"/>
      <c r="F48" s="678"/>
      <c r="G48" s="678"/>
      <c r="H48" s="678"/>
      <c r="I48" s="679"/>
      <c r="J48" s="29"/>
      <c r="K48" s="29"/>
    </row>
    <row r="49" spans="2:11" ht="69" customHeight="1" x14ac:dyDescent="0.25">
      <c r="B49" s="123" t="s">
        <v>284</v>
      </c>
      <c r="C49" s="680" t="s">
        <v>354</v>
      </c>
      <c r="D49" s="681"/>
      <c r="E49" s="681"/>
      <c r="F49" s="681"/>
      <c r="G49" s="681"/>
      <c r="H49" s="681"/>
      <c r="I49" s="682"/>
      <c r="J49" s="29"/>
      <c r="K49" s="29"/>
    </row>
    <row r="50" spans="2:11" ht="22.5" customHeight="1" x14ac:dyDescent="0.25">
      <c r="B50" s="664" t="s">
        <v>286</v>
      </c>
      <c r="C50" s="665"/>
      <c r="D50" s="665"/>
      <c r="E50" s="665"/>
      <c r="F50" s="665"/>
      <c r="G50" s="665"/>
      <c r="H50" s="665"/>
      <c r="I50" s="666"/>
      <c r="J50" s="29"/>
      <c r="K50" s="29"/>
    </row>
    <row r="51" spans="2:11" ht="22.5" customHeight="1" x14ac:dyDescent="0.25">
      <c r="B51" s="523" t="s">
        <v>287</v>
      </c>
      <c r="C51" s="148" t="s">
        <v>288</v>
      </c>
      <c r="D51" s="525" t="s">
        <v>289</v>
      </c>
      <c r="E51" s="525"/>
      <c r="F51" s="525"/>
      <c r="G51" s="525" t="s">
        <v>290</v>
      </c>
      <c r="H51" s="525"/>
      <c r="I51" s="526"/>
      <c r="J51" s="30"/>
      <c r="K51" s="30"/>
    </row>
    <row r="52" spans="2:11" ht="30.75" customHeight="1" x14ac:dyDescent="0.25">
      <c r="B52" s="524"/>
      <c r="C52" s="247"/>
      <c r="D52" s="597"/>
      <c r="E52" s="597"/>
      <c r="F52" s="597"/>
      <c r="G52" s="597"/>
      <c r="H52" s="597"/>
      <c r="I52" s="598"/>
      <c r="J52" s="30"/>
      <c r="K52" s="30"/>
    </row>
    <row r="53" spans="2:11" ht="32.25" customHeight="1" x14ac:dyDescent="0.25">
      <c r="B53" s="124" t="s">
        <v>291</v>
      </c>
      <c r="C53" s="597" t="s">
        <v>355</v>
      </c>
      <c r="D53" s="597"/>
      <c r="E53" s="597"/>
      <c r="F53" s="597"/>
      <c r="G53" s="597"/>
      <c r="H53" s="597"/>
      <c r="I53" s="598"/>
      <c r="J53" s="32"/>
      <c r="K53" s="32"/>
    </row>
    <row r="54" spans="2:11" ht="28.5" customHeight="1" x14ac:dyDescent="0.25">
      <c r="B54" s="125" t="s">
        <v>293</v>
      </c>
      <c r="C54" s="597" t="s">
        <v>355</v>
      </c>
      <c r="D54" s="597"/>
      <c r="E54" s="597"/>
      <c r="F54" s="597"/>
      <c r="G54" s="597"/>
      <c r="H54" s="597"/>
      <c r="I54" s="598"/>
      <c r="J54" s="32"/>
      <c r="K54" s="32"/>
    </row>
    <row r="55" spans="2:11" ht="30" customHeight="1" x14ac:dyDescent="0.25">
      <c r="B55" s="123" t="s">
        <v>294</v>
      </c>
      <c r="C55" s="692" t="s">
        <v>340</v>
      </c>
      <c r="D55" s="693"/>
      <c r="E55" s="693"/>
      <c r="F55" s="693"/>
      <c r="G55" s="693"/>
      <c r="H55" s="693"/>
      <c r="I55" s="694"/>
      <c r="J55" s="33"/>
      <c r="K55" s="33"/>
    </row>
    <row r="56" spans="2:11" ht="31.5" customHeight="1" thickBot="1" x14ac:dyDescent="0.3">
      <c r="B56" s="116" t="s">
        <v>296</v>
      </c>
      <c r="C56" s="692" t="s">
        <v>340</v>
      </c>
      <c r="D56" s="693"/>
      <c r="E56" s="693"/>
      <c r="F56" s="693"/>
      <c r="G56" s="693"/>
      <c r="H56" s="693"/>
      <c r="I56" s="694"/>
      <c r="J56" s="34"/>
      <c r="K56" s="34"/>
    </row>
    <row r="57" spans="2:11" ht="12.75" customHeight="1" x14ac:dyDescent="0.25">
      <c r="B57" s="127"/>
      <c r="C57" s="128"/>
      <c r="D57" s="128"/>
      <c r="E57" s="129"/>
      <c r="F57" s="129"/>
      <c r="G57" s="130"/>
      <c r="H57" s="131"/>
      <c r="I57" s="128"/>
      <c r="J57" s="34"/>
      <c r="K57" s="34"/>
    </row>
    <row r="58" spans="2:11" ht="13.2" customHeight="1" x14ac:dyDescent="0.25">
      <c r="B58" s="127"/>
      <c r="C58" s="128"/>
      <c r="D58" s="128"/>
      <c r="E58" s="129"/>
      <c r="F58" s="129"/>
      <c r="G58" s="130"/>
      <c r="H58" s="131"/>
      <c r="I58" s="128"/>
      <c r="J58" s="34"/>
      <c r="K58" s="34"/>
    </row>
    <row r="59" spans="2:11" ht="13.2" customHeight="1" x14ac:dyDescent="0.25">
      <c r="B59" s="127"/>
      <c r="C59" s="128"/>
      <c r="D59" s="128"/>
      <c r="E59" s="129"/>
      <c r="F59" s="129"/>
      <c r="G59" s="130"/>
      <c r="H59" s="131"/>
      <c r="I59" s="128"/>
      <c r="J59" s="34"/>
      <c r="K59" s="34"/>
    </row>
    <row r="60" spans="2:11" ht="13.2" customHeight="1" x14ac:dyDescent="0.25">
      <c r="B60" s="127"/>
      <c r="C60" s="128"/>
      <c r="D60" s="128"/>
      <c r="E60" s="129"/>
      <c r="F60" s="129"/>
      <c r="G60" s="130"/>
      <c r="H60" s="131"/>
      <c r="I60" s="128"/>
      <c r="J60" s="34"/>
      <c r="K60" s="34"/>
    </row>
    <row r="61" spans="2:11" ht="13.2" customHeight="1" x14ac:dyDescent="0.25">
      <c r="B61" s="127"/>
      <c r="C61" s="128"/>
      <c r="D61" s="128"/>
      <c r="E61" s="129"/>
      <c r="F61" s="129"/>
      <c r="G61" s="130"/>
      <c r="H61" s="131"/>
      <c r="I61" s="128"/>
      <c r="J61" s="34"/>
      <c r="K61" s="34"/>
    </row>
    <row r="62" spans="2:11" ht="25.5" customHeight="1" x14ac:dyDescent="0.25">
      <c r="B62" s="127"/>
      <c r="C62" s="128"/>
      <c r="D62" s="128"/>
      <c r="E62" s="129"/>
      <c r="F62" s="129"/>
      <c r="G62" s="130"/>
      <c r="H62" s="131"/>
      <c r="I62" s="128"/>
      <c r="J62" s="34"/>
      <c r="K62" s="34"/>
    </row>
    <row r="63" spans="2:11" ht="13.2" customHeight="1" x14ac:dyDescent="0.25"/>
    <row r="64" spans="2:11" ht="13.2" customHeight="1" x14ac:dyDescent="0.25"/>
    <row r="65" ht="13.2" customHeight="1" x14ac:dyDescent="0.25"/>
    <row r="66" ht="13.2" customHeight="1" x14ac:dyDescent="0.25"/>
    <row r="67" ht="13.2" customHeight="1" x14ac:dyDescent="0.25"/>
    <row r="68" ht="13.2" customHeight="1" x14ac:dyDescent="0.25"/>
    <row r="69" ht="13.2" customHeight="1" x14ac:dyDescent="0.25"/>
    <row r="70" ht="13.2" customHeight="1" x14ac:dyDescent="0.25"/>
    <row r="71" ht="13.2" customHeight="1" x14ac:dyDescent="0.25"/>
    <row r="72" ht="13.2" customHeight="1" x14ac:dyDescent="0.25"/>
    <row r="73" ht="13.2" customHeight="1" x14ac:dyDescent="0.25"/>
    <row r="74" ht="13.2" customHeight="1" x14ac:dyDescent="0.25"/>
    <row r="75" ht="13.2" customHeight="1" x14ac:dyDescent="0.25"/>
    <row r="76" ht="13.2" customHeight="1" x14ac:dyDescent="0.25"/>
    <row r="77" ht="13.2" customHeight="1" x14ac:dyDescent="0.25"/>
    <row r="78" ht="13.2" customHeight="1" x14ac:dyDescent="0.25"/>
    <row r="79" ht="13.2" customHeight="1" x14ac:dyDescent="0.25"/>
  </sheetData>
  <mergeCells count="60">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B40:I44"/>
    <mergeCell ref="C39:I39"/>
    <mergeCell ref="C24:E24"/>
    <mergeCell ref="G24:I24"/>
    <mergeCell ref="B25:I25"/>
    <mergeCell ref="F27:F38"/>
    <mergeCell ref="G27:G38"/>
    <mergeCell ref="I27:I38"/>
    <mergeCell ref="C55:I55"/>
    <mergeCell ref="C56:I56"/>
    <mergeCell ref="C53:I53"/>
    <mergeCell ref="B50:I50"/>
    <mergeCell ref="B51:B52"/>
    <mergeCell ref="D51:F51"/>
    <mergeCell ref="G51:I51"/>
    <mergeCell ref="D52:F52"/>
    <mergeCell ref="G52:I52"/>
    <mergeCell ref="C48:I48"/>
    <mergeCell ref="C49:I49"/>
    <mergeCell ref="B45:B47"/>
    <mergeCell ref="C45:F47"/>
    <mergeCell ref="C54:I54"/>
  </mergeCells>
  <dataValidations disablePrompts="1" count="7">
    <dataValidation type="list" allowBlank="1" showInputMessage="1" showErrorMessage="1" sqref="C7 I7" xr:uid="{0D43799A-6EBB-47E1-8203-F08E19AD0C47}">
      <formula1>$N$11:$N$12</formula1>
    </dataValidation>
    <dataValidation type="list" allowBlank="1" showInputMessage="1" showErrorMessage="1" sqref="H13:I13" xr:uid="{2AFEF7B8-C31A-439E-A7EC-38882C13E439}">
      <formula1>$N$5:$N$8</formula1>
    </dataValidation>
    <dataValidation type="list" allowBlank="1" showInputMessage="1" showErrorMessage="1" sqref="J10:K10" xr:uid="{D89B78B0-C82E-4837-930A-84AE2EA5722E}">
      <formula1>$M$21:$M$28</formula1>
    </dataValidation>
    <dataValidation type="list" allowBlank="1" showInputMessage="1" showErrorMessage="1" sqref="C9:F9" xr:uid="{112055D0-EA98-4200-AAD6-270390168D80}">
      <formula1>$M$6:$M$9</formula1>
    </dataValidation>
    <dataValidation type="list" allowBlank="1" showInputMessage="1" showErrorMessage="1" sqref="C24:E24" xr:uid="{D1AE4087-7A08-4345-AF8B-AC437AEF47F3}">
      <formula1>$M$12:$M$15</formula1>
    </dataValidation>
    <dataValidation type="list" allowBlank="1" showInputMessage="1" showErrorMessage="1" sqref="H12:I12" xr:uid="{92F03C75-4884-49F6-B561-110143ACE746}">
      <formula1>M17:M19</formula1>
    </dataValidation>
    <dataValidation type="list" showDropDown="1" showInputMessage="1" showErrorMessage="1" sqref="K12" xr:uid="{22D17BAE-234D-42D5-9EF6-204EE9178118}">
      <formula1>O17:O19</formula1>
    </dataValidation>
  </dataValidations>
  <pageMargins left="0.7" right="0.7" top="0.75" bottom="0.75" header="0.3" footer="0.3"/>
  <pageSetup scale="36" orientation="portrait" r:id="rId1"/>
  <colBreaks count="1" manualBreakCount="1">
    <brk id="9" max="59" man="1"/>
  </colBreaks>
  <drawing r:id="rId2"/>
  <legacyDrawing r:id="rId3"/>
  <oleObjects>
    <mc:AlternateContent xmlns:mc="http://schemas.openxmlformats.org/markup-compatibility/2006">
      <mc:Choice Requires="x14">
        <oleObject progId="PBrush" shapeId="35871745" r:id="rId4">
          <objectPr defaultSize="0" autoPict="0" r:id="rId5">
            <anchor moveWithCells="1" sizeWithCells="1">
              <from>
                <xdr:col>8</xdr:col>
                <xdr:colOff>53340</xdr:colOff>
                <xdr:row>1</xdr:row>
                <xdr:rowOff>22860</xdr:rowOff>
              </from>
              <to>
                <xdr:col>8</xdr:col>
                <xdr:colOff>1447800</xdr:colOff>
                <xdr:row>1</xdr:row>
                <xdr:rowOff>441960</xdr:rowOff>
              </to>
            </anchor>
          </objectPr>
        </oleObject>
      </mc:Choice>
      <mc:Fallback>
        <oleObject progId="PBrush" shapeId="35871745"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12A61-4F36-4ADE-8FC7-C7CB2BF0651D}">
  <sheetPr>
    <tabColor rgb="FF92D050"/>
  </sheetPr>
  <dimension ref="B1:X72"/>
  <sheetViews>
    <sheetView view="pageBreakPreview" topLeftCell="A24" zoomScale="85" zoomScaleNormal="85" zoomScaleSheetLayoutView="85" zoomScalePageLayoutView="85" workbookViewId="0">
      <selection activeCell="C45" sqref="C45:I54"/>
    </sheetView>
  </sheetViews>
  <sheetFormatPr baseColWidth="10" defaultColWidth="10.6640625" defaultRowHeight="13.2" x14ac:dyDescent="0.25"/>
  <cols>
    <col min="1" max="1" width="1" style="83" customWidth="1"/>
    <col min="2" max="2" width="25.44140625" style="114" customWidth="1"/>
    <col min="3" max="3" width="14.44140625" style="83" customWidth="1"/>
    <col min="4" max="4" width="20.109375" style="83" customWidth="1"/>
    <col min="5" max="5" width="16.44140625" style="83" customWidth="1"/>
    <col min="6" max="6" width="25" style="83" customWidth="1"/>
    <col min="7" max="7" width="22" style="114" customWidth="1"/>
    <col min="8" max="9" width="12.44140625" style="83" customWidth="1"/>
    <col min="10" max="11" width="22.44140625" style="83" customWidth="1"/>
    <col min="12" max="24" width="10.6640625" style="81"/>
    <col min="25" max="16384" width="10.6640625" style="83"/>
  </cols>
  <sheetData>
    <row r="1" spans="2:14" ht="37.5" customHeight="1" x14ac:dyDescent="0.25">
      <c r="B1" s="588"/>
      <c r="C1" s="591" t="s">
        <v>1</v>
      </c>
      <c r="D1" s="591"/>
      <c r="E1" s="591"/>
      <c r="F1" s="591"/>
      <c r="G1" s="591"/>
      <c r="H1" s="591"/>
      <c r="I1" s="592"/>
      <c r="J1" s="80"/>
      <c r="K1" s="80"/>
      <c r="M1" s="82" t="s">
        <v>67</v>
      </c>
    </row>
    <row r="2" spans="2:14" ht="37.5" customHeight="1" x14ac:dyDescent="0.25">
      <c r="B2" s="589"/>
      <c r="C2" s="595" t="s">
        <v>218</v>
      </c>
      <c r="D2" s="595"/>
      <c r="E2" s="595"/>
      <c r="F2" s="595"/>
      <c r="G2" s="595"/>
      <c r="H2" s="595"/>
      <c r="I2" s="593"/>
      <c r="J2" s="80"/>
      <c r="K2" s="80"/>
      <c r="M2" s="82" t="s">
        <v>68</v>
      </c>
    </row>
    <row r="3" spans="2:14" ht="37.5" customHeight="1" thickBot="1" x14ac:dyDescent="0.3">
      <c r="B3" s="590"/>
      <c r="C3" s="596" t="s">
        <v>219</v>
      </c>
      <c r="D3" s="596"/>
      <c r="E3" s="596"/>
      <c r="F3" s="596" t="s">
        <v>220</v>
      </c>
      <c r="G3" s="596"/>
      <c r="H3" s="596"/>
      <c r="I3" s="594"/>
      <c r="J3" s="80"/>
      <c r="K3" s="80"/>
      <c r="M3" s="82" t="s">
        <v>70</v>
      </c>
    </row>
    <row r="4" spans="2:14" ht="23.25" customHeight="1" x14ac:dyDescent="0.25">
      <c r="B4" s="584" t="s">
        <v>221</v>
      </c>
      <c r="C4" s="585"/>
      <c r="D4" s="585"/>
      <c r="E4" s="585"/>
      <c r="F4" s="585"/>
      <c r="G4" s="585"/>
      <c r="H4" s="585"/>
      <c r="I4" s="586"/>
      <c r="J4" s="84"/>
      <c r="K4" s="84"/>
    </row>
    <row r="5" spans="2:14" ht="24" customHeight="1" x14ac:dyDescent="0.25">
      <c r="B5" s="510" t="s">
        <v>222</v>
      </c>
      <c r="C5" s="511"/>
      <c r="D5" s="511"/>
      <c r="E5" s="511"/>
      <c r="F5" s="511"/>
      <c r="G5" s="511"/>
      <c r="H5" s="511"/>
      <c r="I5" s="512"/>
      <c r="J5" s="85"/>
      <c r="K5" s="85"/>
      <c r="N5" s="86" t="s">
        <v>77</v>
      </c>
    </row>
    <row r="6" spans="2:14" ht="30.75" customHeight="1" x14ac:dyDescent="0.25">
      <c r="B6" s="121" t="s">
        <v>223</v>
      </c>
      <c r="C6" s="141">
        <v>5</v>
      </c>
      <c r="D6" s="587" t="s">
        <v>224</v>
      </c>
      <c r="E6" s="587"/>
      <c r="F6" s="565" t="s">
        <v>356</v>
      </c>
      <c r="G6" s="565"/>
      <c r="H6" s="565"/>
      <c r="I6" s="566"/>
      <c r="J6" s="87"/>
      <c r="K6" s="87"/>
      <c r="M6" s="82" t="s">
        <v>81</v>
      </c>
      <c r="N6" s="86" t="s">
        <v>82</v>
      </c>
    </row>
    <row r="7" spans="2:14" ht="30.75" customHeight="1" x14ac:dyDescent="0.25">
      <c r="B7" s="121" t="s">
        <v>226</v>
      </c>
      <c r="C7" s="141" t="s">
        <v>84</v>
      </c>
      <c r="D7" s="587" t="s">
        <v>227</v>
      </c>
      <c r="E7" s="587"/>
      <c r="F7" s="565" t="s">
        <v>357</v>
      </c>
      <c r="G7" s="565"/>
      <c r="H7" s="142" t="s">
        <v>229</v>
      </c>
      <c r="I7" s="143" t="s">
        <v>84</v>
      </c>
      <c r="J7" s="88"/>
      <c r="K7" s="88"/>
      <c r="M7" s="82" t="s">
        <v>88</v>
      </c>
      <c r="N7" s="86" t="s">
        <v>89</v>
      </c>
    </row>
    <row r="8" spans="2:14" ht="30.75" customHeight="1" x14ac:dyDescent="0.25">
      <c r="B8" s="121" t="s">
        <v>230</v>
      </c>
      <c r="C8" s="565" t="s">
        <v>231</v>
      </c>
      <c r="D8" s="565"/>
      <c r="E8" s="565"/>
      <c r="F8" s="565"/>
      <c r="G8" s="142" t="s">
        <v>232</v>
      </c>
      <c r="H8" s="577">
        <v>7550</v>
      </c>
      <c r="I8" s="578"/>
      <c r="J8" s="89"/>
      <c r="K8" s="89"/>
      <c r="M8" s="82" t="s">
        <v>93</v>
      </c>
      <c r="N8" s="86" t="s">
        <v>44</v>
      </c>
    </row>
    <row r="9" spans="2:14" ht="30.75" customHeight="1" x14ac:dyDescent="0.25">
      <c r="B9" s="121" t="s">
        <v>68</v>
      </c>
      <c r="C9" s="579" t="s">
        <v>81</v>
      </c>
      <c r="D9" s="579"/>
      <c r="E9" s="579"/>
      <c r="F9" s="579"/>
      <c r="G9" s="142" t="s">
        <v>233</v>
      </c>
      <c r="H9" s="580" t="s">
        <v>358</v>
      </c>
      <c r="I9" s="581"/>
      <c r="J9" s="90"/>
      <c r="K9" s="90"/>
      <c r="M9" s="91" t="s">
        <v>97</v>
      </c>
    </row>
    <row r="10" spans="2:14" ht="39" customHeight="1" x14ac:dyDescent="0.25">
      <c r="B10" s="121" t="s">
        <v>235</v>
      </c>
      <c r="C10" s="565" t="s">
        <v>359</v>
      </c>
      <c r="D10" s="565"/>
      <c r="E10" s="565"/>
      <c r="F10" s="565"/>
      <c r="G10" s="565"/>
      <c r="H10" s="565"/>
      <c r="I10" s="566"/>
      <c r="J10" s="92"/>
      <c r="K10" s="92"/>
      <c r="M10" s="91"/>
    </row>
    <row r="11" spans="2:14" ht="30.75" customHeight="1" x14ac:dyDescent="0.25">
      <c r="B11" s="121" t="s">
        <v>237</v>
      </c>
      <c r="C11" s="558" t="s">
        <v>360</v>
      </c>
      <c r="D11" s="558"/>
      <c r="E11" s="558"/>
      <c r="F11" s="558"/>
      <c r="G11" s="558"/>
      <c r="H11" s="558"/>
      <c r="I11" s="582"/>
      <c r="J11" s="88"/>
      <c r="K11" s="88"/>
      <c r="M11" s="91"/>
      <c r="N11" s="86" t="s">
        <v>102</v>
      </c>
    </row>
    <row r="12" spans="2:14" ht="30.75" customHeight="1" x14ac:dyDescent="0.25">
      <c r="B12" s="121" t="s">
        <v>239</v>
      </c>
      <c r="C12" s="556" t="s">
        <v>361</v>
      </c>
      <c r="D12" s="556"/>
      <c r="E12" s="556"/>
      <c r="F12" s="556"/>
      <c r="G12" s="142" t="s">
        <v>241</v>
      </c>
      <c r="H12" s="570" t="s">
        <v>106</v>
      </c>
      <c r="I12" s="571"/>
      <c r="J12" s="88"/>
      <c r="K12" s="88"/>
      <c r="M12" s="91" t="s">
        <v>107</v>
      </c>
      <c r="N12" s="86" t="s">
        <v>84</v>
      </c>
    </row>
    <row r="13" spans="2:14" ht="30.75" customHeight="1" x14ac:dyDescent="0.25">
      <c r="B13" s="121" t="s">
        <v>242</v>
      </c>
      <c r="C13" s="583" t="s">
        <v>243</v>
      </c>
      <c r="D13" s="583"/>
      <c r="E13" s="583"/>
      <c r="F13" s="583"/>
      <c r="G13" s="142" t="s">
        <v>244</v>
      </c>
      <c r="H13" s="558" t="s">
        <v>77</v>
      </c>
      <c r="I13" s="582"/>
      <c r="J13" s="88"/>
      <c r="K13" s="88"/>
      <c r="M13" s="91" t="s">
        <v>111</v>
      </c>
    </row>
    <row r="14" spans="2:14" ht="30" customHeight="1" x14ac:dyDescent="0.25">
      <c r="B14" s="121" t="s">
        <v>245</v>
      </c>
      <c r="C14" s="771" t="s">
        <v>362</v>
      </c>
      <c r="D14" s="772"/>
      <c r="E14" s="772"/>
      <c r="F14" s="772"/>
      <c r="G14" s="772"/>
      <c r="H14" s="772"/>
      <c r="I14" s="773"/>
      <c r="J14" s="92"/>
      <c r="K14" s="92"/>
      <c r="M14" s="91" t="s">
        <v>114</v>
      </c>
      <c r="N14" s="86"/>
    </row>
    <row r="15" spans="2:14" ht="30.75" customHeight="1" x14ac:dyDescent="0.25">
      <c r="B15" s="121" t="s">
        <v>247</v>
      </c>
      <c r="C15" s="556" t="s">
        <v>303</v>
      </c>
      <c r="D15" s="556"/>
      <c r="E15" s="556"/>
      <c r="F15" s="556"/>
      <c r="G15" s="556"/>
      <c r="H15" s="556"/>
      <c r="I15" s="557"/>
      <c r="J15" s="93"/>
      <c r="K15" s="93"/>
      <c r="M15" s="91" t="s">
        <v>118</v>
      </c>
      <c r="N15" s="86"/>
    </row>
    <row r="16" spans="2:14" ht="20.25" customHeight="1" x14ac:dyDescent="0.25">
      <c r="B16" s="121" t="s">
        <v>249</v>
      </c>
      <c r="C16" s="565" t="s">
        <v>363</v>
      </c>
      <c r="D16" s="565"/>
      <c r="E16" s="565"/>
      <c r="F16" s="565"/>
      <c r="G16" s="565"/>
      <c r="H16" s="565"/>
      <c r="I16" s="566"/>
      <c r="J16" s="94"/>
      <c r="K16" s="94"/>
      <c r="M16" s="91"/>
      <c r="N16" s="86"/>
    </row>
    <row r="17" spans="2:14" ht="30.75" customHeight="1" x14ac:dyDescent="0.25">
      <c r="B17" s="121" t="s">
        <v>251</v>
      </c>
      <c r="C17" s="558" t="s">
        <v>43</v>
      </c>
      <c r="D17" s="559"/>
      <c r="E17" s="559"/>
      <c r="F17" s="559"/>
      <c r="G17" s="559"/>
      <c r="H17" s="559"/>
      <c r="I17" s="560"/>
      <c r="J17" s="95"/>
      <c r="K17" s="95"/>
      <c r="M17" s="91" t="s">
        <v>106</v>
      </c>
      <c r="N17" s="86"/>
    </row>
    <row r="18" spans="2:14" ht="18" customHeight="1" x14ac:dyDescent="0.25">
      <c r="B18" s="561" t="s">
        <v>253</v>
      </c>
      <c r="C18" s="562" t="s">
        <v>254</v>
      </c>
      <c r="D18" s="562"/>
      <c r="E18" s="562"/>
      <c r="F18" s="563" t="s">
        <v>255</v>
      </c>
      <c r="G18" s="563"/>
      <c r="H18" s="563"/>
      <c r="I18" s="564"/>
      <c r="J18" s="96"/>
      <c r="K18" s="96"/>
      <c r="M18" s="91" t="s">
        <v>128</v>
      </c>
      <c r="N18" s="86"/>
    </row>
    <row r="19" spans="2:14" ht="39.75" customHeight="1" x14ac:dyDescent="0.25">
      <c r="B19" s="561"/>
      <c r="C19" s="565" t="s">
        <v>364</v>
      </c>
      <c r="D19" s="565"/>
      <c r="E19" s="565"/>
      <c r="F19" s="565" t="s">
        <v>365</v>
      </c>
      <c r="G19" s="565"/>
      <c r="H19" s="565"/>
      <c r="I19" s="566"/>
      <c r="J19" s="94"/>
      <c r="K19" s="94"/>
      <c r="M19" s="91" t="s">
        <v>132</v>
      </c>
      <c r="N19" s="86"/>
    </row>
    <row r="20" spans="2:14" ht="39.75" customHeight="1" x14ac:dyDescent="0.25">
      <c r="B20" s="121" t="s">
        <v>258</v>
      </c>
      <c r="C20" s="567" t="s">
        <v>252</v>
      </c>
      <c r="D20" s="568"/>
      <c r="E20" s="569"/>
      <c r="F20" s="570" t="s">
        <v>252</v>
      </c>
      <c r="G20" s="570"/>
      <c r="H20" s="570"/>
      <c r="I20" s="571"/>
      <c r="J20" s="88"/>
      <c r="K20" s="88"/>
      <c r="M20" s="91"/>
      <c r="N20" s="86"/>
    </row>
    <row r="21" spans="2:14" ht="361.2" customHeight="1" x14ac:dyDescent="0.25">
      <c r="B21" s="121" t="s">
        <v>259</v>
      </c>
      <c r="C21" s="572" t="s">
        <v>366</v>
      </c>
      <c r="D21" s="573"/>
      <c r="E21" s="574"/>
      <c r="F21" s="768" t="s">
        <v>367</v>
      </c>
      <c r="G21" s="769"/>
      <c r="H21" s="769"/>
      <c r="I21" s="770"/>
      <c r="J21" s="93"/>
      <c r="K21" s="93"/>
      <c r="M21" s="97"/>
      <c r="N21" s="86"/>
    </row>
    <row r="22" spans="2:14" ht="23.25" customHeight="1" x14ac:dyDescent="0.25">
      <c r="B22" s="121" t="s">
        <v>262</v>
      </c>
      <c r="C22" s="551">
        <v>44562</v>
      </c>
      <c r="D22" s="575"/>
      <c r="E22" s="576"/>
      <c r="F22" s="142" t="s">
        <v>263</v>
      </c>
      <c r="G22" s="254">
        <v>0.1</v>
      </c>
      <c r="H22" s="142" t="s">
        <v>264</v>
      </c>
      <c r="I22" s="255">
        <v>0.1</v>
      </c>
      <c r="J22" s="98"/>
      <c r="K22" s="98"/>
      <c r="M22" s="97"/>
    </row>
    <row r="23" spans="2:14" ht="27" customHeight="1" x14ac:dyDescent="0.25">
      <c r="B23" s="121" t="s">
        <v>265</v>
      </c>
      <c r="C23" s="551">
        <v>44926</v>
      </c>
      <c r="D23" s="531"/>
      <c r="E23" s="552"/>
      <c r="F23" s="142" t="s">
        <v>266</v>
      </c>
      <c r="G23" s="553">
        <v>0.3</v>
      </c>
      <c r="H23" s="554"/>
      <c r="I23" s="555"/>
      <c r="J23" s="99"/>
      <c r="K23" s="99"/>
      <c r="M23" s="97"/>
    </row>
    <row r="24" spans="2:14" ht="30.75" customHeight="1" x14ac:dyDescent="0.25">
      <c r="B24" s="237" t="s">
        <v>267</v>
      </c>
      <c r="C24" s="527" t="s">
        <v>268</v>
      </c>
      <c r="D24" s="528"/>
      <c r="E24" s="529"/>
      <c r="F24" s="238" t="s">
        <v>269</v>
      </c>
      <c r="G24" s="530" t="s">
        <v>46</v>
      </c>
      <c r="H24" s="531"/>
      <c r="I24" s="532"/>
      <c r="J24" s="96"/>
      <c r="K24" s="96"/>
      <c r="M24" s="97"/>
    </row>
    <row r="25" spans="2:14" ht="22.5" customHeight="1" x14ac:dyDescent="0.25">
      <c r="B25" s="510" t="s">
        <v>270</v>
      </c>
      <c r="C25" s="511"/>
      <c r="D25" s="511"/>
      <c r="E25" s="511"/>
      <c r="F25" s="511"/>
      <c r="G25" s="511"/>
      <c r="H25" s="511"/>
      <c r="I25" s="512"/>
      <c r="J25" s="85"/>
      <c r="K25" s="85"/>
      <c r="M25" s="97"/>
    </row>
    <row r="26" spans="2:14" ht="43.5" customHeight="1" x14ac:dyDescent="0.25">
      <c r="B26" s="100" t="s">
        <v>148</v>
      </c>
      <c r="C26" s="145" t="s">
        <v>271</v>
      </c>
      <c r="D26" s="145" t="s">
        <v>272</v>
      </c>
      <c r="E26" s="146" t="s">
        <v>273</v>
      </c>
      <c r="F26" s="145" t="s">
        <v>274</v>
      </c>
      <c r="G26" s="145" t="s">
        <v>275</v>
      </c>
      <c r="H26" s="146" t="s">
        <v>276</v>
      </c>
      <c r="I26" s="147" t="s">
        <v>277</v>
      </c>
      <c r="J26" s="94"/>
      <c r="K26" s="94"/>
      <c r="M26" s="97"/>
    </row>
    <row r="27" spans="2:14" ht="15.45" customHeight="1" x14ac:dyDescent="0.25">
      <c r="B27" s="100" t="s">
        <v>278</v>
      </c>
      <c r="C27" s="243">
        <f>8.33%*$G$23</f>
        <v>2.4989999999999998E-2</v>
      </c>
      <c r="D27" s="243">
        <f>8.33%*$G$23</f>
        <v>2.4989999999999998E-2</v>
      </c>
      <c r="E27" s="137">
        <f>D27/C27</f>
        <v>1</v>
      </c>
      <c r="F27" s="548">
        <f>SUM(C27:C38)</f>
        <v>0.29988000000000004</v>
      </c>
      <c r="G27" s="548">
        <f>SUM(D27:D38)</f>
        <v>0.17492999999999997</v>
      </c>
      <c r="H27" s="256">
        <f>+(D27*100%)/$G$23</f>
        <v>8.3299999999999999E-2</v>
      </c>
      <c r="I27" s="545">
        <f>G27+I22</f>
        <v>0.27493000000000001</v>
      </c>
      <c r="J27" s="94"/>
      <c r="K27" s="94"/>
      <c r="M27" s="97"/>
    </row>
    <row r="28" spans="2:14" ht="15.45" customHeight="1" x14ac:dyDescent="0.25">
      <c r="B28" s="100" t="s">
        <v>158</v>
      </c>
      <c r="C28" s="243">
        <f>8.33%*$G$23</f>
        <v>2.4989999999999998E-2</v>
      </c>
      <c r="D28" s="243">
        <f>8.33%*$G$23</f>
        <v>2.4989999999999998E-2</v>
      </c>
      <c r="E28" s="137">
        <f>D28/C28</f>
        <v>1</v>
      </c>
      <c r="F28" s="549"/>
      <c r="G28" s="549"/>
      <c r="H28" s="256">
        <f>+IF(D28="","",((D28*100%)/$G$23)+H27)</f>
        <v>0.1666</v>
      </c>
      <c r="I28" s="546"/>
      <c r="J28" s="94"/>
      <c r="K28" s="94"/>
      <c r="M28" s="97"/>
    </row>
    <row r="29" spans="2:14" ht="15.45" customHeight="1" x14ac:dyDescent="0.25">
      <c r="B29" s="100" t="s">
        <v>159</v>
      </c>
      <c r="C29" s="243">
        <f t="shared" ref="C29:D38" si="0">8.33%*$G$23</f>
        <v>2.4989999999999998E-2</v>
      </c>
      <c r="D29" s="243">
        <f t="shared" si="0"/>
        <v>2.4989999999999998E-2</v>
      </c>
      <c r="E29" s="137">
        <f>D29/C29</f>
        <v>1</v>
      </c>
      <c r="F29" s="549"/>
      <c r="G29" s="549"/>
      <c r="H29" s="256">
        <f>+IF(D29="","",((D29*100%)/$G$23)+H28)</f>
        <v>0.24990000000000001</v>
      </c>
      <c r="I29" s="546"/>
      <c r="J29" s="94"/>
      <c r="K29" s="94"/>
      <c r="M29" s="97"/>
    </row>
    <row r="30" spans="2:14" ht="15.45" customHeight="1" x14ac:dyDescent="0.25">
      <c r="B30" s="100" t="s">
        <v>160</v>
      </c>
      <c r="C30" s="243">
        <f t="shared" si="0"/>
        <v>2.4989999999999998E-2</v>
      </c>
      <c r="D30" s="243">
        <f t="shared" si="0"/>
        <v>2.4989999999999998E-2</v>
      </c>
      <c r="E30" s="137">
        <f t="shared" ref="E30:E31" si="1">D30/C30</f>
        <v>1</v>
      </c>
      <c r="F30" s="549"/>
      <c r="G30" s="549"/>
      <c r="H30" s="256">
        <f t="shared" ref="H30:H38" si="2">+IF(D30="","",((D30*100%)/$G$23)+H29)</f>
        <v>0.3332</v>
      </c>
      <c r="I30" s="546"/>
      <c r="J30" s="94"/>
      <c r="K30" s="94"/>
      <c r="M30" s="97"/>
    </row>
    <row r="31" spans="2:14" ht="15.45" customHeight="1" x14ac:dyDescent="0.25">
      <c r="B31" s="100" t="s">
        <v>161</v>
      </c>
      <c r="C31" s="243">
        <f t="shared" si="0"/>
        <v>2.4989999999999998E-2</v>
      </c>
      <c r="D31" s="243">
        <f t="shared" si="0"/>
        <v>2.4989999999999998E-2</v>
      </c>
      <c r="E31" s="137">
        <f t="shared" si="1"/>
        <v>1</v>
      </c>
      <c r="F31" s="549"/>
      <c r="G31" s="549"/>
      <c r="H31" s="256">
        <f t="shared" si="2"/>
        <v>0.41649999999999998</v>
      </c>
      <c r="I31" s="546"/>
      <c r="J31" s="94"/>
      <c r="K31" s="94"/>
      <c r="M31" s="97"/>
    </row>
    <row r="32" spans="2:14" ht="15.45" customHeight="1" x14ac:dyDescent="0.25">
      <c r="B32" s="100" t="s">
        <v>162</v>
      </c>
      <c r="C32" s="243">
        <f t="shared" si="0"/>
        <v>2.4989999999999998E-2</v>
      </c>
      <c r="D32" s="243">
        <f t="shared" si="0"/>
        <v>2.4989999999999998E-2</v>
      </c>
      <c r="E32" s="137">
        <f>D32/C32</f>
        <v>1</v>
      </c>
      <c r="F32" s="549"/>
      <c r="G32" s="549"/>
      <c r="H32" s="256">
        <f t="shared" si="2"/>
        <v>0.49979999999999997</v>
      </c>
      <c r="I32" s="546"/>
      <c r="J32" s="94"/>
      <c r="K32" s="94"/>
      <c r="M32" s="97"/>
    </row>
    <row r="33" spans="2:11" ht="19.5" customHeight="1" x14ac:dyDescent="0.25">
      <c r="B33" s="100" t="s">
        <v>163</v>
      </c>
      <c r="C33" s="243">
        <f t="shared" si="0"/>
        <v>2.4989999999999998E-2</v>
      </c>
      <c r="D33" s="243">
        <f t="shared" si="0"/>
        <v>2.4989999999999998E-2</v>
      </c>
      <c r="E33" s="137">
        <f t="shared" ref="E33:E38" si="3">D33/C33</f>
        <v>1</v>
      </c>
      <c r="F33" s="549"/>
      <c r="G33" s="549"/>
      <c r="H33" s="256">
        <f t="shared" si="2"/>
        <v>0.58309999999999995</v>
      </c>
      <c r="I33" s="546"/>
      <c r="J33" s="102"/>
      <c r="K33" s="102"/>
    </row>
    <row r="34" spans="2:11" ht="19.5" customHeight="1" x14ac:dyDescent="0.25">
      <c r="B34" s="100" t="s">
        <v>164</v>
      </c>
      <c r="C34" s="243">
        <f t="shared" si="0"/>
        <v>2.4989999999999998E-2</v>
      </c>
      <c r="D34" s="243"/>
      <c r="E34" s="137">
        <f t="shared" si="3"/>
        <v>0</v>
      </c>
      <c r="F34" s="549"/>
      <c r="G34" s="549"/>
      <c r="H34" s="256" t="str">
        <f t="shared" si="2"/>
        <v/>
      </c>
      <c r="I34" s="546"/>
      <c r="J34" s="102"/>
      <c r="K34" s="102"/>
    </row>
    <row r="35" spans="2:11" ht="19.5" customHeight="1" x14ac:dyDescent="0.25">
      <c r="B35" s="100" t="s">
        <v>165</v>
      </c>
      <c r="C35" s="243">
        <f t="shared" si="0"/>
        <v>2.4989999999999998E-2</v>
      </c>
      <c r="D35" s="243"/>
      <c r="E35" s="137">
        <f t="shared" si="3"/>
        <v>0</v>
      </c>
      <c r="F35" s="549"/>
      <c r="G35" s="549"/>
      <c r="H35" s="256" t="str">
        <f t="shared" si="2"/>
        <v/>
      </c>
      <c r="I35" s="546"/>
      <c r="J35" s="102"/>
      <c r="K35" s="102"/>
    </row>
    <row r="36" spans="2:11" ht="19.5" customHeight="1" x14ac:dyDescent="0.25">
      <c r="B36" s="100" t="s">
        <v>166</v>
      </c>
      <c r="C36" s="243">
        <f t="shared" si="0"/>
        <v>2.4989999999999998E-2</v>
      </c>
      <c r="D36" s="243"/>
      <c r="E36" s="137">
        <f t="shared" si="3"/>
        <v>0</v>
      </c>
      <c r="F36" s="549"/>
      <c r="G36" s="549"/>
      <c r="H36" s="256" t="str">
        <f t="shared" si="2"/>
        <v/>
      </c>
      <c r="I36" s="546"/>
      <c r="J36" s="102"/>
      <c r="K36" s="102"/>
    </row>
    <row r="37" spans="2:11" ht="19.5" customHeight="1" x14ac:dyDescent="0.25">
      <c r="B37" s="100" t="s">
        <v>167</v>
      </c>
      <c r="C37" s="243">
        <f t="shared" si="0"/>
        <v>2.4989999999999998E-2</v>
      </c>
      <c r="D37" s="243"/>
      <c r="E37" s="137">
        <f t="shared" si="3"/>
        <v>0</v>
      </c>
      <c r="F37" s="549"/>
      <c r="G37" s="549"/>
      <c r="H37" s="256" t="str">
        <f t="shared" si="2"/>
        <v/>
      </c>
      <c r="I37" s="546"/>
      <c r="J37" s="102"/>
      <c r="K37" s="102"/>
    </row>
    <row r="38" spans="2:11" ht="19.5" customHeight="1" x14ac:dyDescent="0.25">
      <c r="B38" s="100" t="s">
        <v>168</v>
      </c>
      <c r="C38" s="243">
        <f t="shared" si="0"/>
        <v>2.4989999999999998E-2</v>
      </c>
      <c r="D38" s="243"/>
      <c r="E38" s="137">
        <f t="shared" si="3"/>
        <v>0</v>
      </c>
      <c r="F38" s="550"/>
      <c r="G38" s="550"/>
      <c r="H38" s="256" t="str">
        <f t="shared" si="2"/>
        <v/>
      </c>
      <c r="I38" s="547"/>
      <c r="J38" s="102"/>
      <c r="K38" s="102"/>
    </row>
    <row r="39" spans="2:11" ht="78.75" customHeight="1" x14ac:dyDescent="0.25">
      <c r="B39" s="122" t="s">
        <v>280</v>
      </c>
      <c r="C39" s="762" t="s">
        <v>368</v>
      </c>
      <c r="D39" s="763"/>
      <c r="E39" s="763"/>
      <c r="F39" s="763"/>
      <c r="G39" s="763"/>
      <c r="H39" s="763"/>
      <c r="I39" s="764"/>
      <c r="J39" s="103"/>
      <c r="K39" s="103"/>
    </row>
    <row r="40" spans="2:11" ht="47.7" customHeight="1" x14ac:dyDescent="0.25">
      <c r="B40" s="536"/>
      <c r="C40" s="537"/>
      <c r="D40" s="537"/>
      <c r="E40" s="537"/>
      <c r="F40" s="537"/>
      <c r="G40" s="537"/>
      <c r="H40" s="537"/>
      <c r="I40" s="538"/>
      <c r="J40" s="85"/>
      <c r="K40" s="85"/>
    </row>
    <row r="41" spans="2:11" ht="47.7" customHeight="1" x14ac:dyDescent="0.25">
      <c r="B41" s="539"/>
      <c r="C41" s="540"/>
      <c r="D41" s="540"/>
      <c r="E41" s="540"/>
      <c r="F41" s="540"/>
      <c r="G41" s="540"/>
      <c r="H41" s="540"/>
      <c r="I41" s="541"/>
      <c r="J41" s="103"/>
      <c r="K41" s="103"/>
    </row>
    <row r="42" spans="2:11" ht="47.7" customHeight="1" x14ac:dyDescent="0.25">
      <c r="B42" s="539"/>
      <c r="C42" s="540"/>
      <c r="D42" s="540"/>
      <c r="E42" s="540"/>
      <c r="F42" s="540"/>
      <c r="G42" s="540"/>
      <c r="H42" s="540"/>
      <c r="I42" s="541"/>
      <c r="J42" s="103"/>
      <c r="K42" s="103"/>
    </row>
    <row r="43" spans="2:11" ht="47.7" customHeight="1" x14ac:dyDescent="0.25">
      <c r="B43" s="539"/>
      <c r="C43" s="540"/>
      <c r="D43" s="540"/>
      <c r="E43" s="540"/>
      <c r="F43" s="540"/>
      <c r="G43" s="540"/>
      <c r="H43" s="540"/>
      <c r="I43" s="541"/>
      <c r="J43" s="103"/>
      <c r="K43" s="103"/>
    </row>
    <row r="44" spans="2:11" ht="47.7" customHeight="1" x14ac:dyDescent="0.25">
      <c r="B44" s="542"/>
      <c r="C44" s="543"/>
      <c r="D44" s="543"/>
      <c r="E44" s="543"/>
      <c r="F44" s="543"/>
      <c r="G44" s="543"/>
      <c r="H44" s="543"/>
      <c r="I44" s="544"/>
      <c r="J44" s="84"/>
      <c r="K44" s="84"/>
    </row>
    <row r="45" spans="2:11" ht="47.7" customHeight="1" x14ac:dyDescent="0.25">
      <c r="B45" s="157"/>
      <c r="C45" s="175" t="s">
        <v>369</v>
      </c>
      <c r="D45" s="158"/>
      <c r="E45" s="158"/>
      <c r="F45" s="158"/>
      <c r="G45" s="158"/>
      <c r="H45" s="158"/>
      <c r="I45" s="158"/>
      <c r="J45" s="84"/>
      <c r="K45" s="84"/>
    </row>
    <row r="46" spans="2:11" ht="43.2" customHeight="1" x14ac:dyDescent="0.25">
      <c r="B46" s="766" t="s">
        <v>282</v>
      </c>
      <c r="C46" s="742" t="s">
        <v>468</v>
      </c>
      <c r="D46" s="743"/>
      <c r="E46" s="743"/>
      <c r="F46" s="744"/>
      <c r="G46" s="160"/>
      <c r="H46" s="151" t="s">
        <v>148</v>
      </c>
      <c r="I46" s="152" t="s">
        <v>310</v>
      </c>
      <c r="J46" s="104"/>
      <c r="K46" s="104"/>
    </row>
    <row r="47" spans="2:11" ht="43.2" customHeight="1" x14ac:dyDescent="0.25">
      <c r="B47" s="767"/>
      <c r="C47" s="745"/>
      <c r="D47" s="746"/>
      <c r="E47" s="746"/>
      <c r="F47" s="747"/>
      <c r="G47" s="153" t="s">
        <v>370</v>
      </c>
      <c r="H47" s="161">
        <v>191</v>
      </c>
      <c r="I47" s="161">
        <v>1397</v>
      </c>
      <c r="J47" s="104"/>
      <c r="K47" s="104"/>
    </row>
    <row r="48" spans="2:11" ht="42.75" customHeight="1" x14ac:dyDescent="0.25">
      <c r="B48" s="767"/>
      <c r="C48" s="745"/>
      <c r="D48" s="746"/>
      <c r="E48" s="746"/>
      <c r="F48" s="747"/>
      <c r="G48" s="154" t="s">
        <v>371</v>
      </c>
      <c r="H48" s="168" t="s">
        <v>469</v>
      </c>
      <c r="I48" s="168" t="s">
        <v>470</v>
      </c>
      <c r="J48" s="104"/>
      <c r="K48" s="104"/>
    </row>
    <row r="49" spans="2:11" ht="41.4" x14ac:dyDescent="0.25">
      <c r="B49" s="767"/>
      <c r="C49" s="745"/>
      <c r="D49" s="746"/>
      <c r="E49" s="746"/>
      <c r="F49" s="747"/>
      <c r="G49" s="154" t="s">
        <v>372</v>
      </c>
      <c r="H49" s="168" t="s">
        <v>471</v>
      </c>
      <c r="I49" s="168" t="s">
        <v>472</v>
      </c>
      <c r="J49" s="104"/>
      <c r="K49" s="104"/>
    </row>
    <row r="50" spans="2:11" ht="60.75" customHeight="1" x14ac:dyDescent="0.25">
      <c r="B50" s="767"/>
      <c r="C50" s="748"/>
      <c r="D50" s="749"/>
      <c r="E50" s="749"/>
      <c r="F50" s="750"/>
      <c r="G50" s="154" t="s">
        <v>373</v>
      </c>
      <c r="H50" s="169" t="s">
        <v>473</v>
      </c>
      <c r="I50" s="169" t="s">
        <v>474</v>
      </c>
      <c r="J50" s="104"/>
      <c r="K50" s="104"/>
    </row>
    <row r="51" spans="2:11" ht="91.2" customHeight="1" x14ac:dyDescent="0.25">
      <c r="B51" s="767"/>
      <c r="C51" s="753" t="s">
        <v>475</v>
      </c>
      <c r="D51" s="754"/>
      <c r="E51" s="754"/>
      <c r="F51" s="755"/>
      <c r="G51" s="153" t="s">
        <v>374</v>
      </c>
      <c r="H51" s="161">
        <v>18</v>
      </c>
      <c r="I51" s="161">
        <f>367+1+7+18</f>
        <v>393</v>
      </c>
      <c r="J51" s="104"/>
      <c r="K51" s="104"/>
    </row>
    <row r="52" spans="2:11" ht="91.2" customHeight="1" x14ac:dyDescent="0.25">
      <c r="B52" s="767"/>
      <c r="C52" s="756"/>
      <c r="D52" s="757"/>
      <c r="E52" s="757"/>
      <c r="F52" s="758"/>
      <c r="G52" s="154" t="s">
        <v>375</v>
      </c>
      <c r="H52" s="161">
        <v>19</v>
      </c>
      <c r="I52" s="161">
        <f>77+18+17+19</f>
        <v>131</v>
      </c>
      <c r="J52" s="104"/>
      <c r="K52" s="104"/>
    </row>
    <row r="53" spans="2:11" ht="91.2" customHeight="1" x14ac:dyDescent="0.25">
      <c r="B53" s="767"/>
      <c r="C53" s="756"/>
      <c r="D53" s="757"/>
      <c r="E53" s="757"/>
      <c r="F53" s="758"/>
      <c r="G53" s="154" t="s">
        <v>376</v>
      </c>
      <c r="H53" s="161">
        <v>2</v>
      </c>
      <c r="I53" s="161">
        <f>6+39+6+2</f>
        <v>53</v>
      </c>
      <c r="J53" s="104"/>
      <c r="K53" s="104"/>
    </row>
    <row r="54" spans="2:11" ht="91.2" customHeight="1" x14ac:dyDescent="0.25">
      <c r="B54" s="767"/>
      <c r="C54" s="759"/>
      <c r="D54" s="760"/>
      <c r="E54" s="760"/>
      <c r="F54" s="761"/>
      <c r="G54" s="154" t="s">
        <v>377</v>
      </c>
      <c r="H54" s="161">
        <f>26+34</f>
        <v>60</v>
      </c>
      <c r="I54" s="161">
        <f>249+23+27+60</f>
        <v>359</v>
      </c>
      <c r="J54" s="104"/>
      <c r="K54" s="104"/>
    </row>
    <row r="55" spans="2:11" ht="81" customHeight="1" x14ac:dyDescent="0.25">
      <c r="B55" s="767"/>
      <c r="C55" s="742" t="s">
        <v>476</v>
      </c>
      <c r="D55" s="743"/>
      <c r="E55" s="743"/>
      <c r="F55" s="744"/>
      <c r="G55" s="153" t="s">
        <v>378</v>
      </c>
      <c r="H55" s="161">
        <v>6</v>
      </c>
      <c r="I55" s="161">
        <v>33</v>
      </c>
      <c r="J55" s="104"/>
      <c r="K55" s="104"/>
    </row>
    <row r="56" spans="2:11" ht="81" customHeight="1" x14ac:dyDescent="0.25">
      <c r="B56" s="767"/>
      <c r="C56" s="745"/>
      <c r="D56" s="746"/>
      <c r="E56" s="746"/>
      <c r="F56" s="747"/>
      <c r="G56" s="154" t="s">
        <v>379</v>
      </c>
      <c r="H56" s="161">
        <v>0</v>
      </c>
      <c r="I56" s="161">
        <v>54</v>
      </c>
      <c r="J56" s="104"/>
      <c r="K56" s="104"/>
    </row>
    <row r="57" spans="2:11" ht="85.5" customHeight="1" x14ac:dyDescent="0.25">
      <c r="B57" s="767"/>
      <c r="C57" s="748"/>
      <c r="D57" s="749"/>
      <c r="E57" s="749"/>
      <c r="F57" s="750"/>
      <c r="G57" s="154" t="s">
        <v>380</v>
      </c>
      <c r="H57" s="161">
        <v>0</v>
      </c>
      <c r="I57" s="161">
        <v>27</v>
      </c>
      <c r="J57" s="104"/>
      <c r="K57" s="104"/>
    </row>
    <row r="58" spans="2:11" ht="139.19999999999999" customHeight="1" x14ac:dyDescent="0.25">
      <c r="B58" s="155" t="s">
        <v>283</v>
      </c>
      <c r="C58" s="765" t="s">
        <v>381</v>
      </c>
      <c r="D58" s="765"/>
      <c r="E58" s="765"/>
      <c r="F58" s="765"/>
      <c r="G58" s="765"/>
      <c r="H58" s="765"/>
      <c r="I58" s="765"/>
      <c r="J58" s="104"/>
      <c r="K58" s="104"/>
    </row>
    <row r="59" spans="2:11" ht="54" customHeight="1" x14ac:dyDescent="0.25">
      <c r="B59" s="123" t="s">
        <v>284</v>
      </c>
      <c r="C59" s="516" t="s">
        <v>382</v>
      </c>
      <c r="D59" s="517"/>
      <c r="E59" s="517"/>
      <c r="F59" s="517"/>
      <c r="G59" s="517"/>
      <c r="H59" s="517"/>
      <c r="I59" s="518"/>
      <c r="J59" s="104"/>
      <c r="K59" s="104"/>
    </row>
    <row r="60" spans="2:11" ht="22.5" customHeight="1" x14ac:dyDescent="0.25">
      <c r="B60" s="510" t="s">
        <v>286</v>
      </c>
      <c r="C60" s="511"/>
      <c r="D60" s="511"/>
      <c r="E60" s="511"/>
      <c r="F60" s="511"/>
      <c r="G60" s="511"/>
      <c r="H60" s="511"/>
      <c r="I60" s="512"/>
      <c r="J60" s="104"/>
      <c r="K60" s="104"/>
    </row>
    <row r="61" spans="2:11" ht="22.5" customHeight="1" x14ac:dyDescent="0.25">
      <c r="B61" s="523" t="s">
        <v>287</v>
      </c>
      <c r="C61" s="148" t="s">
        <v>288</v>
      </c>
      <c r="D61" s="525" t="s">
        <v>289</v>
      </c>
      <c r="E61" s="525"/>
      <c r="F61" s="525"/>
      <c r="G61" s="525" t="s">
        <v>290</v>
      </c>
      <c r="H61" s="525"/>
      <c r="I61" s="526"/>
      <c r="J61" s="105"/>
      <c r="K61" s="105"/>
    </row>
    <row r="62" spans="2:11" ht="30.75" customHeight="1" x14ac:dyDescent="0.25">
      <c r="B62" s="524"/>
      <c r="C62" s="149"/>
      <c r="D62" s="597"/>
      <c r="E62" s="597"/>
      <c r="F62" s="597"/>
      <c r="G62" s="597"/>
      <c r="H62" s="597"/>
      <c r="I62" s="598"/>
      <c r="J62" s="105"/>
      <c r="K62" s="105"/>
    </row>
    <row r="63" spans="2:11" ht="32.25" customHeight="1" x14ac:dyDescent="0.25">
      <c r="B63" s="124" t="s">
        <v>291</v>
      </c>
      <c r="C63" s="751" t="s">
        <v>383</v>
      </c>
      <c r="D63" s="751"/>
      <c r="E63" s="751"/>
      <c r="F63" s="751"/>
      <c r="G63" s="751"/>
      <c r="H63" s="751"/>
      <c r="I63" s="752"/>
      <c r="J63" s="106"/>
      <c r="K63" s="106"/>
    </row>
    <row r="64" spans="2:11" ht="28.5" customHeight="1" x14ac:dyDescent="0.25">
      <c r="B64" s="125" t="s">
        <v>293</v>
      </c>
      <c r="C64" s="751" t="s">
        <v>383</v>
      </c>
      <c r="D64" s="751"/>
      <c r="E64" s="751"/>
      <c r="F64" s="751"/>
      <c r="G64" s="751"/>
      <c r="H64" s="751"/>
      <c r="I64" s="752"/>
      <c r="J64" s="106"/>
      <c r="K64" s="106"/>
    </row>
    <row r="65" spans="2:11" ht="30" customHeight="1" x14ac:dyDescent="0.25">
      <c r="B65" s="123" t="s">
        <v>294</v>
      </c>
      <c r="C65" s="751" t="s">
        <v>384</v>
      </c>
      <c r="D65" s="751"/>
      <c r="E65" s="751"/>
      <c r="F65" s="751"/>
      <c r="G65" s="751"/>
      <c r="H65" s="751"/>
      <c r="I65" s="752"/>
      <c r="J65" s="107"/>
      <c r="K65" s="107"/>
    </row>
    <row r="66" spans="2:11" ht="31.5" customHeight="1" thickBot="1" x14ac:dyDescent="0.3">
      <c r="B66" s="116" t="s">
        <v>296</v>
      </c>
      <c r="C66" s="751" t="s">
        <v>385</v>
      </c>
      <c r="D66" s="751"/>
      <c r="E66" s="751"/>
      <c r="F66" s="751"/>
      <c r="G66" s="751"/>
      <c r="H66" s="751"/>
      <c r="I66" s="752"/>
      <c r="J66" s="108"/>
      <c r="K66" s="108"/>
    </row>
    <row r="67" spans="2:11" x14ac:dyDescent="0.25">
      <c r="B67" s="109"/>
      <c r="C67" s="110"/>
      <c r="D67" s="110"/>
      <c r="E67" s="111"/>
      <c r="F67" s="111"/>
      <c r="G67" s="117"/>
      <c r="H67" s="113"/>
      <c r="I67" s="110"/>
      <c r="J67" s="108"/>
      <c r="K67" s="108"/>
    </row>
    <row r="68" spans="2:11" x14ac:dyDescent="0.25">
      <c r="B68" s="109"/>
      <c r="C68" s="110"/>
      <c r="D68" s="110"/>
      <c r="E68" s="111"/>
      <c r="F68" s="111"/>
      <c r="G68" s="117"/>
      <c r="H68" s="113"/>
      <c r="I68" s="110"/>
      <c r="J68" s="108"/>
      <c r="K68" s="108"/>
    </row>
    <row r="69" spans="2:11" x14ac:dyDescent="0.25">
      <c r="B69" s="109"/>
      <c r="C69" s="110"/>
      <c r="D69" s="110"/>
      <c r="E69" s="111"/>
      <c r="F69" s="111"/>
      <c r="G69" s="117"/>
      <c r="H69" s="113"/>
      <c r="I69" s="110"/>
      <c r="J69" s="108"/>
      <c r="K69" s="108"/>
    </row>
    <row r="70" spans="2:11" x14ac:dyDescent="0.25">
      <c r="B70" s="109"/>
      <c r="C70" s="110"/>
      <c r="D70" s="110"/>
      <c r="E70" s="111"/>
      <c r="F70" s="111"/>
      <c r="G70" s="117"/>
      <c r="H70" s="113"/>
      <c r="I70" s="110"/>
      <c r="J70" s="108"/>
      <c r="K70" s="108"/>
    </row>
    <row r="71" spans="2:11" x14ac:dyDescent="0.25">
      <c r="B71" s="109"/>
      <c r="C71" s="110"/>
      <c r="D71" s="110"/>
      <c r="E71" s="111"/>
      <c r="F71" s="111"/>
      <c r="G71" s="117"/>
      <c r="H71" s="113"/>
      <c r="I71" s="110"/>
      <c r="J71" s="108"/>
      <c r="K71" s="108"/>
    </row>
    <row r="72" spans="2:11" ht="25.5" customHeight="1" x14ac:dyDescent="0.25">
      <c r="B72" s="109"/>
      <c r="C72" s="110"/>
      <c r="D72" s="110"/>
      <c r="E72" s="111"/>
      <c r="F72" s="111"/>
      <c r="G72" s="117"/>
      <c r="H72" s="113"/>
      <c r="I72" s="110"/>
      <c r="J72" s="108"/>
      <c r="K72" s="108"/>
    </row>
  </sheetData>
  <mergeCells count="62">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39:I39"/>
    <mergeCell ref="B40:I44"/>
    <mergeCell ref="C58:I58"/>
    <mergeCell ref="C59:I59"/>
    <mergeCell ref="B46:B57"/>
    <mergeCell ref="C24:E24"/>
    <mergeCell ref="G24:I24"/>
    <mergeCell ref="B25:I25"/>
    <mergeCell ref="F27:F38"/>
    <mergeCell ref="G27:G38"/>
    <mergeCell ref="I27:I38"/>
    <mergeCell ref="B60:I60"/>
    <mergeCell ref="C55:F57"/>
    <mergeCell ref="C46:F50"/>
    <mergeCell ref="C66:I66"/>
    <mergeCell ref="B61:B62"/>
    <mergeCell ref="D61:F61"/>
    <mergeCell ref="G61:I61"/>
    <mergeCell ref="D62:F62"/>
    <mergeCell ref="G62:I62"/>
    <mergeCell ref="C63:I63"/>
    <mergeCell ref="C64:I64"/>
    <mergeCell ref="C65:I65"/>
    <mergeCell ref="C51:F54"/>
  </mergeCells>
  <dataValidations disablePrompts="1" count="7">
    <dataValidation type="list" allowBlank="1" showInputMessage="1" showErrorMessage="1" sqref="C7 I7" xr:uid="{05B76627-C89E-41E3-AB1B-261202073575}">
      <formula1>$N$11:$N$12</formula1>
    </dataValidation>
    <dataValidation type="list" allowBlank="1" showInputMessage="1" showErrorMessage="1" sqref="H13:I13" xr:uid="{564A4AFF-6A59-4F6C-AAF3-AEDDDF8D12BE}">
      <formula1>$N$5:$N$8</formula1>
    </dataValidation>
    <dataValidation type="list" allowBlank="1" showInputMessage="1" showErrorMessage="1" sqref="C9:F9" xr:uid="{2AA69A7B-E486-40B6-ACFF-D0DE5FD7574C}">
      <formula1>$M$6:$M$9</formula1>
    </dataValidation>
    <dataValidation type="list" allowBlank="1" showInputMessage="1" showErrorMessage="1" sqref="C24:E24" xr:uid="{E27D2EFE-1DA6-498B-8EF7-CA2C44421BDF}">
      <formula1>$M$12:$M$15</formula1>
    </dataValidation>
    <dataValidation type="list" allowBlank="1" showInputMessage="1" showErrorMessage="1" sqref="H12:I12" xr:uid="{00B38709-EA3E-4931-AC2F-582646218D8D}">
      <formula1>M17:M19</formula1>
    </dataValidation>
    <dataValidation type="list" showDropDown="1" showInputMessage="1" showErrorMessage="1" sqref="K12" xr:uid="{B131A374-4676-4EE4-906E-44CAFAAC5B7A}">
      <formula1>O17:O19</formula1>
    </dataValidation>
    <dataValidation type="list" allowBlank="1" showInputMessage="1" showErrorMessage="1" sqref="J10:K10" xr:uid="{25D86E89-C300-4909-B5DB-E6DEE92EEFCD}">
      <formula1>$M$21:$M$26</formula1>
    </dataValidation>
  </dataValidations>
  <pageMargins left="0.7" right="0.7" top="0.75" bottom="0.75" header="0.3" footer="0.3"/>
  <pageSetup scale="27" orientation="portrait" r:id="rId1"/>
  <colBreaks count="1" manualBreakCount="1">
    <brk id="9" max="1048575" man="1"/>
  </colBreaks>
  <drawing r:id="rId2"/>
  <legacyDrawing r:id="rId3"/>
  <oleObjects>
    <mc:AlternateContent xmlns:mc="http://schemas.openxmlformats.org/markup-compatibility/2006">
      <mc:Choice Requires="x14">
        <oleObject progId="PBrush" shapeId="35857409" r:id="rId4">
          <objectPr defaultSize="0" autoPict="0" r:id="rId5">
            <anchor moveWithCells="1" sizeWithCells="1">
              <from>
                <xdr:col>8</xdr:col>
                <xdr:colOff>53340</xdr:colOff>
                <xdr:row>1</xdr:row>
                <xdr:rowOff>22860</xdr:rowOff>
              </from>
              <to>
                <xdr:col>8</xdr:col>
                <xdr:colOff>1447800</xdr:colOff>
                <xdr:row>1</xdr:row>
                <xdr:rowOff>441960</xdr:rowOff>
              </to>
            </anchor>
          </objectPr>
        </oleObject>
      </mc:Choice>
      <mc:Fallback>
        <oleObject progId="PBrush" shapeId="35857409"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52A86-2E4A-416D-A697-A605E5896D75}">
  <dimension ref="B1:X113"/>
  <sheetViews>
    <sheetView tabSelected="1" view="pageBreakPreview" topLeftCell="A24" zoomScale="85" zoomScaleNormal="85" zoomScaleSheetLayoutView="85" zoomScalePageLayoutView="85" workbookViewId="0">
      <selection activeCell="E36" sqref="E36"/>
    </sheetView>
  </sheetViews>
  <sheetFormatPr baseColWidth="10" defaultColWidth="10.6640625" defaultRowHeight="13.2" x14ac:dyDescent="0.25"/>
  <cols>
    <col min="1" max="1" width="1" style="83" customWidth="1"/>
    <col min="2" max="2" width="25.44140625" style="114" customWidth="1"/>
    <col min="3" max="3" width="14.44140625" style="83" customWidth="1"/>
    <col min="4" max="4" width="20.109375" style="83" customWidth="1"/>
    <col min="5" max="5" width="16.44140625" style="83" customWidth="1"/>
    <col min="6" max="6" width="25" style="83" customWidth="1"/>
    <col min="7" max="7" width="24.33203125" style="114" customWidth="1"/>
    <col min="8" max="8" width="24.44140625" style="83" customWidth="1"/>
    <col min="9" max="9" width="26" style="83" customWidth="1"/>
    <col min="10" max="11" width="22.44140625" style="83" customWidth="1"/>
    <col min="12" max="12" width="12.33203125" style="81" bestFit="1" customWidth="1"/>
    <col min="13" max="24" width="10.6640625" style="81"/>
    <col min="25" max="16384" width="10.6640625" style="83"/>
  </cols>
  <sheetData>
    <row r="1" spans="2:14" ht="37.5" customHeight="1" x14ac:dyDescent="0.25">
      <c r="B1" s="588"/>
      <c r="C1" s="591" t="s">
        <v>1</v>
      </c>
      <c r="D1" s="591"/>
      <c r="E1" s="591"/>
      <c r="F1" s="591"/>
      <c r="G1" s="591"/>
      <c r="H1" s="591"/>
      <c r="I1" s="592"/>
      <c r="J1" s="80"/>
      <c r="K1" s="80"/>
      <c r="M1" s="82"/>
    </row>
    <row r="2" spans="2:14" ht="37.5" customHeight="1" x14ac:dyDescent="0.25">
      <c r="B2" s="589"/>
      <c r="C2" s="595" t="s">
        <v>218</v>
      </c>
      <c r="D2" s="595"/>
      <c r="E2" s="595"/>
      <c r="F2" s="595"/>
      <c r="G2" s="595"/>
      <c r="H2" s="595"/>
      <c r="I2" s="593"/>
      <c r="J2" s="80"/>
      <c r="K2" s="80"/>
      <c r="M2" s="82"/>
    </row>
    <row r="3" spans="2:14" ht="37.5" customHeight="1" thickBot="1" x14ac:dyDescent="0.3">
      <c r="B3" s="590"/>
      <c r="C3" s="596" t="s">
        <v>219</v>
      </c>
      <c r="D3" s="596"/>
      <c r="E3" s="596"/>
      <c r="F3" s="596" t="s">
        <v>220</v>
      </c>
      <c r="G3" s="596"/>
      <c r="H3" s="596"/>
      <c r="I3" s="594"/>
      <c r="J3" s="80"/>
      <c r="K3" s="80"/>
      <c r="M3" s="82"/>
    </row>
    <row r="4" spans="2:14" ht="23.25" customHeight="1" x14ac:dyDescent="0.25">
      <c r="B4" s="584" t="s">
        <v>221</v>
      </c>
      <c r="C4" s="585"/>
      <c r="D4" s="585"/>
      <c r="E4" s="585"/>
      <c r="F4" s="585"/>
      <c r="G4" s="585"/>
      <c r="H4" s="585"/>
      <c r="I4" s="586"/>
      <c r="J4" s="84"/>
      <c r="K4" s="84"/>
    </row>
    <row r="5" spans="2:14" ht="24" customHeight="1" x14ac:dyDescent="0.25">
      <c r="B5" s="510" t="s">
        <v>222</v>
      </c>
      <c r="C5" s="511"/>
      <c r="D5" s="511"/>
      <c r="E5" s="511"/>
      <c r="F5" s="511"/>
      <c r="G5" s="511"/>
      <c r="H5" s="511"/>
      <c r="I5" s="512"/>
      <c r="J5" s="85"/>
      <c r="K5" s="85"/>
      <c r="N5" s="86"/>
    </row>
    <row r="6" spans="2:14" ht="30.75" customHeight="1" x14ac:dyDescent="0.25">
      <c r="B6" s="121" t="s">
        <v>223</v>
      </c>
      <c r="C6" s="141">
        <v>6</v>
      </c>
      <c r="D6" s="587" t="s">
        <v>224</v>
      </c>
      <c r="E6" s="587"/>
      <c r="F6" s="565" t="s">
        <v>386</v>
      </c>
      <c r="G6" s="565"/>
      <c r="H6" s="565"/>
      <c r="I6" s="566"/>
      <c r="J6" s="87"/>
      <c r="K6" s="87"/>
      <c r="M6" s="82"/>
      <c r="N6" s="86"/>
    </row>
    <row r="7" spans="2:14" ht="30.75" customHeight="1" x14ac:dyDescent="0.25">
      <c r="B7" s="121" t="s">
        <v>226</v>
      </c>
      <c r="C7" s="141" t="s">
        <v>84</v>
      </c>
      <c r="D7" s="587" t="s">
        <v>227</v>
      </c>
      <c r="E7" s="587"/>
      <c r="F7" s="565" t="s">
        <v>228</v>
      </c>
      <c r="G7" s="565"/>
      <c r="H7" s="142" t="s">
        <v>229</v>
      </c>
      <c r="I7" s="143" t="s">
        <v>84</v>
      </c>
      <c r="J7" s="88"/>
      <c r="K7" s="88"/>
      <c r="M7" s="82"/>
      <c r="N7" s="86"/>
    </row>
    <row r="8" spans="2:14" ht="30.75" customHeight="1" x14ac:dyDescent="0.25">
      <c r="B8" s="121" t="s">
        <v>230</v>
      </c>
      <c r="C8" s="565" t="s">
        <v>231</v>
      </c>
      <c r="D8" s="565"/>
      <c r="E8" s="565"/>
      <c r="F8" s="565"/>
      <c r="G8" s="142" t="s">
        <v>232</v>
      </c>
      <c r="H8" s="577">
        <v>7550</v>
      </c>
      <c r="I8" s="578"/>
      <c r="J8" s="89"/>
      <c r="K8" s="89"/>
      <c r="M8" s="82"/>
      <c r="N8" s="86"/>
    </row>
    <row r="9" spans="2:14" ht="30.75" customHeight="1" x14ac:dyDescent="0.25">
      <c r="B9" s="121" t="s">
        <v>68</v>
      </c>
      <c r="C9" s="579" t="s">
        <v>81</v>
      </c>
      <c r="D9" s="579"/>
      <c r="E9" s="579"/>
      <c r="F9" s="579"/>
      <c r="G9" s="142" t="s">
        <v>233</v>
      </c>
      <c r="H9" s="580" t="s">
        <v>387</v>
      </c>
      <c r="I9" s="581"/>
      <c r="J9" s="90"/>
      <c r="K9" s="90"/>
      <c r="M9" s="91"/>
    </row>
    <row r="10" spans="2:14" ht="75.75" customHeight="1" x14ac:dyDescent="0.25">
      <c r="B10" s="121" t="s">
        <v>235</v>
      </c>
      <c r="C10" s="565" t="s">
        <v>388</v>
      </c>
      <c r="D10" s="565"/>
      <c r="E10" s="565"/>
      <c r="F10" s="565"/>
      <c r="G10" s="565"/>
      <c r="H10" s="565"/>
      <c r="I10" s="566"/>
      <c r="J10" s="92"/>
      <c r="K10" s="92"/>
      <c r="M10" s="91"/>
    </row>
    <row r="11" spans="2:14" ht="30.75" customHeight="1" x14ac:dyDescent="0.25">
      <c r="B11" s="121" t="s">
        <v>237</v>
      </c>
      <c r="C11" s="558" t="s">
        <v>360</v>
      </c>
      <c r="D11" s="558"/>
      <c r="E11" s="558"/>
      <c r="F11" s="558"/>
      <c r="G11" s="558"/>
      <c r="H11" s="558"/>
      <c r="I11" s="582"/>
      <c r="J11" s="88"/>
      <c r="K11" s="88"/>
      <c r="M11" s="91"/>
      <c r="N11" s="86"/>
    </row>
    <row r="12" spans="2:14" ht="30.75" customHeight="1" x14ac:dyDescent="0.25">
      <c r="B12" s="121" t="s">
        <v>239</v>
      </c>
      <c r="C12" s="565" t="s">
        <v>389</v>
      </c>
      <c r="D12" s="565"/>
      <c r="E12" s="565"/>
      <c r="F12" s="565"/>
      <c r="G12" s="142" t="s">
        <v>241</v>
      </c>
      <c r="H12" s="570" t="s">
        <v>106</v>
      </c>
      <c r="I12" s="571"/>
      <c r="J12" s="88"/>
      <c r="K12" s="88"/>
      <c r="M12" s="91"/>
      <c r="N12" s="86"/>
    </row>
    <row r="13" spans="2:14" ht="30.75" customHeight="1" x14ac:dyDescent="0.25">
      <c r="B13" s="121" t="s">
        <v>242</v>
      </c>
      <c r="C13" s="583" t="s">
        <v>243</v>
      </c>
      <c r="D13" s="583"/>
      <c r="E13" s="583"/>
      <c r="F13" s="583"/>
      <c r="G13" s="142" t="s">
        <v>244</v>
      </c>
      <c r="H13" s="558" t="s">
        <v>77</v>
      </c>
      <c r="I13" s="582"/>
      <c r="J13" s="88"/>
      <c r="K13" s="88"/>
      <c r="M13" s="91"/>
    </row>
    <row r="14" spans="2:14" ht="30" customHeight="1" x14ac:dyDescent="0.25">
      <c r="B14" s="121" t="s">
        <v>245</v>
      </c>
      <c r="C14" s="674" t="s">
        <v>390</v>
      </c>
      <c r="D14" s="674"/>
      <c r="E14" s="674"/>
      <c r="F14" s="674"/>
      <c r="G14" s="674"/>
      <c r="H14" s="674"/>
      <c r="I14" s="675"/>
      <c r="J14" s="92"/>
      <c r="K14" s="92"/>
      <c r="M14" s="91"/>
      <c r="N14" s="86"/>
    </row>
    <row r="15" spans="2:14" ht="30.75" customHeight="1" x14ac:dyDescent="0.25">
      <c r="B15" s="121" t="s">
        <v>247</v>
      </c>
      <c r="C15" s="556" t="s">
        <v>248</v>
      </c>
      <c r="D15" s="556"/>
      <c r="E15" s="556"/>
      <c r="F15" s="556"/>
      <c r="G15" s="556"/>
      <c r="H15" s="556"/>
      <c r="I15" s="557"/>
      <c r="J15" s="93"/>
      <c r="K15" s="93"/>
      <c r="M15" s="91"/>
      <c r="N15" s="86"/>
    </row>
    <row r="16" spans="2:14" ht="20.25" customHeight="1" x14ac:dyDescent="0.25">
      <c r="B16" s="121" t="s">
        <v>249</v>
      </c>
      <c r="C16" s="565" t="s">
        <v>391</v>
      </c>
      <c r="D16" s="565"/>
      <c r="E16" s="565"/>
      <c r="F16" s="565"/>
      <c r="G16" s="565"/>
      <c r="H16" s="565"/>
      <c r="I16" s="566"/>
      <c r="J16" s="94"/>
      <c r="K16" s="94"/>
      <c r="M16" s="91"/>
      <c r="N16" s="86"/>
    </row>
    <row r="17" spans="2:14" ht="30.75" customHeight="1" x14ac:dyDescent="0.25">
      <c r="B17" s="121" t="s">
        <v>251</v>
      </c>
      <c r="C17" s="558" t="s">
        <v>56</v>
      </c>
      <c r="D17" s="559"/>
      <c r="E17" s="559"/>
      <c r="F17" s="559"/>
      <c r="G17" s="559"/>
      <c r="H17" s="559"/>
      <c r="I17" s="560"/>
      <c r="J17" s="95"/>
      <c r="K17" s="95"/>
      <c r="M17" s="91"/>
      <c r="N17" s="86"/>
    </row>
    <row r="18" spans="2:14" ht="18" customHeight="1" x14ac:dyDescent="0.25">
      <c r="B18" s="561" t="s">
        <v>253</v>
      </c>
      <c r="C18" s="562" t="s">
        <v>254</v>
      </c>
      <c r="D18" s="562"/>
      <c r="E18" s="562"/>
      <c r="F18" s="563" t="s">
        <v>255</v>
      </c>
      <c r="G18" s="563"/>
      <c r="H18" s="563"/>
      <c r="I18" s="564"/>
      <c r="J18" s="96"/>
      <c r="K18" s="96"/>
      <c r="M18" s="91"/>
      <c r="N18" s="86"/>
    </row>
    <row r="19" spans="2:14" ht="39.75" customHeight="1" x14ac:dyDescent="0.25">
      <c r="B19" s="561"/>
      <c r="C19" s="530" t="s">
        <v>392</v>
      </c>
      <c r="D19" s="531"/>
      <c r="E19" s="552"/>
      <c r="F19" s="565" t="str">
        <f>C19</f>
        <v>Actividades que se ejecutaron para la implementación de los procesos transversales</v>
      </c>
      <c r="G19" s="565"/>
      <c r="H19" s="565"/>
      <c r="I19" s="566"/>
      <c r="J19" s="94"/>
      <c r="K19" s="94"/>
      <c r="M19" s="91"/>
      <c r="N19" s="86"/>
    </row>
    <row r="20" spans="2:14" ht="39.75" customHeight="1" x14ac:dyDescent="0.25">
      <c r="B20" s="121" t="s">
        <v>258</v>
      </c>
      <c r="C20" s="530" t="s">
        <v>393</v>
      </c>
      <c r="D20" s="531"/>
      <c r="E20" s="552"/>
      <c r="F20" s="565" t="str">
        <f>C20</f>
        <v>Cantidad de actividades que se ejecutaron para la implementacion de los procesos transversales</v>
      </c>
      <c r="G20" s="565"/>
      <c r="H20" s="565"/>
      <c r="I20" s="566"/>
      <c r="J20" s="88"/>
      <c r="K20" s="88"/>
      <c r="M20" s="91"/>
      <c r="N20" s="86"/>
    </row>
    <row r="21" spans="2:14" ht="30" customHeight="1" x14ac:dyDescent="0.25">
      <c r="B21" s="121" t="s">
        <v>259</v>
      </c>
      <c r="C21" s="572"/>
      <c r="D21" s="573"/>
      <c r="E21" s="574"/>
      <c r="F21" s="530"/>
      <c r="G21" s="531"/>
      <c r="H21" s="531"/>
      <c r="I21" s="532"/>
      <c r="J21" s="93"/>
      <c r="K21" s="93"/>
      <c r="M21" s="97"/>
      <c r="N21" s="86"/>
    </row>
    <row r="22" spans="2:14" ht="23.25" customHeight="1" x14ac:dyDescent="0.25">
      <c r="B22" s="121" t="s">
        <v>262</v>
      </c>
      <c r="C22" s="551">
        <v>44562</v>
      </c>
      <c r="D22" s="575"/>
      <c r="E22" s="576"/>
      <c r="F22" s="142" t="s">
        <v>263</v>
      </c>
      <c r="G22" s="242">
        <v>8.7999999999999995E-2</v>
      </c>
      <c r="H22" s="142" t="s">
        <v>264</v>
      </c>
      <c r="I22" s="144">
        <v>8.7999999999999995E-2</v>
      </c>
      <c r="J22" s="98"/>
      <c r="K22" s="98"/>
      <c r="M22" s="97"/>
    </row>
    <row r="23" spans="2:14" ht="27" customHeight="1" x14ac:dyDescent="0.25">
      <c r="B23" s="121" t="s">
        <v>265</v>
      </c>
      <c r="C23" s="551">
        <v>44926</v>
      </c>
      <c r="D23" s="531"/>
      <c r="E23" s="552"/>
      <c r="F23" s="142" t="s">
        <v>266</v>
      </c>
      <c r="G23" s="782">
        <v>0.3</v>
      </c>
      <c r="H23" s="783"/>
      <c r="I23" s="784"/>
      <c r="J23" s="99"/>
      <c r="K23" s="99"/>
      <c r="M23" s="97"/>
    </row>
    <row r="24" spans="2:14" ht="30.75" customHeight="1" x14ac:dyDescent="0.25">
      <c r="B24" s="237" t="s">
        <v>267</v>
      </c>
      <c r="C24" s="527" t="s">
        <v>268</v>
      </c>
      <c r="D24" s="528"/>
      <c r="E24" s="529"/>
      <c r="F24" s="238" t="s">
        <v>269</v>
      </c>
      <c r="G24" s="530" t="s">
        <v>46</v>
      </c>
      <c r="H24" s="531"/>
      <c r="I24" s="532"/>
      <c r="J24" s="96"/>
      <c r="K24" s="96"/>
      <c r="M24" s="97"/>
    </row>
    <row r="25" spans="2:14" ht="22.5" customHeight="1" x14ac:dyDescent="0.25">
      <c r="B25" s="510" t="s">
        <v>270</v>
      </c>
      <c r="C25" s="511"/>
      <c r="D25" s="511"/>
      <c r="E25" s="511"/>
      <c r="F25" s="511"/>
      <c r="G25" s="511"/>
      <c r="H25" s="511"/>
      <c r="I25" s="512"/>
      <c r="J25" s="85"/>
      <c r="K25" s="85"/>
      <c r="M25" s="97"/>
    </row>
    <row r="26" spans="2:14" ht="43.5" customHeight="1" x14ac:dyDescent="0.25">
      <c r="B26" s="100" t="s">
        <v>148</v>
      </c>
      <c r="C26" s="145" t="s">
        <v>271</v>
      </c>
      <c r="D26" s="145" t="s">
        <v>272</v>
      </c>
      <c r="E26" s="146" t="s">
        <v>273</v>
      </c>
      <c r="F26" s="145" t="s">
        <v>274</v>
      </c>
      <c r="G26" s="145" t="s">
        <v>275</v>
      </c>
      <c r="H26" s="146" t="s">
        <v>276</v>
      </c>
      <c r="I26" s="147" t="s">
        <v>277</v>
      </c>
      <c r="J26" s="21"/>
      <c r="K26" s="21"/>
      <c r="L26" s="3"/>
      <c r="M26" s="97"/>
    </row>
    <row r="27" spans="2:14" ht="15.45" customHeight="1" x14ac:dyDescent="0.25">
      <c r="B27" s="100" t="s">
        <v>278</v>
      </c>
      <c r="C27" s="178">
        <f>0.91*$G$23</f>
        <v>0.27300000000000002</v>
      </c>
      <c r="D27" s="178">
        <f>0.732*$G$23</f>
        <v>0.21959999999999999</v>
      </c>
      <c r="E27" s="137">
        <f>D27/C27</f>
        <v>0.80439560439560431</v>
      </c>
      <c r="F27" s="776">
        <f>SUM(C27:C38)</f>
        <v>3.0038999999999998</v>
      </c>
      <c r="G27" s="776">
        <f>SUM(D27:D38)</f>
        <v>1.6351367999999997</v>
      </c>
      <c r="H27" s="257">
        <f>+(D27*100%)/$G$23</f>
        <v>0.73199999999999998</v>
      </c>
      <c r="I27" s="779">
        <f>G27+I22</f>
        <v>1.7231367999999998</v>
      </c>
      <c r="J27" s="135"/>
      <c r="K27" s="135"/>
      <c r="L27" s="3"/>
      <c r="M27" s="97"/>
    </row>
    <row r="28" spans="2:14" ht="15.45" customHeight="1" x14ac:dyDescent="0.25">
      <c r="B28" s="100" t="s">
        <v>158</v>
      </c>
      <c r="C28" s="178">
        <f>0.84*$G$23</f>
        <v>0.252</v>
      </c>
      <c r="D28" s="178">
        <f>0.793*$G$23</f>
        <v>0.2379</v>
      </c>
      <c r="E28" s="137">
        <f t="shared" ref="E28:E31" si="0">D28/C28</f>
        <v>0.94404761904761902</v>
      </c>
      <c r="F28" s="777"/>
      <c r="G28" s="777"/>
      <c r="H28" s="257">
        <f>+IF(D28="","",((D28*100%)/$G$23)+H27)</f>
        <v>1.5249999999999999</v>
      </c>
      <c r="I28" s="780"/>
      <c r="J28" s="126"/>
      <c r="K28" s="135"/>
      <c r="L28" s="3"/>
      <c r="M28" s="97"/>
    </row>
    <row r="29" spans="2:14" ht="15.45" customHeight="1" x14ac:dyDescent="0.25">
      <c r="B29" s="100" t="s">
        <v>159</v>
      </c>
      <c r="C29" s="178">
        <f>0.877*$G$23</f>
        <v>0.2631</v>
      </c>
      <c r="D29" s="178">
        <f>0.754*$G$23</f>
        <v>0.22619999999999998</v>
      </c>
      <c r="E29" s="137">
        <f t="shared" si="0"/>
        <v>0.8597491448118586</v>
      </c>
      <c r="F29" s="777"/>
      <c r="G29" s="777"/>
      <c r="H29" s="257">
        <f t="shared" ref="H29:H38" si="1">+IF(D29="","",((D29*100%)/$G$23)+H28)</f>
        <v>2.2789999999999999</v>
      </c>
      <c r="I29" s="780"/>
      <c r="J29" s="126"/>
      <c r="K29" s="135"/>
      <c r="L29" s="3"/>
      <c r="M29" s="97"/>
    </row>
    <row r="30" spans="2:14" ht="15.45" customHeight="1" x14ac:dyDescent="0.25">
      <c r="B30" s="100" t="s">
        <v>160</v>
      </c>
      <c r="C30" s="178">
        <f>0.77*$G$23</f>
        <v>0.23099999999999998</v>
      </c>
      <c r="D30" s="178">
        <f>0.712*$G$23</f>
        <v>0.21359999999999998</v>
      </c>
      <c r="E30" s="137">
        <f t="shared" si="0"/>
        <v>0.92467532467532465</v>
      </c>
      <c r="F30" s="777"/>
      <c r="G30" s="777"/>
      <c r="H30" s="257">
        <f t="shared" si="1"/>
        <v>2.9909999999999997</v>
      </c>
      <c r="I30" s="780"/>
      <c r="J30" s="126"/>
      <c r="K30" s="135"/>
      <c r="L30" s="3"/>
      <c r="M30" s="97"/>
    </row>
    <row r="31" spans="2:14" ht="15.45" customHeight="1" x14ac:dyDescent="0.25">
      <c r="B31" s="100" t="s">
        <v>161</v>
      </c>
      <c r="C31" s="178">
        <f>0.768*$G$23</f>
        <v>0.23039999999999999</v>
      </c>
      <c r="D31" s="178">
        <f>0.768*$G$23</f>
        <v>0.23039999999999999</v>
      </c>
      <c r="E31" s="137">
        <f t="shared" si="0"/>
        <v>1</v>
      </c>
      <c r="F31" s="777"/>
      <c r="G31" s="777"/>
      <c r="H31" s="257">
        <f t="shared" si="1"/>
        <v>3.7589999999999995</v>
      </c>
      <c r="I31" s="780"/>
      <c r="J31" s="126"/>
      <c r="K31" s="135"/>
      <c r="L31" s="3"/>
      <c r="M31" s="97"/>
    </row>
    <row r="32" spans="2:14" ht="15.45" customHeight="1" x14ac:dyDescent="0.25">
      <c r="B32" s="100" t="s">
        <v>162</v>
      </c>
      <c r="C32" s="178">
        <f>0.948*$G$23</f>
        <v>0.28439999999999999</v>
      </c>
      <c r="D32" s="178">
        <f>+C32*97.2%</f>
        <v>0.27643679999999998</v>
      </c>
      <c r="E32" s="137">
        <f>D32/C32</f>
        <v>0.97199999999999998</v>
      </c>
      <c r="F32" s="777"/>
      <c r="G32" s="777"/>
      <c r="H32" s="257">
        <f t="shared" si="1"/>
        <v>4.6804559999999995</v>
      </c>
      <c r="I32" s="780"/>
      <c r="J32" s="126"/>
      <c r="K32" s="135"/>
      <c r="L32" s="3"/>
      <c r="M32" s="97"/>
    </row>
    <row r="33" spans="2:12" ht="19.5" customHeight="1" x14ac:dyDescent="0.25">
      <c r="B33" s="100" t="s">
        <v>163</v>
      </c>
      <c r="C33" s="178">
        <f>0.77*$G$23</f>
        <v>0.23099999999999998</v>
      </c>
      <c r="D33" s="178">
        <f>0.77*$G$23</f>
        <v>0.23099999999999998</v>
      </c>
      <c r="E33" s="137">
        <f t="shared" ref="E33:E38" si="2">D33/C33</f>
        <v>1</v>
      </c>
      <c r="F33" s="777"/>
      <c r="G33" s="777"/>
      <c r="H33" s="257">
        <f t="shared" si="1"/>
        <v>5.4504559999999991</v>
      </c>
      <c r="I33" s="780"/>
      <c r="J33" s="136"/>
      <c r="K33" s="135"/>
      <c r="L33" s="3"/>
    </row>
    <row r="34" spans="2:12" ht="19.5" customHeight="1" x14ac:dyDescent="0.25">
      <c r="B34" s="100" t="s">
        <v>164</v>
      </c>
      <c r="C34" s="178">
        <f>0.787*$G$23</f>
        <v>0.2361</v>
      </c>
      <c r="D34" s="178"/>
      <c r="E34" s="137">
        <f t="shared" si="2"/>
        <v>0</v>
      </c>
      <c r="F34" s="777"/>
      <c r="G34" s="777"/>
      <c r="H34" s="257" t="str">
        <f t="shared" si="1"/>
        <v/>
      </c>
      <c r="I34" s="780"/>
      <c r="J34" s="126"/>
      <c r="K34" s="135"/>
      <c r="L34" s="3"/>
    </row>
    <row r="35" spans="2:12" ht="19.5" customHeight="1" x14ac:dyDescent="0.25">
      <c r="B35" s="100" t="s">
        <v>165</v>
      </c>
      <c r="C35" s="178">
        <f>0.804*$G$23</f>
        <v>0.2412</v>
      </c>
      <c r="D35" s="178"/>
      <c r="E35" s="137">
        <f t="shared" si="2"/>
        <v>0</v>
      </c>
      <c r="F35" s="777"/>
      <c r="G35" s="777"/>
      <c r="H35" s="257" t="str">
        <f t="shared" si="1"/>
        <v/>
      </c>
      <c r="I35" s="780"/>
      <c r="J35" s="126"/>
      <c r="K35" s="135"/>
      <c r="L35" s="3"/>
    </row>
    <row r="36" spans="2:12" ht="19.5" customHeight="1" x14ac:dyDescent="0.25">
      <c r="B36" s="100" t="s">
        <v>166</v>
      </c>
      <c r="C36" s="178">
        <f>0.77*$G$23</f>
        <v>0.23099999999999998</v>
      </c>
      <c r="D36" s="178"/>
      <c r="E36" s="137">
        <f t="shared" si="2"/>
        <v>0</v>
      </c>
      <c r="F36" s="777"/>
      <c r="G36" s="777"/>
      <c r="H36" s="257" t="str">
        <f t="shared" si="1"/>
        <v/>
      </c>
      <c r="I36" s="780"/>
      <c r="J36" s="126"/>
      <c r="K36" s="135"/>
      <c r="L36" s="3"/>
    </row>
    <row r="37" spans="2:12" ht="19.5" customHeight="1" x14ac:dyDescent="0.25">
      <c r="B37" s="100" t="s">
        <v>167</v>
      </c>
      <c r="C37" s="178">
        <f>0.912*$G$23</f>
        <v>0.27360000000000001</v>
      </c>
      <c r="D37" s="178"/>
      <c r="E37" s="137">
        <f t="shared" si="2"/>
        <v>0</v>
      </c>
      <c r="F37" s="777"/>
      <c r="G37" s="777"/>
      <c r="H37" s="257" t="str">
        <f t="shared" si="1"/>
        <v/>
      </c>
      <c r="I37" s="780"/>
      <c r="J37" s="126"/>
      <c r="K37" s="135"/>
      <c r="L37" s="3"/>
    </row>
    <row r="38" spans="2:12" ht="19.5" customHeight="1" x14ac:dyDescent="0.25">
      <c r="B38" s="100" t="s">
        <v>168</v>
      </c>
      <c r="C38" s="178">
        <f>0.857*$G$23</f>
        <v>0.2571</v>
      </c>
      <c r="D38" s="178"/>
      <c r="E38" s="137">
        <f t="shared" si="2"/>
        <v>0</v>
      </c>
      <c r="F38" s="778"/>
      <c r="G38" s="778"/>
      <c r="H38" s="257" t="str">
        <f t="shared" si="1"/>
        <v/>
      </c>
      <c r="I38" s="781"/>
      <c r="J38" s="126"/>
      <c r="K38" s="27"/>
      <c r="L38" s="3"/>
    </row>
    <row r="39" spans="2:12" ht="189" customHeight="1" x14ac:dyDescent="0.25">
      <c r="B39" s="122" t="s">
        <v>280</v>
      </c>
      <c r="C39" s="774" t="s">
        <v>394</v>
      </c>
      <c r="D39" s="774"/>
      <c r="E39" s="774"/>
      <c r="F39" s="774"/>
      <c r="G39" s="774"/>
      <c r="H39" s="774"/>
      <c r="I39" s="775"/>
      <c r="J39" s="28"/>
      <c r="K39" s="28"/>
      <c r="L39" s="3"/>
    </row>
    <row r="40" spans="2:12" ht="34.5" customHeight="1" x14ac:dyDescent="0.25">
      <c r="B40" s="536"/>
      <c r="C40" s="537"/>
      <c r="D40" s="537"/>
      <c r="E40" s="537"/>
      <c r="F40" s="537"/>
      <c r="G40" s="537"/>
      <c r="H40" s="537"/>
      <c r="I40" s="538"/>
      <c r="J40" s="85"/>
      <c r="K40" s="85"/>
    </row>
    <row r="41" spans="2:12" ht="34.5" customHeight="1" x14ac:dyDescent="0.25">
      <c r="B41" s="539"/>
      <c r="C41" s="540"/>
      <c r="D41" s="540"/>
      <c r="E41" s="540"/>
      <c r="F41" s="540"/>
      <c r="G41" s="540"/>
      <c r="H41" s="540"/>
      <c r="I41" s="541"/>
      <c r="J41" s="103"/>
      <c r="K41" s="103"/>
    </row>
    <row r="42" spans="2:12" ht="34.5" customHeight="1" x14ac:dyDescent="0.25">
      <c r="B42" s="539"/>
      <c r="C42" s="540"/>
      <c r="D42" s="540"/>
      <c r="E42" s="540"/>
      <c r="F42" s="540"/>
      <c r="G42" s="540"/>
      <c r="H42" s="540"/>
      <c r="I42" s="541"/>
      <c r="J42" s="103"/>
      <c r="K42" s="103"/>
    </row>
    <row r="43" spans="2:12" ht="34.5" customHeight="1" x14ac:dyDescent="0.25">
      <c r="B43" s="539"/>
      <c r="C43" s="540"/>
      <c r="D43" s="540"/>
      <c r="E43" s="540"/>
      <c r="F43" s="540"/>
      <c r="G43" s="540"/>
      <c r="H43" s="540"/>
      <c r="I43" s="541"/>
      <c r="J43" s="103"/>
      <c r="K43" s="103"/>
    </row>
    <row r="44" spans="2:12" ht="34.5" customHeight="1" x14ac:dyDescent="0.25">
      <c r="B44" s="542"/>
      <c r="C44" s="543"/>
      <c r="D44" s="543"/>
      <c r="E44" s="543"/>
      <c r="F44" s="543"/>
      <c r="G44" s="543"/>
      <c r="H44" s="543"/>
      <c r="I44" s="544"/>
      <c r="J44" s="84"/>
      <c r="K44" s="84"/>
    </row>
    <row r="45" spans="2:12" ht="23.25" customHeight="1" x14ac:dyDescent="0.25">
      <c r="B45" s="683" t="s">
        <v>282</v>
      </c>
      <c r="C45" s="812"/>
      <c r="D45" s="813"/>
      <c r="E45" s="813"/>
      <c r="F45" s="813"/>
      <c r="G45" s="813"/>
      <c r="H45" s="162" t="s">
        <v>148</v>
      </c>
      <c r="I45" s="163" t="s">
        <v>310</v>
      </c>
      <c r="J45" s="84"/>
      <c r="K45" s="84"/>
    </row>
    <row r="46" spans="2:12" ht="70.2" customHeight="1" x14ac:dyDescent="0.25">
      <c r="B46" s="684"/>
      <c r="C46" s="817" t="s">
        <v>477</v>
      </c>
      <c r="D46" s="818"/>
      <c r="E46" s="818"/>
      <c r="F46" s="818"/>
      <c r="G46" s="140" t="s">
        <v>395</v>
      </c>
      <c r="H46" s="165">
        <v>1343</v>
      </c>
      <c r="I46" s="165">
        <f>7441+H46</f>
        <v>8784</v>
      </c>
      <c r="J46" s="104"/>
      <c r="K46" s="104"/>
    </row>
    <row r="47" spans="2:12" ht="70.2" customHeight="1" x14ac:dyDescent="0.25">
      <c r="B47" s="684"/>
      <c r="C47" s="819"/>
      <c r="D47" s="820"/>
      <c r="E47" s="820"/>
      <c r="F47" s="820"/>
      <c r="G47" s="140" t="s">
        <v>396</v>
      </c>
      <c r="H47" s="165">
        <v>86</v>
      </c>
      <c r="I47" s="165">
        <f>362+H47</f>
        <v>448</v>
      </c>
      <c r="J47" s="104"/>
      <c r="K47" s="104"/>
    </row>
    <row r="48" spans="2:12" ht="31.5" customHeight="1" x14ac:dyDescent="0.25">
      <c r="B48" s="684"/>
      <c r="C48" s="819"/>
      <c r="D48" s="820"/>
      <c r="E48" s="820"/>
      <c r="F48" s="820"/>
      <c r="G48" s="140" t="s">
        <v>397</v>
      </c>
      <c r="H48" s="164">
        <v>2691</v>
      </c>
      <c r="I48" s="164">
        <f>18428+H48</f>
        <v>21119</v>
      </c>
      <c r="J48" s="104"/>
      <c r="K48" s="104"/>
    </row>
    <row r="49" spans="2:24" ht="43.2" customHeight="1" x14ac:dyDescent="0.25">
      <c r="B49" s="684"/>
      <c r="C49" s="821" t="s">
        <v>479</v>
      </c>
      <c r="D49" s="822"/>
      <c r="E49" s="822"/>
      <c r="F49" s="823"/>
      <c r="G49" s="140" t="s">
        <v>398</v>
      </c>
      <c r="H49" s="301">
        <v>5</v>
      </c>
      <c r="I49" s="301">
        <v>31</v>
      </c>
      <c r="J49" s="104" t="s">
        <v>478</v>
      </c>
      <c r="K49" s="104"/>
    </row>
    <row r="50" spans="2:24" ht="43.2" customHeight="1" x14ac:dyDescent="0.25">
      <c r="B50" s="684"/>
      <c r="C50" s="824"/>
      <c r="D50" s="825"/>
      <c r="E50" s="825"/>
      <c r="F50" s="826"/>
      <c r="G50" s="140" t="s">
        <v>399</v>
      </c>
      <c r="H50" s="301">
        <v>5</v>
      </c>
      <c r="I50" s="301">
        <v>24</v>
      </c>
      <c r="J50" s="104"/>
      <c r="K50" s="104"/>
    </row>
    <row r="51" spans="2:24" ht="43.2" customHeight="1" x14ac:dyDescent="0.25">
      <c r="B51" s="684"/>
      <c r="C51" s="824"/>
      <c r="D51" s="825"/>
      <c r="E51" s="825"/>
      <c r="F51" s="826"/>
      <c r="G51" s="140" t="s">
        <v>400</v>
      </c>
      <c r="H51" s="301">
        <v>11</v>
      </c>
      <c r="I51" s="301">
        <v>40</v>
      </c>
      <c r="J51" s="104"/>
      <c r="K51" s="104"/>
    </row>
    <row r="52" spans="2:24" ht="43.2" customHeight="1" x14ac:dyDescent="0.25">
      <c r="B52" s="684"/>
      <c r="C52" s="827"/>
      <c r="D52" s="828"/>
      <c r="E52" s="828"/>
      <c r="F52" s="829"/>
      <c r="G52" s="140" t="s">
        <v>401</v>
      </c>
      <c r="H52" s="301">
        <v>1</v>
      </c>
      <c r="I52" s="301">
        <v>3</v>
      </c>
      <c r="J52" s="104"/>
      <c r="K52" s="104"/>
    </row>
    <row r="53" spans="2:24" ht="49.2" customHeight="1" x14ac:dyDescent="0.25">
      <c r="B53" s="684"/>
      <c r="C53" s="794" t="s">
        <v>462</v>
      </c>
      <c r="D53" s="795"/>
      <c r="E53" s="795"/>
      <c r="F53" s="796"/>
      <c r="G53" s="140" t="s">
        <v>402</v>
      </c>
      <c r="H53" s="301" t="s">
        <v>480</v>
      </c>
      <c r="I53" s="301" t="s">
        <v>481</v>
      </c>
      <c r="J53" s="104"/>
      <c r="K53" s="104"/>
    </row>
    <row r="54" spans="2:24" ht="49.2" customHeight="1" x14ac:dyDescent="0.25">
      <c r="B54" s="684"/>
      <c r="C54" s="797"/>
      <c r="D54" s="798"/>
      <c r="E54" s="798"/>
      <c r="F54" s="799"/>
      <c r="G54" s="140" t="s">
        <v>403</v>
      </c>
      <c r="H54" s="301">
        <v>175</v>
      </c>
      <c r="I54" s="301">
        <v>1164</v>
      </c>
      <c r="J54" s="104"/>
      <c r="K54" s="104"/>
    </row>
    <row r="55" spans="2:24" ht="49.2" customHeight="1" x14ac:dyDescent="0.25">
      <c r="B55" s="684"/>
      <c r="C55" s="797"/>
      <c r="D55" s="798"/>
      <c r="E55" s="798"/>
      <c r="F55" s="799"/>
      <c r="G55" s="140" t="s">
        <v>404</v>
      </c>
      <c r="H55" s="301">
        <v>14</v>
      </c>
      <c r="I55" s="301">
        <v>44</v>
      </c>
      <c r="J55" s="104"/>
      <c r="K55" s="104"/>
    </row>
    <row r="56" spans="2:24" ht="49.2" customHeight="1" x14ac:dyDescent="0.25">
      <c r="B56" s="684"/>
      <c r="C56" s="800"/>
      <c r="D56" s="801"/>
      <c r="E56" s="801"/>
      <c r="F56" s="802"/>
      <c r="G56" s="140" t="s">
        <v>405</v>
      </c>
      <c r="H56" s="301">
        <v>5</v>
      </c>
      <c r="I56" s="301">
        <v>63</v>
      </c>
      <c r="J56" s="104"/>
      <c r="K56" s="104"/>
    </row>
    <row r="57" spans="2:24" ht="77.25" customHeight="1" x14ac:dyDescent="0.3">
      <c r="B57" s="684"/>
      <c r="C57" s="830" t="s">
        <v>406</v>
      </c>
      <c r="D57" s="831"/>
      <c r="E57" s="831"/>
      <c r="F57" s="832"/>
      <c r="G57" s="140" t="s">
        <v>407</v>
      </c>
      <c r="H57" s="227"/>
      <c r="I57" s="227"/>
      <c r="J57" s="104"/>
      <c r="K57" s="104"/>
    </row>
    <row r="58" spans="2:24" ht="37.5" customHeight="1" x14ac:dyDescent="0.3">
      <c r="B58" s="684"/>
      <c r="C58" s="833"/>
      <c r="D58" s="834"/>
      <c r="E58" s="834"/>
      <c r="F58" s="835"/>
      <c r="G58" s="140" t="s">
        <v>408</v>
      </c>
      <c r="H58" s="227"/>
      <c r="I58" s="227"/>
      <c r="J58" s="104"/>
      <c r="K58" s="104"/>
    </row>
    <row r="59" spans="2:24" ht="79.2" customHeight="1" x14ac:dyDescent="0.25">
      <c r="B59" s="684"/>
      <c r="C59" s="836" t="s">
        <v>409</v>
      </c>
      <c r="D59" s="837"/>
      <c r="E59" s="837"/>
      <c r="F59" s="838"/>
      <c r="G59" s="140" t="s">
        <v>410</v>
      </c>
      <c r="H59" s="186" t="s">
        <v>485</v>
      </c>
      <c r="I59" s="186" t="s">
        <v>482</v>
      </c>
      <c r="J59" s="104"/>
      <c r="K59" s="104"/>
      <c r="L59" s="139"/>
    </row>
    <row r="60" spans="2:24" s="104" customFormat="1" ht="39.6" customHeight="1" x14ac:dyDescent="0.3">
      <c r="B60" s="684"/>
      <c r="C60" s="839"/>
      <c r="D60" s="840"/>
      <c r="E60" s="840"/>
      <c r="F60" s="841"/>
      <c r="G60" s="140" t="s">
        <v>411</v>
      </c>
      <c r="H60" s="186">
        <v>5</v>
      </c>
      <c r="I60" s="303" t="s">
        <v>484</v>
      </c>
      <c r="L60" s="166"/>
      <c r="M60" s="167"/>
      <c r="N60" s="167"/>
      <c r="O60" s="167"/>
      <c r="P60" s="167"/>
      <c r="Q60" s="167"/>
      <c r="R60" s="167"/>
      <c r="S60" s="167"/>
      <c r="T60" s="167"/>
      <c r="U60" s="167"/>
      <c r="V60" s="167"/>
      <c r="W60" s="167"/>
      <c r="X60" s="167"/>
    </row>
    <row r="61" spans="2:24" ht="35.25" customHeight="1" x14ac:dyDescent="0.25">
      <c r="B61" s="684"/>
      <c r="C61" s="839"/>
      <c r="D61" s="840"/>
      <c r="E61" s="840"/>
      <c r="F61" s="841"/>
      <c r="G61" s="140" t="s">
        <v>412</v>
      </c>
      <c r="H61" s="186">
        <v>834</v>
      </c>
      <c r="I61" s="186"/>
      <c r="J61" s="104"/>
      <c r="K61" s="104"/>
      <c r="L61" s="139"/>
    </row>
    <row r="62" spans="2:24" ht="49.5" customHeight="1" x14ac:dyDescent="0.25">
      <c r="B62" s="684"/>
      <c r="C62" s="842"/>
      <c r="D62" s="843"/>
      <c r="E62" s="843"/>
      <c r="F62" s="844"/>
      <c r="G62" s="140" t="s">
        <v>413</v>
      </c>
      <c r="H62" s="186">
        <v>659</v>
      </c>
      <c r="I62" s="186">
        <v>4394</v>
      </c>
      <c r="J62" s="182"/>
      <c r="K62" s="104"/>
      <c r="L62" s="139"/>
    </row>
    <row r="63" spans="2:24" ht="39" customHeight="1" x14ac:dyDescent="0.25">
      <c r="B63" s="684"/>
      <c r="C63" s="803" t="s">
        <v>414</v>
      </c>
      <c r="D63" s="804"/>
      <c r="E63" s="804"/>
      <c r="F63" s="805"/>
      <c r="G63" s="140" t="s">
        <v>415</v>
      </c>
      <c r="H63" s="171">
        <v>3</v>
      </c>
      <c r="I63" s="172">
        <v>9</v>
      </c>
      <c r="J63" s="104"/>
      <c r="K63" s="104"/>
      <c r="L63" s="139"/>
    </row>
    <row r="64" spans="2:24" ht="39" customHeight="1" x14ac:dyDescent="0.25">
      <c r="B64" s="684"/>
      <c r="C64" s="806"/>
      <c r="D64" s="807"/>
      <c r="E64" s="807"/>
      <c r="F64" s="808"/>
      <c r="G64" s="140" t="s">
        <v>416</v>
      </c>
      <c r="H64" s="171">
        <v>6</v>
      </c>
      <c r="I64" s="172">
        <v>146</v>
      </c>
      <c r="J64" s="104"/>
      <c r="K64" s="104"/>
      <c r="L64" s="139"/>
    </row>
    <row r="65" spans="2:12" ht="39" customHeight="1" x14ac:dyDescent="0.25">
      <c r="B65" s="685"/>
      <c r="C65" s="809"/>
      <c r="D65" s="810"/>
      <c r="E65" s="810"/>
      <c r="F65" s="811"/>
      <c r="G65" s="140" t="s">
        <v>417</v>
      </c>
      <c r="H65" s="171">
        <v>3624</v>
      </c>
      <c r="I65" s="181">
        <v>4611</v>
      </c>
      <c r="J65" s="104"/>
      <c r="K65" s="104"/>
      <c r="L65" s="139"/>
    </row>
    <row r="66" spans="2:12" ht="60.75" customHeight="1" x14ac:dyDescent="0.25">
      <c r="B66" s="185" t="s">
        <v>283</v>
      </c>
      <c r="C66" s="814" t="s">
        <v>46</v>
      </c>
      <c r="D66" s="815"/>
      <c r="E66" s="815"/>
      <c r="F66" s="815"/>
      <c r="G66" s="815"/>
      <c r="H66" s="815"/>
      <c r="I66" s="816"/>
      <c r="J66" s="104"/>
      <c r="K66" s="104"/>
    </row>
    <row r="67" spans="2:12" ht="79.5" customHeight="1" x14ac:dyDescent="0.25">
      <c r="B67" s="123" t="s">
        <v>284</v>
      </c>
      <c r="C67" s="814" t="s">
        <v>418</v>
      </c>
      <c r="D67" s="815"/>
      <c r="E67" s="815"/>
      <c r="F67" s="815"/>
      <c r="G67" s="815"/>
      <c r="H67" s="815"/>
      <c r="I67" s="816"/>
      <c r="J67" s="104"/>
      <c r="K67" s="104"/>
    </row>
    <row r="68" spans="2:12" ht="22.5" customHeight="1" x14ac:dyDescent="0.25">
      <c r="B68" s="510" t="s">
        <v>286</v>
      </c>
      <c r="C68" s="511"/>
      <c r="D68" s="511"/>
      <c r="E68" s="511"/>
      <c r="F68" s="511"/>
      <c r="G68" s="511"/>
      <c r="H68" s="511"/>
      <c r="I68" s="512"/>
      <c r="J68" s="104"/>
      <c r="K68" s="104"/>
    </row>
    <row r="69" spans="2:12" ht="22.5" customHeight="1" x14ac:dyDescent="0.25">
      <c r="B69" s="523" t="s">
        <v>287</v>
      </c>
      <c r="C69" s="148" t="s">
        <v>288</v>
      </c>
      <c r="D69" s="525" t="s">
        <v>289</v>
      </c>
      <c r="E69" s="525"/>
      <c r="F69" s="525"/>
      <c r="G69" s="525" t="s">
        <v>290</v>
      </c>
      <c r="H69" s="525"/>
      <c r="I69" s="526"/>
      <c r="J69" s="105"/>
      <c r="K69" s="105"/>
    </row>
    <row r="70" spans="2:12" ht="30.75" customHeight="1" x14ac:dyDescent="0.25">
      <c r="B70" s="524"/>
      <c r="C70" s="149"/>
      <c r="D70" s="597"/>
      <c r="E70" s="597"/>
      <c r="F70" s="597"/>
      <c r="G70" s="597"/>
      <c r="H70" s="597"/>
      <c r="I70" s="598"/>
      <c r="J70" s="105"/>
      <c r="K70" s="105"/>
    </row>
    <row r="71" spans="2:12" ht="32.25" customHeight="1" x14ac:dyDescent="0.25">
      <c r="B71" s="124" t="s">
        <v>291</v>
      </c>
      <c r="C71" s="792" t="s">
        <v>419</v>
      </c>
      <c r="D71" s="792"/>
      <c r="E71" s="792"/>
      <c r="F71" s="792"/>
      <c r="G71" s="792"/>
      <c r="H71" s="792"/>
      <c r="I71" s="793"/>
      <c r="J71" s="106"/>
      <c r="K71" s="106"/>
    </row>
    <row r="72" spans="2:12" ht="28.5" customHeight="1" x14ac:dyDescent="0.25">
      <c r="B72" s="125" t="s">
        <v>293</v>
      </c>
      <c r="C72" s="792"/>
      <c r="D72" s="792"/>
      <c r="E72" s="792"/>
      <c r="F72" s="792"/>
      <c r="G72" s="792"/>
      <c r="H72" s="792"/>
      <c r="I72" s="793"/>
      <c r="J72" s="106"/>
      <c r="K72" s="106"/>
    </row>
    <row r="73" spans="2:12" ht="30" customHeight="1" x14ac:dyDescent="0.25">
      <c r="B73" s="123" t="s">
        <v>294</v>
      </c>
      <c r="C73" s="597" t="s">
        <v>295</v>
      </c>
      <c r="D73" s="597"/>
      <c r="E73" s="597"/>
      <c r="F73" s="597"/>
      <c r="G73" s="597"/>
      <c r="H73" s="597"/>
      <c r="I73" s="598"/>
      <c r="J73" s="107"/>
      <c r="K73" s="107"/>
    </row>
    <row r="74" spans="2:12" ht="31.5" customHeight="1" thickBot="1" x14ac:dyDescent="0.3">
      <c r="B74" s="116" t="s">
        <v>296</v>
      </c>
      <c r="C74" s="599" t="s">
        <v>297</v>
      </c>
      <c r="D74" s="600"/>
      <c r="E74" s="600"/>
      <c r="F74" s="600"/>
      <c r="G74" s="600"/>
      <c r="H74" s="600"/>
      <c r="I74" s="601"/>
      <c r="J74" s="108"/>
      <c r="K74" s="108"/>
    </row>
    <row r="75" spans="2:12" ht="13.2" customHeight="1" x14ac:dyDescent="0.25">
      <c r="B75" s="109"/>
      <c r="C75" s="110"/>
      <c r="D75" s="110"/>
      <c r="E75" s="111"/>
      <c r="F75" s="111"/>
      <c r="G75" s="117"/>
      <c r="H75" s="113"/>
      <c r="I75" s="110"/>
      <c r="J75" s="108"/>
      <c r="K75" s="108"/>
    </row>
    <row r="76" spans="2:12" ht="13.2" customHeight="1" x14ac:dyDescent="0.25">
      <c r="B76" s="789"/>
      <c r="C76" s="789"/>
      <c r="D76" s="789"/>
      <c r="E76" s="789"/>
      <c r="F76" s="789"/>
      <c r="G76" s="789"/>
      <c r="H76" s="789"/>
      <c r="I76" s="789"/>
      <c r="J76" s="108"/>
      <c r="K76" s="108"/>
    </row>
    <row r="77" spans="2:12" ht="13.2" customHeight="1" x14ac:dyDescent="0.25">
      <c r="B77" s="789"/>
      <c r="C77" s="789"/>
      <c r="D77" s="789"/>
      <c r="E77" s="789"/>
      <c r="F77" s="789"/>
      <c r="G77" s="789"/>
      <c r="H77" s="789"/>
      <c r="I77" s="789"/>
      <c r="J77" s="108"/>
      <c r="K77" s="108"/>
    </row>
    <row r="78" spans="2:12" ht="13.2" customHeight="1" x14ac:dyDescent="0.25">
      <c r="B78" s="789"/>
      <c r="C78" s="789"/>
      <c r="D78" s="789"/>
      <c r="E78" s="789"/>
      <c r="F78" s="789"/>
      <c r="G78" s="789"/>
      <c r="H78" s="789"/>
      <c r="I78" s="789"/>
      <c r="J78" s="108"/>
      <c r="K78" s="108"/>
    </row>
    <row r="79" spans="2:12" ht="13.2" customHeight="1" x14ac:dyDescent="0.25">
      <c r="B79" s="109"/>
      <c r="C79" s="110"/>
      <c r="D79" s="110"/>
      <c r="E79" s="111"/>
      <c r="F79" s="111"/>
      <c r="G79" s="117"/>
      <c r="H79" s="113"/>
      <c r="I79" s="110"/>
      <c r="J79" s="108"/>
      <c r="K79" s="108"/>
    </row>
    <row r="80" spans="2:12" ht="25.5" customHeight="1" x14ac:dyDescent="0.25">
      <c r="B80" s="109"/>
      <c r="C80" s="110"/>
      <c r="D80" s="110"/>
      <c r="E80" s="111"/>
      <c r="F80" s="111"/>
      <c r="G80" s="117"/>
      <c r="H80" s="113"/>
      <c r="I80" s="110"/>
      <c r="J80" s="108"/>
      <c r="K80" s="108"/>
    </row>
    <row r="81" ht="13.2" customHeight="1" x14ac:dyDescent="0.25"/>
    <row r="82" ht="13.2" customHeight="1" x14ac:dyDescent="0.25"/>
    <row r="83" ht="13.2" customHeight="1" x14ac:dyDescent="0.25"/>
    <row r="84" ht="13.2" customHeight="1" x14ac:dyDescent="0.25"/>
    <row r="85" ht="13.2" customHeight="1" x14ac:dyDescent="0.25"/>
    <row r="86" ht="13.2" customHeight="1" x14ac:dyDescent="0.25"/>
    <row r="87" ht="13.2" customHeight="1" x14ac:dyDescent="0.25"/>
    <row r="88" ht="13.2" customHeight="1" x14ac:dyDescent="0.25"/>
    <row r="89" ht="13.2" customHeight="1" x14ac:dyDescent="0.25"/>
    <row r="90" ht="13.2" customHeight="1" x14ac:dyDescent="0.25"/>
    <row r="91" ht="13.2" customHeight="1" x14ac:dyDescent="0.25"/>
    <row r="109" spans="6:12" ht="12.75" customHeight="1" x14ac:dyDescent="0.25">
      <c r="F109" s="790"/>
      <c r="G109" s="791"/>
      <c r="H109" s="791"/>
      <c r="I109" s="791"/>
      <c r="J109" s="791"/>
      <c r="K109" s="791"/>
      <c r="L109" s="791"/>
    </row>
    <row r="110" spans="6:12" ht="12.75" customHeight="1" x14ac:dyDescent="0.25">
      <c r="F110" s="785"/>
      <c r="G110" s="786"/>
      <c r="H110" s="786"/>
      <c r="I110" s="786"/>
      <c r="J110" s="786"/>
      <c r="K110" s="786"/>
      <c r="L110" s="786"/>
    </row>
    <row r="111" spans="6:12" ht="12.75" customHeight="1" x14ac:dyDescent="0.25">
      <c r="F111" s="785"/>
      <c r="G111" s="786"/>
      <c r="H111" s="786"/>
      <c r="I111" s="786"/>
      <c r="J111" s="786"/>
      <c r="K111" s="786"/>
      <c r="L111" s="786"/>
    </row>
    <row r="112" spans="6:12" ht="12.75" customHeight="1" x14ac:dyDescent="0.25">
      <c r="F112" s="785"/>
      <c r="G112" s="786"/>
      <c r="H112" s="786"/>
      <c r="I112" s="786"/>
      <c r="J112" s="786"/>
      <c r="K112" s="786"/>
      <c r="L112" s="786"/>
    </row>
    <row r="113" spans="6:12" ht="12.75" customHeight="1" x14ac:dyDescent="0.25">
      <c r="F113" s="787"/>
      <c r="G113" s="788"/>
      <c r="H113" s="788"/>
      <c r="I113" s="788"/>
      <c r="J113" s="788"/>
      <c r="K113" s="788"/>
      <c r="L113" s="788"/>
    </row>
  </sheetData>
  <mergeCells count="72">
    <mergeCell ref="C53:F56"/>
    <mergeCell ref="C63:F65"/>
    <mergeCell ref="C45:G45"/>
    <mergeCell ref="B68:I68"/>
    <mergeCell ref="C73:I73"/>
    <mergeCell ref="C67:I67"/>
    <mergeCell ref="C66:I66"/>
    <mergeCell ref="B45:B65"/>
    <mergeCell ref="C46:F48"/>
    <mergeCell ref="C49:F52"/>
    <mergeCell ref="C57:F58"/>
    <mergeCell ref="C59:F62"/>
    <mergeCell ref="C74:I74"/>
    <mergeCell ref="B69:B70"/>
    <mergeCell ref="D69:F69"/>
    <mergeCell ref="G69:I69"/>
    <mergeCell ref="D70:F70"/>
    <mergeCell ref="G70:I70"/>
    <mergeCell ref="C71:I71"/>
    <mergeCell ref="C72:I72"/>
    <mergeCell ref="F110:L110"/>
    <mergeCell ref="F111:L111"/>
    <mergeCell ref="F112:L112"/>
    <mergeCell ref="F113:L113"/>
    <mergeCell ref="B76:I78"/>
    <mergeCell ref="F109:L109"/>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C20:E20"/>
    <mergeCell ref="F20:I20"/>
    <mergeCell ref="C21:E21"/>
    <mergeCell ref="F21:I21"/>
    <mergeCell ref="C22:E22"/>
    <mergeCell ref="B18:B19"/>
    <mergeCell ref="C18:E18"/>
    <mergeCell ref="F18:I18"/>
    <mergeCell ref="C19:E19"/>
    <mergeCell ref="F19:I19"/>
    <mergeCell ref="C39:I39"/>
    <mergeCell ref="B40:I44"/>
    <mergeCell ref="C24:E24"/>
    <mergeCell ref="G24:I24"/>
    <mergeCell ref="B25:I25"/>
    <mergeCell ref="F27:F38"/>
    <mergeCell ref="G27:G38"/>
    <mergeCell ref="I27:I38"/>
  </mergeCells>
  <dataValidations disablePrompts="1" count="7">
    <dataValidation type="list" allowBlank="1" showInputMessage="1" showErrorMessage="1" sqref="J10:K10" xr:uid="{F887D107-B9C3-4A23-AE0C-1DEA8772F285}">
      <formula1>$M$21:$M$26</formula1>
    </dataValidation>
    <dataValidation type="list" showDropDown="1" showInputMessage="1" showErrorMessage="1" sqref="K12" xr:uid="{5E39D148-C732-4DA9-B76D-DC19B6AFAFE1}">
      <formula1>O17:O19</formula1>
    </dataValidation>
    <dataValidation type="list" allowBlank="1" showInputMessage="1" showErrorMessage="1" sqref="H12:I12" xr:uid="{8D193C82-F006-4CC4-8B72-BCC1C0CE602D}">
      <formula1>M17:M19</formula1>
    </dataValidation>
    <dataValidation type="list" allowBlank="1" showInputMessage="1" showErrorMessage="1" sqref="C24:E24" xr:uid="{26A62406-2974-4E6B-B155-AFC13B024F6A}">
      <formula1>$M$12:$M$15</formula1>
    </dataValidation>
    <dataValidation type="list" allowBlank="1" showInputMessage="1" showErrorMessage="1" sqref="C9:F9" xr:uid="{F271BB9F-2B6A-47B2-A4D7-98734BAF5042}">
      <formula1>$M$6:$M$9</formula1>
    </dataValidation>
    <dataValidation type="list" allowBlank="1" showInputMessage="1" showErrorMessage="1" sqref="H13:I13" xr:uid="{F8CAF5B7-E34D-40CF-84D7-CF1E82B3BFFC}">
      <formula1>$N$5:$N$8</formula1>
    </dataValidation>
    <dataValidation type="list" allowBlank="1" showInputMessage="1" showErrorMessage="1" sqref="C7 I7" xr:uid="{25D72A7A-50E4-44CB-98D6-54F8EB29DCAE}">
      <formula1>$N$11:$N$12</formula1>
    </dataValidation>
  </dataValidations>
  <pageMargins left="0.7" right="0.7" top="0.75" bottom="0.75" header="0.3" footer="0.3"/>
  <pageSetup scale="25" orientation="portrait" r:id="rId1"/>
  <drawing r:id="rId2"/>
  <legacyDrawing r:id="rId3"/>
  <oleObjects>
    <mc:AlternateContent xmlns:mc="http://schemas.openxmlformats.org/markup-compatibility/2006">
      <mc:Choice Requires="x14">
        <oleObject progId="PBrush" shapeId="35858433" r:id="rId4">
          <objectPr defaultSize="0" autoPict="0" r:id="rId5">
            <anchor moveWithCells="1" sizeWithCells="1">
              <from>
                <xdr:col>8</xdr:col>
                <xdr:colOff>53340</xdr:colOff>
                <xdr:row>1</xdr:row>
                <xdr:rowOff>22860</xdr:rowOff>
              </from>
              <to>
                <xdr:col>8</xdr:col>
                <xdr:colOff>1447800</xdr:colOff>
                <xdr:row>1</xdr:row>
                <xdr:rowOff>441960</xdr:rowOff>
              </to>
            </anchor>
          </objectPr>
        </oleObject>
      </mc:Choice>
      <mc:Fallback>
        <oleObject progId="PBrush" shapeId="35858433"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9E35235504AD2141AD281FCE2263AF41" ma:contentTypeVersion="10" ma:contentTypeDescription="Crear nuevo documento." ma:contentTypeScope="" ma:versionID="b3d3a41c2aaa008cae5af340ddeeab0a">
  <xsd:schema xmlns:xsd="http://www.w3.org/2001/XMLSchema" xmlns:xs="http://www.w3.org/2001/XMLSchema" xmlns:p="http://schemas.microsoft.com/office/2006/metadata/properties" xmlns:ns2="d472a95f-029e-48ed-8556-580ff62e7833" xmlns:ns3="08ebe415-1e9a-4b26-acfc-09642d3d19df" targetNamespace="http://schemas.microsoft.com/office/2006/metadata/properties" ma:root="true" ma:fieldsID="e9d9b707683c6b69122fa93f75747aae" ns2:_="" ns3:_="">
    <xsd:import namespace="d472a95f-029e-48ed-8556-580ff62e7833"/>
    <xsd:import namespace="08ebe415-1e9a-4b26-acfc-09642d3d19d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72a95f-029e-48ed-8556-580ff62e78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8ebe415-1e9a-4b26-acfc-09642d3d19df"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F0EA1A3-3C27-480B-B2AD-449A025DA571}">
  <ds:schemaRefs>
    <ds:schemaRef ds:uri="http://schemas.microsoft.com/sharepoint/v3/contenttype/forms"/>
  </ds:schemaRefs>
</ds:datastoreItem>
</file>

<file path=customXml/itemProps2.xml><?xml version="1.0" encoding="utf-8"?>
<ds:datastoreItem xmlns:ds="http://schemas.openxmlformats.org/officeDocument/2006/customXml" ds:itemID="{3F664237-BA00-4E19-9D4C-97CF951D95E6}">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B2788C33-E6FA-4C62-BC94-CD96BA7719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72a95f-029e-48ed-8556-580ff62e7833"/>
    <ds:schemaRef ds:uri="08ebe415-1e9a-4b26-acfc-09642d3d19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6</vt:i4>
      </vt:variant>
    </vt:vector>
  </HeadingPairs>
  <TitlesOfParts>
    <vt:vector size="20" baseType="lpstr">
      <vt:lpstr>Sección 3. Metas Producto</vt:lpstr>
      <vt:lpstr>MP - SIT</vt:lpstr>
      <vt:lpstr>Act.Meta_SIT</vt:lpstr>
      <vt:lpstr>META 1</vt:lpstr>
      <vt:lpstr>META 2</vt:lpstr>
      <vt:lpstr>META 3</vt:lpstr>
      <vt:lpstr>META 4</vt:lpstr>
      <vt:lpstr>META 5</vt:lpstr>
      <vt:lpstr>META 6</vt:lpstr>
      <vt:lpstr>META 7</vt:lpstr>
      <vt:lpstr>HV 14</vt:lpstr>
      <vt:lpstr>Act. 14</vt:lpstr>
      <vt:lpstr>Hoja3</vt:lpstr>
      <vt:lpstr>Hoja1</vt:lpstr>
      <vt:lpstr>'META 2'!Área_de_impresión</vt:lpstr>
      <vt:lpstr>'META 3'!Área_de_impresión</vt:lpstr>
      <vt:lpstr>'META 4'!Área_de_impresión</vt:lpstr>
      <vt:lpstr>'META 5'!Área_de_impresión</vt:lpstr>
      <vt:lpstr>'META 6'!Área_de_impresión</vt:lpstr>
      <vt:lpstr>'Sección 3. Metas Producto'!Área_de_impresión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Kellis Vanessa Gonzalez Solano</dc:creator>
  <cp:keywords/>
  <dc:description/>
  <cp:lastModifiedBy>David Arturo Jaimes Martinez</cp:lastModifiedBy>
  <cp:revision/>
  <dcterms:created xsi:type="dcterms:W3CDTF">2010-03-25T16:40:43Z</dcterms:created>
  <dcterms:modified xsi:type="dcterms:W3CDTF">2022-08-11T17:45:36Z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0x0101009E35235504AD2141AD281FCE2263AF41</vt:lpwstr>
  </property>
</Properties>
</file>