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06"/>
  <workbookPr defaultThemeVersion="166925"/>
  <mc:AlternateContent xmlns:mc="http://schemas.openxmlformats.org/markup-compatibility/2006">
    <mc:Choice Requires="x15">
      <x15ac:absPath xmlns:x15ac="http://schemas.microsoft.com/office/spreadsheetml/2010/11/ac" url="C:\Users\SEBASTIÁN\Desktop\"/>
    </mc:Choice>
  </mc:AlternateContent>
  <xr:revisionPtr revIDLastSave="0" documentId="8_{BFA0836B-05DB-491E-849E-5B9B38DEB9E3}" xr6:coauthVersionLast="47" xr6:coauthVersionMax="47" xr10:uidLastSave="{00000000-0000-0000-0000-000000000000}"/>
  <bookViews>
    <workbookView xWindow="-120" yWindow="-120" windowWidth="20730" windowHeight="11310" firstSheet="1" activeTab="1" xr2:uid="{00000000-000D-0000-FFFF-FFFF00000000}"/>
  </bookViews>
  <sheets>
    <sheet name="FORMULACIÓN" sheetId="2" state="hidden" r:id="rId1"/>
    <sheet name="RIESGOS DE GESTIÓN" sheetId="1" r:id="rId2"/>
  </sheets>
  <definedNames>
    <definedName name="CONTROL_IMPACTO">FORMULACIÓN!$B$224:$B$232</definedName>
    <definedName name="CONTROL_PROBABILIDAD">FORMULACIÓN!$B$216:$B$221</definedName>
    <definedName name="DESPLAZAMIENTO_IMPACTO">FORMULACIÓN!$C$224:$C$232</definedName>
    <definedName name="DESPLAZAMIENTO_PROBABILIDAD">FORMULACIÓN!$C$216:$C$221</definedName>
    <definedName name="DISEÑO">FORMULACIÓN!$A$88:$A$96</definedName>
    <definedName name="EJECUCION">FORMULACIÓN!$B$88:$B$96</definedName>
    <definedName name="EVALUACION_DISEÑO">FORMULACIÓN!$B$258:$B$263</definedName>
    <definedName name="EVALUACION_EJECUCION">FORMULACIÓN!$C$258:$C$263</definedName>
    <definedName name="IMPACTO">FORMULACIÓN!$B$32:$B$56</definedName>
    <definedName name="PROBABILIDADES">FORMULACIÓN!$A$32:$A$56</definedName>
    <definedName name="RESPONSABLE">FORMULACIÓN!$A$258:$A$263</definedName>
    <definedName name="SOLIDEZ">FORMULACIÓN!$C$88:$C$96</definedName>
    <definedName name="SOLIDEZ_IMPACTO">FORMULACIÓN!$A$224:$A$232</definedName>
    <definedName name="SOLIDEZ_PROBABILIDAD">FORMULACIÓN!$A$216:$A$221</definedName>
    <definedName name="ZONARIESGOS">FORMULACIÓN!$C$32:$C$56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5" i="1" l="1" a="1"/>
  <c r="N15" i="1" s="1"/>
  <c r="N16" i="1" a="1"/>
  <c r="N16" i="1" s="1"/>
  <c r="N17" i="1" a="1"/>
  <c r="N17" i="1" s="1"/>
  <c r="N18" i="1" a="1"/>
  <c r="N18" i="1" s="1"/>
  <c r="N19" i="1" a="1"/>
  <c r="N19" i="1" s="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0" i="1"/>
  <c r="AC10" i="1" s="1"/>
  <c r="AJ75" i="1" a="1"/>
  <c r="AJ75" i="1" s="1"/>
  <c r="AC155" i="1" l="1"/>
  <c r="AC150" i="1"/>
  <c r="AC140" i="1"/>
  <c r="AC135" i="1"/>
  <c r="AC130" i="1"/>
  <c r="AC115" i="1"/>
  <c r="AC110" i="1"/>
  <c r="AC95" i="1"/>
  <c r="AC90" i="1"/>
  <c r="AC75" i="1"/>
  <c r="AC70" i="1"/>
  <c r="AC55" i="1"/>
  <c r="AC50" i="1"/>
  <c r="AC35" i="1"/>
  <c r="AC30" i="1"/>
  <c r="AC120" i="1"/>
  <c r="AC100" i="1"/>
  <c r="AC80" i="1"/>
  <c r="AC60" i="1"/>
  <c r="AC40" i="1"/>
  <c r="AC20" i="1"/>
  <c r="AC145" i="1"/>
  <c r="AC125" i="1"/>
  <c r="AC105" i="1"/>
  <c r="AC85" i="1"/>
  <c r="AC65" i="1"/>
  <c r="AC45" i="1"/>
  <c r="AC25" i="1"/>
  <c r="AC15" i="1"/>
  <c r="N10" i="1" a="1"/>
  <c r="N10" i="1" s="1"/>
  <c r="AJ15" i="1" a="1"/>
  <c r="AJ15" i="1" s="1"/>
  <c r="AJ20" i="1" a="1"/>
  <c r="AJ20" i="1" s="1"/>
  <c r="AJ25" i="1" a="1"/>
  <c r="AJ25" i="1" s="1"/>
  <c r="AJ30" i="1" a="1"/>
  <c r="AJ30" i="1" s="1"/>
  <c r="AJ35" i="1" a="1"/>
  <c r="AJ35" i="1" s="1"/>
  <c r="AJ40" i="1" a="1"/>
  <c r="AJ40" i="1" s="1"/>
  <c r="AJ45" i="1" a="1"/>
  <c r="AJ45" i="1" s="1"/>
  <c r="AJ50" i="1" a="1"/>
  <c r="AJ50" i="1" s="1"/>
  <c r="AJ55" i="1" a="1"/>
  <c r="AJ55" i="1" s="1"/>
  <c r="AJ60" i="1" a="1"/>
  <c r="AJ60" i="1" s="1"/>
  <c r="AJ65" i="1" a="1"/>
  <c r="AJ65" i="1" s="1"/>
  <c r="AJ70" i="1" a="1"/>
  <c r="AJ70" i="1" s="1"/>
  <c r="AJ80" i="1" a="1"/>
  <c r="AJ80" i="1" s="1"/>
  <c r="AJ85" i="1" a="1"/>
  <c r="AJ85" i="1" s="1"/>
  <c r="AJ90" i="1" a="1"/>
  <c r="AJ90" i="1" s="1"/>
  <c r="AJ95" i="1" a="1"/>
  <c r="AJ95" i="1" s="1"/>
  <c r="AJ100" i="1" a="1"/>
  <c r="AJ100" i="1" s="1"/>
  <c r="AJ105" i="1" a="1"/>
  <c r="AJ105" i="1" s="1"/>
  <c r="AJ110" i="1" a="1"/>
  <c r="AJ110" i="1" s="1"/>
  <c r="AJ115" i="1" a="1"/>
  <c r="AJ115" i="1" s="1"/>
  <c r="AJ120" i="1" a="1"/>
  <c r="AJ120" i="1" s="1"/>
  <c r="AJ125" i="1" a="1"/>
  <c r="AJ125" i="1" s="1"/>
  <c r="AJ130" i="1" a="1"/>
  <c r="AJ130" i="1" s="1"/>
  <c r="AJ135" i="1" a="1"/>
  <c r="AJ135" i="1" s="1"/>
  <c r="AJ140" i="1" a="1"/>
  <c r="AJ140" i="1" s="1"/>
  <c r="AJ145" i="1" a="1"/>
  <c r="AJ145" i="1" s="1"/>
  <c r="AJ150" i="1" a="1"/>
  <c r="AJ150" i="1" s="1"/>
  <c r="AJ155" i="1" a="1"/>
  <c r="AJ155" i="1" s="1"/>
  <c r="AJ10" i="1" a="1"/>
  <c r="AJ10" i="1" s="1"/>
  <c r="Y159" i="1" l="1"/>
  <c r="Y158" i="1"/>
  <c r="Y157" i="1"/>
  <c r="Y156" i="1"/>
  <c r="Y155" i="1"/>
  <c r="Y154" i="1"/>
  <c r="Y153" i="1"/>
  <c r="Y152" i="1"/>
  <c r="Y151" i="1"/>
  <c r="Y150" i="1"/>
  <c r="Y149" i="1"/>
  <c r="Y148" i="1"/>
  <c r="Y147" i="1"/>
  <c r="Y146" i="1"/>
  <c r="Y145" i="1"/>
  <c r="Y144" i="1"/>
  <c r="Y143" i="1"/>
  <c r="Y142" i="1"/>
  <c r="Y141" i="1"/>
  <c r="Y140" i="1"/>
  <c r="Y139" i="1"/>
  <c r="Y138" i="1"/>
  <c r="Y137" i="1"/>
  <c r="Y136" i="1"/>
  <c r="Y135" i="1"/>
  <c r="Y134" i="1"/>
  <c r="Y133" i="1"/>
  <c r="Y132" i="1"/>
  <c r="Y131" i="1"/>
  <c r="Y130" i="1"/>
  <c r="Y129" i="1"/>
  <c r="Y128" i="1"/>
  <c r="Y127" i="1"/>
  <c r="Y126" i="1"/>
  <c r="Y125" i="1"/>
  <c r="Y124" i="1"/>
  <c r="Y123" i="1"/>
  <c r="Y122" i="1"/>
  <c r="Y121" i="1"/>
  <c r="Y120" i="1"/>
  <c r="Y119" i="1"/>
  <c r="Y118" i="1"/>
  <c r="Y117" i="1"/>
  <c r="Y116" i="1"/>
  <c r="Y115" i="1"/>
  <c r="Y114" i="1"/>
  <c r="Y113" i="1"/>
  <c r="Y112" i="1"/>
  <c r="Y111" i="1"/>
  <c r="Y110" i="1"/>
  <c r="Y109" i="1"/>
  <c r="Y108" i="1"/>
  <c r="Y107" i="1"/>
  <c r="Y106" i="1"/>
  <c r="Y104" i="1"/>
  <c r="Y103" i="1"/>
  <c r="Y102" i="1"/>
  <c r="Y101" i="1"/>
  <c r="Y99" i="1"/>
  <c r="Y98" i="1"/>
  <c r="Y97" i="1"/>
  <c r="Y96" i="1"/>
  <c r="Y94" i="1"/>
  <c r="Y93" i="1"/>
  <c r="Y92" i="1"/>
  <c r="Y91" i="1"/>
  <c r="Y89" i="1"/>
  <c r="Y88" i="1"/>
  <c r="Y87" i="1"/>
  <c r="Y86" i="1"/>
  <c r="Y84" i="1"/>
  <c r="Y83" i="1"/>
  <c r="Y82" i="1"/>
  <c r="Y81" i="1"/>
  <c r="Y79" i="1"/>
  <c r="Y78" i="1"/>
  <c r="Y77" i="1"/>
  <c r="Y76" i="1"/>
  <c r="Y74" i="1"/>
  <c r="Y73" i="1"/>
  <c r="Y72" i="1"/>
  <c r="Y71" i="1"/>
  <c r="Y69" i="1"/>
  <c r="Y68" i="1"/>
  <c r="Y67" i="1"/>
  <c r="Y66" i="1"/>
  <c r="Y64" i="1"/>
  <c r="Y63" i="1"/>
  <c r="Y62" i="1"/>
  <c r="Y61" i="1"/>
  <c r="Y59" i="1"/>
  <c r="Y58" i="1"/>
  <c r="Y57" i="1"/>
  <c r="Y56" i="1"/>
  <c r="Y54" i="1"/>
  <c r="Y53" i="1"/>
  <c r="Y52" i="1"/>
  <c r="Y51" i="1"/>
  <c r="Y49" i="1"/>
  <c r="Y48" i="1"/>
  <c r="Y47" i="1"/>
  <c r="Y46" i="1"/>
  <c r="Y44" i="1"/>
  <c r="Y43" i="1"/>
  <c r="Y42" i="1"/>
  <c r="Y41" i="1"/>
  <c r="Y39" i="1"/>
  <c r="Y38" i="1"/>
  <c r="Y37" i="1"/>
  <c r="Y36" i="1"/>
  <c r="Y34" i="1"/>
  <c r="Y33" i="1"/>
  <c r="Y32" i="1"/>
  <c r="Y31" i="1"/>
  <c r="Y29" i="1"/>
  <c r="Y28" i="1"/>
  <c r="Y27" i="1"/>
  <c r="Y26" i="1"/>
  <c r="Y24" i="1"/>
  <c r="Y23" i="1"/>
  <c r="Y22" i="1"/>
  <c r="Y21" i="1"/>
  <c r="Y19" i="1"/>
  <c r="Y18" i="1"/>
  <c r="Y17" i="1"/>
  <c r="Y16" i="1"/>
  <c r="Y11" i="1"/>
  <c r="Y12" i="1"/>
  <c r="Y13" i="1"/>
  <c r="Y14" i="1"/>
  <c r="Z14" i="1" s="1" a="1"/>
  <c r="Z14" i="1" s="1"/>
  <c r="Z28" i="1" l="1" a="1"/>
  <c r="Z28" i="1" s="1"/>
  <c r="AA28" i="1" s="1" a="1"/>
  <c r="AA28" i="1" s="1"/>
  <c r="AB28" i="1" s="1"/>
  <c r="Z43" i="1" a="1"/>
  <c r="Z43" i="1" s="1"/>
  <c r="AA43" i="1" s="1" a="1"/>
  <c r="AA43" i="1" s="1"/>
  <c r="AB43" i="1" s="1"/>
  <c r="Z58" i="1" a="1"/>
  <c r="Z58" i="1" s="1"/>
  <c r="AA58" i="1" s="1" a="1"/>
  <c r="AA58" i="1" s="1"/>
  <c r="AB58" i="1" s="1"/>
  <c r="Z68" i="1" a="1"/>
  <c r="Z68" i="1" s="1"/>
  <c r="AA68" i="1" s="1" a="1"/>
  <c r="AA68" i="1" s="1"/>
  <c r="AB68" i="1" s="1"/>
  <c r="Z83" i="1" a="1"/>
  <c r="Z83" i="1" s="1"/>
  <c r="AA83" i="1" s="1" a="1"/>
  <c r="AA83" i="1" s="1"/>
  <c r="AB83" i="1" s="1"/>
  <c r="Z93" i="1" a="1"/>
  <c r="Z93" i="1" s="1"/>
  <c r="AA93" i="1" s="1" a="1"/>
  <c r="AA93" i="1" s="1"/>
  <c r="AB93" i="1" s="1"/>
  <c r="Z103" i="1" a="1"/>
  <c r="Z103" i="1" s="1"/>
  <c r="AA103" i="1" s="1" a="1"/>
  <c r="AA103" i="1" s="1"/>
  <c r="AB103" i="1" s="1"/>
  <c r="Z108" i="1" a="1"/>
  <c r="Z108" i="1" s="1"/>
  <c r="AA108" i="1" s="1" a="1"/>
  <c r="AA108" i="1" s="1"/>
  <c r="AB108" i="1" s="1"/>
  <c r="Z116" i="1" a="1"/>
  <c r="Z116" i="1" s="1"/>
  <c r="AA116" i="1" s="1" a="1"/>
  <c r="AA116" i="1" s="1"/>
  <c r="AB116" i="1" s="1"/>
  <c r="Z124" i="1" a="1"/>
  <c r="Z124" i="1" s="1"/>
  <c r="AA124" i="1" s="1" a="1"/>
  <c r="AA124" i="1" s="1"/>
  <c r="AB124" i="1" s="1"/>
  <c r="Z132" i="1" a="1"/>
  <c r="Z132" i="1" s="1"/>
  <c r="AA132" i="1" s="1" a="1"/>
  <c r="AA132" i="1" s="1"/>
  <c r="AB132" i="1" s="1"/>
  <c r="Z140" i="1" a="1"/>
  <c r="Z140" i="1" s="1"/>
  <c r="AA140" i="1" s="1" a="1"/>
  <c r="AA140" i="1" s="1"/>
  <c r="AB140" i="1" s="1"/>
  <c r="Z144" i="1" a="1"/>
  <c r="Z144" i="1" s="1"/>
  <c r="AA144" i="1" s="1" a="1"/>
  <c r="AA144" i="1" s="1"/>
  <c r="AB144" i="1" s="1"/>
  <c r="Z148" i="1" a="1"/>
  <c r="Z148" i="1" s="1"/>
  <c r="AA148" i="1" s="1" a="1"/>
  <c r="AA148" i="1" s="1"/>
  <c r="AB148" i="1" s="1"/>
  <c r="Z152" i="1" a="1"/>
  <c r="Z152" i="1" s="1"/>
  <c r="AA152" i="1" s="1" a="1"/>
  <c r="AA152" i="1" s="1"/>
  <c r="AB152" i="1" s="1"/>
  <c r="Z156" i="1" a="1"/>
  <c r="Z156" i="1" s="1"/>
  <c r="AA156" i="1" s="1" a="1"/>
  <c r="AA156" i="1" s="1"/>
  <c r="AB156" i="1" s="1"/>
  <c r="Z19" i="1" a="1"/>
  <c r="Z19" i="1" s="1"/>
  <c r="AA19" i="1" s="1" a="1"/>
  <c r="AA19" i="1" s="1"/>
  <c r="AB19" i="1" s="1"/>
  <c r="Z24" i="1" a="1"/>
  <c r="Z24" i="1" s="1"/>
  <c r="AA24" i="1" s="1" a="1"/>
  <c r="AA24" i="1" s="1"/>
  <c r="AB24" i="1" s="1"/>
  <c r="Z29" i="1" a="1"/>
  <c r="Z29" i="1" s="1"/>
  <c r="AA29" i="1" s="1" a="1"/>
  <c r="AA29" i="1" s="1"/>
  <c r="AB29" i="1" s="1"/>
  <c r="Z34" i="1" a="1"/>
  <c r="Z34" i="1" s="1"/>
  <c r="AA34" i="1" s="1" a="1"/>
  <c r="AA34" i="1" s="1"/>
  <c r="AB34" i="1" s="1"/>
  <c r="Z39" i="1" a="1"/>
  <c r="Z39" i="1" s="1"/>
  <c r="AA39" i="1" s="1" a="1"/>
  <c r="AA39" i="1" s="1"/>
  <c r="AB39" i="1" s="1"/>
  <c r="Z44" i="1" a="1"/>
  <c r="Z44" i="1" s="1"/>
  <c r="AA44" i="1" s="1" a="1"/>
  <c r="AA44" i="1" s="1"/>
  <c r="AB44" i="1" s="1"/>
  <c r="Z49" i="1" a="1"/>
  <c r="Z49" i="1" s="1"/>
  <c r="AA49" i="1" s="1" a="1"/>
  <c r="AA49" i="1" s="1"/>
  <c r="AB49" i="1" s="1"/>
  <c r="Z54" i="1" a="1"/>
  <c r="Z54" i="1" s="1"/>
  <c r="AA54" i="1" s="1" a="1"/>
  <c r="AA54" i="1" s="1"/>
  <c r="AB54" i="1" s="1"/>
  <c r="Z59" i="1" a="1"/>
  <c r="Z59" i="1" s="1"/>
  <c r="AA59" i="1" s="1" a="1"/>
  <c r="AA59" i="1" s="1"/>
  <c r="AB59" i="1" s="1"/>
  <c r="Z64" i="1" a="1"/>
  <c r="Z64" i="1" s="1"/>
  <c r="AA64" i="1" s="1" a="1"/>
  <c r="AA64" i="1" s="1"/>
  <c r="AB64" i="1" s="1"/>
  <c r="Z69" i="1" a="1"/>
  <c r="Z69" i="1" s="1"/>
  <c r="AA69" i="1" s="1" a="1"/>
  <c r="AA69" i="1" s="1"/>
  <c r="AB69" i="1" s="1"/>
  <c r="Z74" i="1" a="1"/>
  <c r="Z74" i="1" s="1"/>
  <c r="AA74" i="1" s="1" a="1"/>
  <c r="AA74" i="1" s="1"/>
  <c r="AB74" i="1" s="1"/>
  <c r="Z79" i="1" a="1"/>
  <c r="Z79" i="1" s="1"/>
  <c r="AA79" i="1" s="1" a="1"/>
  <c r="AA79" i="1" s="1"/>
  <c r="AB79" i="1" s="1"/>
  <c r="Z84" i="1" a="1"/>
  <c r="Z84" i="1" s="1"/>
  <c r="AA84" i="1" s="1" a="1"/>
  <c r="AA84" i="1" s="1"/>
  <c r="AB84" i="1" s="1"/>
  <c r="Z89" i="1" a="1"/>
  <c r="Z89" i="1" s="1"/>
  <c r="AA89" i="1" s="1" a="1"/>
  <c r="AA89" i="1" s="1"/>
  <c r="AB89" i="1" s="1"/>
  <c r="Z94" i="1" a="1"/>
  <c r="Z94" i="1" s="1"/>
  <c r="AA94" i="1" s="1" a="1"/>
  <c r="AA94" i="1" s="1"/>
  <c r="AB94" i="1" s="1"/>
  <c r="Z99" i="1" a="1"/>
  <c r="Z99" i="1" s="1"/>
  <c r="AA99" i="1" s="1" a="1"/>
  <c r="AA99" i="1" s="1"/>
  <c r="AB99" i="1" s="1"/>
  <c r="Z104" i="1" a="1"/>
  <c r="Z104" i="1" s="1"/>
  <c r="AA104" i="1" s="1" a="1"/>
  <c r="AA104" i="1" s="1"/>
  <c r="AB104" i="1" s="1"/>
  <c r="Z109" i="1" a="1"/>
  <c r="Z109" i="1" s="1"/>
  <c r="AA109" i="1" s="1" a="1"/>
  <c r="AA109" i="1" s="1"/>
  <c r="AB109" i="1" s="1"/>
  <c r="Z113" i="1" a="1"/>
  <c r="Z113" i="1" s="1"/>
  <c r="AA113" i="1" s="1" a="1"/>
  <c r="AA113" i="1" s="1"/>
  <c r="AB113" i="1" s="1"/>
  <c r="Z117" i="1" a="1"/>
  <c r="Z117" i="1" s="1"/>
  <c r="AA117" i="1" s="1" a="1"/>
  <c r="AA117" i="1" s="1"/>
  <c r="AB117" i="1" s="1"/>
  <c r="Z121" i="1" a="1"/>
  <c r="Z121" i="1" s="1"/>
  <c r="AA121" i="1" s="1" a="1"/>
  <c r="AA121" i="1" s="1"/>
  <c r="AB121" i="1" s="1"/>
  <c r="Z125" i="1" a="1"/>
  <c r="Z125" i="1" s="1"/>
  <c r="AA125" i="1" s="1" a="1"/>
  <c r="AA125" i="1" s="1"/>
  <c r="AB125" i="1" s="1"/>
  <c r="Z129" i="1" a="1"/>
  <c r="Z129" i="1" s="1"/>
  <c r="AA129" i="1" s="1" a="1"/>
  <c r="AA129" i="1" s="1"/>
  <c r="AB129" i="1" s="1"/>
  <c r="Z133" i="1" a="1"/>
  <c r="Z133" i="1" s="1"/>
  <c r="AA133" i="1" s="1" a="1"/>
  <c r="AA133" i="1" s="1"/>
  <c r="AB133" i="1" s="1"/>
  <c r="Z137" i="1" a="1"/>
  <c r="Z137" i="1" s="1"/>
  <c r="AA137" i="1" s="1" a="1"/>
  <c r="AA137" i="1" s="1"/>
  <c r="AB137" i="1" s="1"/>
  <c r="Z141" i="1" a="1"/>
  <c r="Z141" i="1" s="1"/>
  <c r="AA141" i="1" s="1" a="1"/>
  <c r="AA141" i="1" s="1"/>
  <c r="AB141" i="1" s="1"/>
  <c r="Z145" i="1" a="1"/>
  <c r="Z145" i="1" s="1"/>
  <c r="AA145" i="1" s="1" a="1"/>
  <c r="AA145" i="1" s="1"/>
  <c r="AB145" i="1" s="1"/>
  <c r="Z149" i="1" a="1"/>
  <c r="Z149" i="1" s="1"/>
  <c r="AA149" i="1" s="1" a="1"/>
  <c r="AA149" i="1" s="1"/>
  <c r="AB149" i="1" s="1"/>
  <c r="Z153" i="1" a="1"/>
  <c r="Z153" i="1" s="1"/>
  <c r="AA153" i="1" s="1" a="1"/>
  <c r="AA153" i="1" s="1"/>
  <c r="AB153" i="1" s="1"/>
  <c r="Z157" i="1" a="1"/>
  <c r="Z157" i="1" s="1"/>
  <c r="AA157" i="1" s="1" a="1"/>
  <c r="AA157" i="1" s="1"/>
  <c r="AB157" i="1" s="1"/>
  <c r="Z23" i="1" a="1"/>
  <c r="Z23" i="1" s="1"/>
  <c r="AA23" i="1" s="1" a="1"/>
  <c r="AA23" i="1" s="1"/>
  <c r="AB23" i="1" s="1"/>
  <c r="Z38" i="1" a="1"/>
  <c r="Z38" i="1" s="1"/>
  <c r="AA38" i="1" s="1" a="1"/>
  <c r="AA38" i="1" s="1"/>
  <c r="AB38" i="1" s="1"/>
  <c r="Z53" i="1" a="1"/>
  <c r="Z53" i="1" s="1"/>
  <c r="AA53" i="1" s="1" a="1"/>
  <c r="AA53" i="1" s="1"/>
  <c r="AB53" i="1" s="1"/>
  <c r="Z73" i="1" a="1"/>
  <c r="Z73" i="1" s="1"/>
  <c r="AA73" i="1" s="1" a="1"/>
  <c r="AA73" i="1" s="1"/>
  <c r="AB73" i="1" s="1"/>
  <c r="Z21" i="1" a="1"/>
  <c r="Z21" i="1" s="1"/>
  <c r="AA21" i="1" s="1" a="1"/>
  <c r="AA21" i="1" s="1"/>
  <c r="AB21" i="1" s="1"/>
  <c r="Z26" i="1" a="1"/>
  <c r="Z26" i="1" s="1"/>
  <c r="AA26" i="1" s="1" a="1"/>
  <c r="AA26" i="1" s="1"/>
  <c r="AB26" i="1" s="1"/>
  <c r="Z31" i="1" a="1"/>
  <c r="Z31" i="1" s="1"/>
  <c r="AA31" i="1" s="1" a="1"/>
  <c r="AA31" i="1" s="1"/>
  <c r="AB31" i="1" s="1"/>
  <c r="Z36" i="1" a="1"/>
  <c r="Z36" i="1" s="1"/>
  <c r="AA36" i="1" s="1" a="1"/>
  <c r="AA36" i="1" s="1"/>
  <c r="AB36" i="1" s="1"/>
  <c r="Z41" i="1" a="1"/>
  <c r="Z41" i="1" s="1"/>
  <c r="AA41" i="1" s="1" a="1"/>
  <c r="AA41" i="1" s="1"/>
  <c r="AB41" i="1" s="1"/>
  <c r="Z46" i="1" a="1"/>
  <c r="Z46" i="1" s="1"/>
  <c r="AA46" i="1" s="1" a="1"/>
  <c r="AA46" i="1" s="1"/>
  <c r="AB46" i="1" s="1"/>
  <c r="Z51" i="1" a="1"/>
  <c r="Z51" i="1" s="1"/>
  <c r="AA51" i="1" s="1" a="1"/>
  <c r="AA51" i="1" s="1"/>
  <c r="AB51" i="1" s="1"/>
  <c r="Z56" i="1" a="1"/>
  <c r="Z56" i="1" s="1"/>
  <c r="AA56" i="1" s="1" a="1"/>
  <c r="AA56" i="1" s="1"/>
  <c r="AB56" i="1" s="1"/>
  <c r="Z61" i="1" a="1"/>
  <c r="Z61" i="1" s="1"/>
  <c r="AA61" i="1" s="1" a="1"/>
  <c r="AA61" i="1" s="1"/>
  <c r="AB61" i="1" s="1"/>
  <c r="Z66" i="1" a="1"/>
  <c r="Z66" i="1" s="1"/>
  <c r="AA66" i="1" s="1" a="1"/>
  <c r="AA66" i="1" s="1"/>
  <c r="AB66" i="1" s="1"/>
  <c r="Z71" i="1" a="1"/>
  <c r="Z71" i="1" s="1"/>
  <c r="AA71" i="1" s="1" a="1"/>
  <c r="AA71" i="1" s="1"/>
  <c r="AB71" i="1" s="1"/>
  <c r="Z76" i="1" a="1"/>
  <c r="Z76" i="1" s="1"/>
  <c r="AA76" i="1" s="1" a="1"/>
  <c r="AA76" i="1" s="1"/>
  <c r="AB76" i="1" s="1"/>
  <c r="Z81" i="1" a="1"/>
  <c r="Z81" i="1" s="1"/>
  <c r="AA81" i="1" s="1" a="1"/>
  <c r="AA81" i="1" s="1"/>
  <c r="AB81" i="1" s="1"/>
  <c r="Z86" i="1" a="1"/>
  <c r="Z86" i="1" s="1"/>
  <c r="AA86" i="1" s="1" a="1"/>
  <c r="AA86" i="1" s="1"/>
  <c r="AB86" i="1" s="1"/>
  <c r="Z91" i="1" a="1"/>
  <c r="Z91" i="1" s="1"/>
  <c r="AA91" i="1" s="1" a="1"/>
  <c r="AA91" i="1" s="1"/>
  <c r="AB91" i="1" s="1"/>
  <c r="Z96" i="1" a="1"/>
  <c r="Z96" i="1" s="1"/>
  <c r="AA96" i="1" s="1" a="1"/>
  <c r="AA96" i="1" s="1"/>
  <c r="AB96" i="1" s="1"/>
  <c r="Z101" i="1" a="1"/>
  <c r="Z101" i="1" s="1"/>
  <c r="AA101" i="1" s="1" a="1"/>
  <c r="AA101" i="1" s="1"/>
  <c r="AB101" i="1" s="1"/>
  <c r="Z106" i="1" a="1"/>
  <c r="Z106" i="1" s="1"/>
  <c r="AA106" i="1" s="1" a="1"/>
  <c r="AA106" i="1" s="1"/>
  <c r="AB106" i="1" s="1"/>
  <c r="Z110" i="1" a="1"/>
  <c r="Z110" i="1" s="1"/>
  <c r="AA110" i="1" s="1" a="1"/>
  <c r="AA110" i="1" s="1"/>
  <c r="AB110" i="1" s="1"/>
  <c r="Z114" i="1" a="1"/>
  <c r="Z114" i="1" s="1"/>
  <c r="AA114" i="1" s="1" a="1"/>
  <c r="AA114" i="1" s="1"/>
  <c r="AB114" i="1" s="1"/>
  <c r="Z118" i="1" a="1"/>
  <c r="Z118" i="1" s="1"/>
  <c r="AA118" i="1" s="1" a="1"/>
  <c r="AA118" i="1" s="1"/>
  <c r="AB118" i="1" s="1"/>
  <c r="Z122" i="1" a="1"/>
  <c r="Z122" i="1" s="1"/>
  <c r="AA122" i="1" s="1" a="1"/>
  <c r="AA122" i="1" s="1"/>
  <c r="AB122" i="1" s="1"/>
  <c r="Z126" i="1" a="1"/>
  <c r="Z126" i="1" s="1"/>
  <c r="AA126" i="1" s="1" a="1"/>
  <c r="AA126" i="1" s="1"/>
  <c r="AB126" i="1" s="1"/>
  <c r="Z130" i="1" a="1"/>
  <c r="Z130" i="1" s="1"/>
  <c r="AA130" i="1" s="1" a="1"/>
  <c r="AA130" i="1" s="1"/>
  <c r="AB130" i="1" s="1"/>
  <c r="Z134" i="1" a="1"/>
  <c r="Z134" i="1" s="1"/>
  <c r="AA134" i="1" s="1" a="1"/>
  <c r="AA134" i="1" s="1"/>
  <c r="AB134" i="1" s="1"/>
  <c r="Z138" i="1" a="1"/>
  <c r="Z138" i="1" s="1"/>
  <c r="AA138" i="1" s="1" a="1"/>
  <c r="AA138" i="1" s="1"/>
  <c r="AB138" i="1" s="1"/>
  <c r="Z142" i="1" a="1"/>
  <c r="Z142" i="1" s="1"/>
  <c r="AA142" i="1" s="1" a="1"/>
  <c r="AA142" i="1" s="1"/>
  <c r="AB142" i="1" s="1"/>
  <c r="Z146" i="1" a="1"/>
  <c r="Z146" i="1" s="1"/>
  <c r="AA146" i="1" s="1" a="1"/>
  <c r="AA146" i="1" s="1"/>
  <c r="AB146" i="1" s="1"/>
  <c r="Z150" i="1" a="1"/>
  <c r="Z150" i="1" s="1"/>
  <c r="AA150" i="1" s="1" a="1"/>
  <c r="AA150" i="1" s="1"/>
  <c r="AB150" i="1" s="1"/>
  <c r="Z154" i="1" a="1"/>
  <c r="Z154" i="1" s="1"/>
  <c r="AA154" i="1" s="1" a="1"/>
  <c r="AA154" i="1" s="1"/>
  <c r="AB154" i="1" s="1"/>
  <c r="Z158" i="1" a="1"/>
  <c r="Z158" i="1" s="1"/>
  <c r="AA158" i="1" s="1" a="1"/>
  <c r="AA158" i="1" s="1"/>
  <c r="AB158" i="1" s="1"/>
  <c r="Z33" i="1" a="1"/>
  <c r="Z33" i="1" s="1"/>
  <c r="AA33" i="1" s="1" a="1"/>
  <c r="AA33" i="1" s="1"/>
  <c r="AB33" i="1" s="1"/>
  <c r="Z48" i="1" a="1"/>
  <c r="Z48" i="1" s="1"/>
  <c r="AA48" i="1" s="1" a="1"/>
  <c r="AA48" i="1" s="1"/>
  <c r="AB48" i="1" s="1"/>
  <c r="Z63" i="1" a="1"/>
  <c r="Z63" i="1" s="1"/>
  <c r="AA63" i="1" s="1" a="1"/>
  <c r="AA63" i="1" s="1"/>
  <c r="AB63" i="1" s="1"/>
  <c r="Z78" i="1" a="1"/>
  <c r="Z78" i="1" s="1"/>
  <c r="AA78" i="1" s="1" a="1"/>
  <c r="AA78" i="1" s="1"/>
  <c r="AB78" i="1" s="1"/>
  <c r="Z88" i="1" a="1"/>
  <c r="Z88" i="1" s="1"/>
  <c r="AA88" i="1" s="1" a="1"/>
  <c r="AA88" i="1" s="1"/>
  <c r="AB88" i="1" s="1"/>
  <c r="Z98" i="1" a="1"/>
  <c r="Z98" i="1" s="1"/>
  <c r="AA98" i="1" s="1" a="1"/>
  <c r="AA98" i="1" s="1"/>
  <c r="AB98" i="1" s="1"/>
  <c r="Z112" i="1" a="1"/>
  <c r="Z112" i="1" s="1"/>
  <c r="AA112" i="1" s="1" a="1"/>
  <c r="AA112" i="1" s="1"/>
  <c r="AB112" i="1" s="1"/>
  <c r="Z120" i="1" a="1"/>
  <c r="Z120" i="1" s="1"/>
  <c r="AA120" i="1" s="1" a="1"/>
  <c r="AA120" i="1" s="1"/>
  <c r="AB120" i="1" s="1"/>
  <c r="Z128" i="1" a="1"/>
  <c r="Z128" i="1" s="1"/>
  <c r="AA128" i="1" s="1" a="1"/>
  <c r="AA128" i="1" s="1"/>
  <c r="AB128" i="1" s="1"/>
  <c r="Z136" i="1" a="1"/>
  <c r="Z136" i="1" s="1"/>
  <c r="AA136" i="1" s="1" a="1"/>
  <c r="AA136" i="1" s="1"/>
  <c r="AB136" i="1" s="1"/>
  <c r="Z13" i="1" a="1"/>
  <c r="Z13" i="1" s="1"/>
  <c r="AA13" i="1" s="1" a="1"/>
  <c r="AA13" i="1" s="1"/>
  <c r="AB13" i="1" s="1"/>
  <c r="Z22" i="1" a="1"/>
  <c r="Z22" i="1" s="1"/>
  <c r="AA22" i="1" s="1" a="1"/>
  <c r="AA22" i="1" s="1"/>
  <c r="AB22" i="1" s="1"/>
  <c r="Z27" i="1" a="1"/>
  <c r="Z27" i="1" s="1"/>
  <c r="AA27" i="1" s="1" a="1"/>
  <c r="AA27" i="1" s="1"/>
  <c r="AB27" i="1" s="1"/>
  <c r="Z32" i="1" a="1"/>
  <c r="Z32" i="1" s="1"/>
  <c r="AA32" i="1" s="1" a="1"/>
  <c r="AA32" i="1" s="1"/>
  <c r="AB32" i="1" s="1"/>
  <c r="Z37" i="1" a="1"/>
  <c r="Z37" i="1" s="1"/>
  <c r="AA37" i="1" s="1" a="1"/>
  <c r="AA37" i="1" s="1"/>
  <c r="AB37" i="1" s="1"/>
  <c r="Z42" i="1" a="1"/>
  <c r="Z42" i="1" s="1"/>
  <c r="AA42" i="1" s="1" a="1"/>
  <c r="AA42" i="1" s="1"/>
  <c r="AB42" i="1" s="1"/>
  <c r="Z47" i="1" a="1"/>
  <c r="Z47" i="1" s="1"/>
  <c r="AA47" i="1" s="1" a="1"/>
  <c r="AA47" i="1" s="1"/>
  <c r="AB47" i="1" s="1"/>
  <c r="Z52" i="1" a="1"/>
  <c r="Z52" i="1" s="1"/>
  <c r="AA52" i="1" s="1" a="1"/>
  <c r="AA52" i="1" s="1"/>
  <c r="AB52" i="1" s="1"/>
  <c r="Z57" i="1" a="1"/>
  <c r="Z57" i="1" s="1"/>
  <c r="AA57" i="1" s="1" a="1"/>
  <c r="AA57" i="1" s="1"/>
  <c r="AB57" i="1" s="1"/>
  <c r="Z62" i="1" a="1"/>
  <c r="Z62" i="1" s="1"/>
  <c r="AA62" i="1" s="1" a="1"/>
  <c r="AA62" i="1" s="1"/>
  <c r="AB62" i="1" s="1"/>
  <c r="Z67" i="1" a="1"/>
  <c r="Z67" i="1" s="1"/>
  <c r="AA67" i="1" s="1" a="1"/>
  <c r="AA67" i="1" s="1"/>
  <c r="AB67" i="1" s="1"/>
  <c r="Z72" i="1" a="1"/>
  <c r="Z72" i="1" s="1"/>
  <c r="AA72" i="1" s="1" a="1"/>
  <c r="AA72" i="1" s="1"/>
  <c r="AB72" i="1" s="1"/>
  <c r="Z77" i="1" a="1"/>
  <c r="Z77" i="1" s="1"/>
  <c r="AA77" i="1" s="1" a="1"/>
  <c r="AA77" i="1" s="1"/>
  <c r="AB77" i="1" s="1"/>
  <c r="Z82" i="1" a="1"/>
  <c r="Z82" i="1" s="1"/>
  <c r="AA82" i="1" s="1" a="1"/>
  <c r="AA82" i="1" s="1"/>
  <c r="AB82" i="1" s="1"/>
  <c r="Z87" i="1" a="1"/>
  <c r="Z87" i="1" s="1"/>
  <c r="AA87" i="1" s="1" a="1"/>
  <c r="AA87" i="1" s="1"/>
  <c r="AB87" i="1" s="1"/>
  <c r="Z92" i="1" a="1"/>
  <c r="Z92" i="1" s="1"/>
  <c r="AA92" i="1" s="1" a="1"/>
  <c r="AA92" i="1" s="1"/>
  <c r="AB92" i="1" s="1"/>
  <c r="Z97" i="1" a="1"/>
  <c r="Z97" i="1" s="1"/>
  <c r="AA97" i="1" s="1" a="1"/>
  <c r="AA97" i="1" s="1"/>
  <c r="AB97" i="1" s="1"/>
  <c r="Z102" i="1" a="1"/>
  <c r="Z102" i="1" s="1"/>
  <c r="AA102" i="1" s="1" a="1"/>
  <c r="AA102" i="1" s="1"/>
  <c r="AB102" i="1" s="1"/>
  <c r="Z107" i="1" a="1"/>
  <c r="Z107" i="1" s="1"/>
  <c r="AA107" i="1" s="1" a="1"/>
  <c r="AA107" i="1" s="1"/>
  <c r="AB107" i="1" s="1"/>
  <c r="Z111" i="1" a="1"/>
  <c r="Z111" i="1" s="1"/>
  <c r="AA111" i="1" s="1" a="1"/>
  <c r="AA111" i="1" s="1"/>
  <c r="AB111" i="1" s="1"/>
  <c r="Z115" i="1" a="1"/>
  <c r="Z115" i="1" s="1"/>
  <c r="AA115" i="1" s="1" a="1"/>
  <c r="AA115" i="1" s="1"/>
  <c r="AB115" i="1" s="1"/>
  <c r="Z119" i="1" a="1"/>
  <c r="Z119" i="1" s="1"/>
  <c r="AA119" i="1" s="1" a="1"/>
  <c r="AA119" i="1" s="1"/>
  <c r="AB119" i="1" s="1"/>
  <c r="Z123" i="1" a="1"/>
  <c r="Z123" i="1" s="1"/>
  <c r="AA123" i="1" s="1" a="1"/>
  <c r="AA123" i="1" s="1"/>
  <c r="AB123" i="1" s="1"/>
  <c r="Z127" i="1" a="1"/>
  <c r="Z127" i="1" s="1"/>
  <c r="AA127" i="1" s="1" a="1"/>
  <c r="AA127" i="1" s="1"/>
  <c r="AB127" i="1" s="1"/>
  <c r="Z131" i="1" a="1"/>
  <c r="Z131" i="1" s="1"/>
  <c r="AA131" i="1" s="1" a="1"/>
  <c r="AA131" i="1" s="1"/>
  <c r="AB131" i="1" s="1"/>
  <c r="Z135" i="1" a="1"/>
  <c r="Z135" i="1" s="1"/>
  <c r="AA135" i="1" s="1" a="1"/>
  <c r="AA135" i="1" s="1"/>
  <c r="AB135" i="1" s="1"/>
  <c r="Z139" i="1" a="1"/>
  <c r="Z139" i="1" s="1"/>
  <c r="AA139" i="1" s="1" a="1"/>
  <c r="AA139" i="1" s="1"/>
  <c r="AB139" i="1" s="1"/>
  <c r="Z143" i="1" a="1"/>
  <c r="Z143" i="1" s="1"/>
  <c r="AA143" i="1" s="1" a="1"/>
  <c r="AA143" i="1" s="1"/>
  <c r="AB143" i="1" s="1"/>
  <c r="Z147" i="1" a="1"/>
  <c r="Z147" i="1" s="1"/>
  <c r="AA147" i="1" s="1" a="1"/>
  <c r="AA147" i="1" s="1"/>
  <c r="AB147" i="1" s="1"/>
  <c r="Z151" i="1" a="1"/>
  <c r="Z151" i="1" s="1"/>
  <c r="AA151" i="1" s="1" a="1"/>
  <c r="AA151" i="1" s="1"/>
  <c r="AB151" i="1" s="1"/>
  <c r="Z155" i="1" a="1"/>
  <c r="Z155" i="1" s="1"/>
  <c r="AA155" i="1" s="1" a="1"/>
  <c r="AA155" i="1" s="1"/>
  <c r="AB155" i="1" s="1"/>
  <c r="Z159" i="1" a="1"/>
  <c r="Z159" i="1" s="1"/>
  <c r="AA159" i="1" s="1" a="1"/>
  <c r="AA159" i="1" s="1"/>
  <c r="AB159" i="1" s="1"/>
  <c r="Z18" i="1" a="1"/>
  <c r="Z18" i="1" s="1"/>
  <c r="AA18" i="1" s="1" a="1"/>
  <c r="AA18" i="1" s="1"/>
  <c r="AB18" i="1" s="1"/>
  <c r="Z17" i="1" a="1"/>
  <c r="Z17" i="1" s="1"/>
  <c r="AA17" i="1" s="1" a="1"/>
  <c r="AA17" i="1" s="1"/>
  <c r="AB17" i="1" s="1"/>
  <c r="Z16" i="1" a="1"/>
  <c r="Z16" i="1" s="1"/>
  <c r="AA16" i="1" s="1" a="1"/>
  <c r="AA16" i="1" s="1"/>
  <c r="AB16" i="1" s="1"/>
  <c r="Z12" i="1" a="1"/>
  <c r="Z12" i="1" s="1"/>
  <c r="AA12" i="1" s="1" a="1"/>
  <c r="AA12" i="1" s="1"/>
  <c r="AB12" i="1" s="1"/>
  <c r="Z11" i="1" a="1"/>
  <c r="Z11" i="1" s="1"/>
  <c r="AA11" i="1" s="1" a="1"/>
  <c r="AA11" i="1" s="1"/>
  <c r="AB11" i="1" s="1"/>
  <c r="Y15" i="1"/>
  <c r="Y40" i="1"/>
  <c r="Y60" i="1"/>
  <c r="Y80" i="1"/>
  <c r="Y100" i="1"/>
  <c r="Y55" i="1"/>
  <c r="Y95" i="1"/>
  <c r="Y25" i="1"/>
  <c r="Y45" i="1"/>
  <c r="Y65" i="1"/>
  <c r="Y105" i="1"/>
  <c r="Y35" i="1"/>
  <c r="Y75" i="1"/>
  <c r="Y10" i="1"/>
  <c r="Z10" i="1" s="1" a="1"/>
  <c r="Z10" i="1" s="1"/>
  <c r="Y30" i="1"/>
  <c r="Y50" i="1"/>
  <c r="Y70" i="1"/>
  <c r="Y90" i="1"/>
  <c r="Y85" i="1"/>
  <c r="Y20" i="1"/>
  <c r="AF140" i="1" a="1"/>
  <c r="AF140" i="1" s="1"/>
  <c r="AG100" i="1" a="1"/>
  <c r="AG100" i="1" s="1"/>
  <c r="AA14" i="1" a="1"/>
  <c r="AA14" i="1" s="1"/>
  <c r="AB14" i="1" s="1"/>
  <c r="Z85" i="1" l="1" a="1"/>
  <c r="Z85" i="1" s="1"/>
  <c r="AA85" i="1" s="1" a="1"/>
  <c r="AA85" i="1" s="1"/>
  <c r="AB85" i="1" s="1"/>
  <c r="Z30" i="1" a="1"/>
  <c r="Z30" i="1" s="1"/>
  <c r="AA30" i="1" s="1" a="1"/>
  <c r="AA30" i="1" s="1"/>
  <c r="AB30" i="1" s="1"/>
  <c r="Z95" i="1" a="1"/>
  <c r="Z95" i="1" s="1"/>
  <c r="AA95" i="1" s="1" a="1"/>
  <c r="AA95" i="1" s="1"/>
  <c r="AB95" i="1" s="1"/>
  <c r="Z60" i="1" a="1"/>
  <c r="Z60" i="1" s="1"/>
  <c r="AA60" i="1" s="1" a="1"/>
  <c r="AA60" i="1" s="1"/>
  <c r="AB60" i="1" s="1"/>
  <c r="Z90" i="1" a="1"/>
  <c r="Z90" i="1" s="1"/>
  <c r="AA90" i="1" s="1" a="1"/>
  <c r="AA90" i="1" s="1"/>
  <c r="AB90" i="1" s="1"/>
  <c r="Z65" i="1" a="1"/>
  <c r="Z65" i="1" s="1"/>
  <c r="AA65" i="1" s="1" a="1"/>
  <c r="AA65" i="1" s="1"/>
  <c r="AB65" i="1" s="1"/>
  <c r="Z55" i="1" a="1"/>
  <c r="Z55" i="1" s="1"/>
  <c r="AA55" i="1" s="1" a="1"/>
  <c r="AA55" i="1" s="1"/>
  <c r="AB55" i="1" s="1"/>
  <c r="Z40" i="1" a="1"/>
  <c r="Z40" i="1" s="1"/>
  <c r="AA40" i="1" s="1" a="1"/>
  <c r="AA40" i="1" s="1"/>
  <c r="AB40" i="1" s="1"/>
  <c r="Z105" i="1" a="1"/>
  <c r="Z105" i="1" s="1"/>
  <c r="AA105" i="1" s="1" a="1"/>
  <c r="AA105" i="1" s="1"/>
  <c r="AB105" i="1" s="1"/>
  <c r="Z70" i="1" a="1"/>
  <c r="Z70" i="1" s="1"/>
  <c r="AA70" i="1" s="1" a="1"/>
  <c r="AA70" i="1" s="1"/>
  <c r="AB70" i="1" s="1"/>
  <c r="Z75" i="1" a="1"/>
  <c r="Z75" i="1" s="1"/>
  <c r="AA75" i="1" s="1" a="1"/>
  <c r="AA75" i="1" s="1"/>
  <c r="AB75" i="1" s="1"/>
  <c r="Z45" i="1" a="1"/>
  <c r="Z45" i="1" s="1"/>
  <c r="AA45" i="1" s="1" a="1"/>
  <c r="AA45" i="1" s="1"/>
  <c r="AB45" i="1" s="1"/>
  <c r="Z100" i="1" a="1"/>
  <c r="Z100" i="1" s="1"/>
  <c r="AA100" i="1" s="1" a="1"/>
  <c r="AA100" i="1" s="1"/>
  <c r="AB100" i="1" s="1"/>
  <c r="Z20" i="1" a="1"/>
  <c r="Z20" i="1" s="1"/>
  <c r="AA20" i="1" s="1" a="1"/>
  <c r="AA20" i="1" s="1"/>
  <c r="AB20" i="1" s="1"/>
  <c r="Z50" i="1" a="1"/>
  <c r="Z50" i="1" s="1"/>
  <c r="AA50" i="1" s="1" a="1"/>
  <c r="AA50" i="1" s="1"/>
  <c r="AB50" i="1" s="1"/>
  <c r="Z35" i="1" a="1"/>
  <c r="Z35" i="1" s="1"/>
  <c r="AA35" i="1" s="1" a="1"/>
  <c r="AA35" i="1" s="1"/>
  <c r="AB35" i="1" s="1"/>
  <c r="Z25" i="1" a="1"/>
  <c r="Z25" i="1" s="1"/>
  <c r="AA25" i="1" s="1" a="1"/>
  <c r="AA25" i="1" s="1"/>
  <c r="AB25" i="1" s="1"/>
  <c r="Z80" i="1" a="1"/>
  <c r="Z80" i="1" s="1"/>
  <c r="AA80" i="1" s="1" a="1"/>
  <c r="AA80" i="1" s="1"/>
  <c r="AB80" i="1" s="1"/>
  <c r="Z15" i="1" a="1"/>
  <c r="Z15" i="1" s="1"/>
  <c r="AA15" i="1" s="1" a="1"/>
  <c r="AA15" i="1" s="1"/>
  <c r="AB15" i="1" s="1"/>
  <c r="AA10" i="1" a="1"/>
  <c r="AA10" i="1" s="1"/>
  <c r="AB10" i="1" s="1"/>
  <c r="AG140" i="1" a="1"/>
  <c r="AG140" i="1" s="1"/>
  <c r="AF100" i="1" a="1"/>
  <c r="AF100" i="1" s="1"/>
  <c r="AF105" i="1" a="1"/>
  <c r="AF105" i="1" s="1"/>
  <c r="AG105" i="1" a="1"/>
  <c r="AG105" i="1" s="1"/>
  <c r="AG30" i="1" a="1"/>
  <c r="AG30" i="1" s="1"/>
  <c r="AF30" i="1" a="1"/>
  <c r="AF30" i="1" s="1"/>
  <c r="AG50" i="1" a="1"/>
  <c r="AG50" i="1" s="1"/>
  <c r="AF50" i="1" a="1"/>
  <c r="AF50" i="1" s="1"/>
  <c r="AG35" i="1" a="1"/>
  <c r="AG35" i="1" s="1"/>
  <c r="AF35" i="1" a="1"/>
  <c r="AF35" i="1" s="1"/>
  <c r="AG65" i="1" a="1"/>
  <c r="AG65" i="1" s="1"/>
  <c r="AF65" i="1" a="1"/>
  <c r="AF65" i="1" s="1"/>
  <c r="AG85" i="1" a="1"/>
  <c r="AG85" i="1" s="1"/>
  <c r="AF85" i="1" a="1"/>
  <c r="AF85" i="1" s="1"/>
  <c r="AG60" i="1" a="1"/>
  <c r="AG60" i="1" s="1"/>
  <c r="AF60" i="1" a="1"/>
  <c r="AF60" i="1" s="1"/>
  <c r="AG80" i="1" a="1"/>
  <c r="AG80" i="1" s="1"/>
  <c r="AF80" i="1" a="1"/>
  <c r="AF80" i="1" s="1"/>
  <c r="AF145" i="1" a="1"/>
  <c r="AF145" i="1" s="1"/>
  <c r="AG145" i="1" a="1"/>
  <c r="AG145" i="1" s="1"/>
  <c r="AG130" i="1" a="1"/>
  <c r="AG130" i="1" s="1"/>
  <c r="AF130" i="1" a="1"/>
  <c r="AF130" i="1" s="1"/>
  <c r="AG55" i="1" a="1"/>
  <c r="AG55" i="1" s="1"/>
  <c r="AF55" i="1" a="1"/>
  <c r="AF55" i="1" s="1"/>
  <c r="AG90" i="1" a="1"/>
  <c r="AG90" i="1" s="1"/>
  <c r="AF90" i="1" a="1"/>
  <c r="AF90" i="1" s="1"/>
  <c r="AG75" i="1" a="1"/>
  <c r="AG75" i="1" s="1"/>
  <c r="AF75" i="1" a="1"/>
  <c r="AF75" i="1" s="1"/>
  <c r="AG120" i="1" a="1"/>
  <c r="AG120" i="1" s="1"/>
  <c r="AF120" i="1" a="1"/>
  <c r="AF120" i="1" s="1"/>
  <c r="AG125" i="1" a="1"/>
  <c r="AG125" i="1" s="1"/>
  <c r="AF125" i="1" a="1"/>
  <c r="AF125" i="1" s="1"/>
  <c r="AG95" i="1" a="1"/>
  <c r="AG95" i="1" s="1"/>
  <c r="AF95" i="1" a="1"/>
  <c r="AF95" i="1" s="1"/>
  <c r="AG115" i="1" a="1"/>
  <c r="AG115" i="1" s="1"/>
  <c r="AF115" i="1" a="1"/>
  <c r="AF115" i="1" s="1"/>
  <c r="AF155" i="1" a="1"/>
  <c r="AF155" i="1" s="1"/>
  <c r="AG155" i="1" a="1"/>
  <c r="AG155" i="1" s="1"/>
  <c r="AG25" i="1" a="1"/>
  <c r="AG25" i="1" s="1"/>
  <c r="AF25" i="1" a="1"/>
  <c r="AF25" i="1" s="1"/>
  <c r="AG110" i="1" a="1"/>
  <c r="AG110" i="1" s="1"/>
  <c r="AF110" i="1" a="1"/>
  <c r="AF110" i="1" s="1"/>
  <c r="AF135" i="1" a="1"/>
  <c r="AF135" i="1" s="1"/>
  <c r="AG135" i="1" a="1"/>
  <c r="AG135" i="1" s="1"/>
  <c r="AG40" i="1" a="1"/>
  <c r="AG40" i="1" s="1"/>
  <c r="AF40" i="1" a="1"/>
  <c r="AF40" i="1" s="1"/>
  <c r="AG150" i="1" a="1"/>
  <c r="AG150" i="1" s="1"/>
  <c r="AF150" i="1" a="1"/>
  <c r="AF150" i="1" s="1"/>
  <c r="AG70" i="1" a="1"/>
  <c r="AG70" i="1" s="1"/>
  <c r="AF70" i="1" a="1"/>
  <c r="AF70" i="1" s="1"/>
  <c r="AG45" i="1" a="1"/>
  <c r="AG45" i="1" s="1"/>
  <c r="AF45" i="1" a="1"/>
  <c r="AF45" i="1" s="1"/>
  <c r="AG20" i="1" a="1"/>
  <c r="AG20" i="1" s="1"/>
  <c r="AF20" i="1" a="1"/>
  <c r="AF20" i="1" s="1"/>
  <c r="AF15" i="1" a="1"/>
  <c r="AF15" i="1" s="1"/>
  <c r="AG15" i="1" a="1"/>
  <c r="AG15" i="1" s="1"/>
  <c r="AF10" i="1" a="1"/>
  <c r="AF10" i="1" s="1"/>
  <c r="AG10" i="1" a="1"/>
  <c r="AG10" i="1" s="1"/>
  <c r="N20" i="1" a="1"/>
  <c r="N20" i="1" s="1"/>
  <c r="N21" i="1" a="1"/>
  <c r="N21" i="1" s="1"/>
  <c r="N22" i="1" a="1"/>
  <c r="N22" i="1" s="1"/>
  <c r="N23" i="1" a="1"/>
  <c r="N23" i="1" s="1"/>
  <c r="N24" i="1" a="1"/>
  <c r="N24" i="1" s="1"/>
  <c r="N25" i="1" a="1"/>
  <c r="N25" i="1" s="1"/>
  <c r="N26" i="1" a="1"/>
  <c r="N26" i="1" s="1"/>
  <c r="N27" i="1" a="1"/>
  <c r="N27" i="1" s="1"/>
  <c r="N28" i="1" a="1"/>
  <c r="N28" i="1" s="1"/>
  <c r="N29" i="1" a="1"/>
  <c r="N29" i="1" s="1"/>
  <c r="N30" i="1" a="1"/>
  <c r="N30" i="1" s="1"/>
  <c r="N31" i="1" a="1"/>
  <c r="N31" i="1" s="1"/>
  <c r="N32" i="1" a="1"/>
  <c r="N32" i="1" s="1"/>
  <c r="N33" i="1" a="1"/>
  <c r="N33" i="1" s="1"/>
  <c r="N34" i="1" a="1"/>
  <c r="N34" i="1" s="1"/>
  <c r="N35" i="1" a="1"/>
  <c r="N35" i="1" s="1"/>
  <c r="N36" i="1" a="1"/>
  <c r="N36" i="1" s="1"/>
  <c r="N37" i="1" a="1"/>
  <c r="N37" i="1" s="1"/>
  <c r="N38" i="1" a="1"/>
  <c r="N38" i="1" s="1"/>
  <c r="N39" i="1" a="1"/>
  <c r="N39" i="1" s="1"/>
  <c r="N40" i="1" a="1"/>
  <c r="N40" i="1" s="1"/>
  <c r="N41" i="1" a="1"/>
  <c r="N41" i="1" s="1"/>
  <c r="N42" i="1" a="1"/>
  <c r="N42" i="1" s="1"/>
  <c r="N43" i="1" a="1"/>
  <c r="N43" i="1" s="1"/>
  <c r="N44" i="1" a="1"/>
  <c r="N44" i="1" s="1"/>
  <c r="N45" i="1" a="1"/>
  <c r="N45" i="1" s="1"/>
  <c r="N46" i="1" a="1"/>
  <c r="N46" i="1" s="1"/>
  <c r="N47" i="1" a="1"/>
  <c r="N47" i="1" s="1"/>
  <c r="N48" i="1" a="1"/>
  <c r="N48" i="1" s="1"/>
  <c r="N49" i="1" a="1"/>
  <c r="N49" i="1" s="1"/>
  <c r="N50" i="1" a="1"/>
  <c r="N50" i="1" s="1"/>
  <c r="N51" i="1" a="1"/>
  <c r="N51" i="1" s="1"/>
  <c r="N52" i="1" a="1"/>
  <c r="N52" i="1" s="1"/>
  <c r="N53" i="1" a="1"/>
  <c r="N53" i="1" s="1"/>
  <c r="N54" i="1" a="1"/>
  <c r="N54" i="1" s="1"/>
  <c r="N55" i="1" a="1"/>
  <c r="N55" i="1" s="1"/>
  <c r="N56" i="1" a="1"/>
  <c r="N56" i="1" s="1"/>
  <c r="N57" i="1" a="1"/>
  <c r="N57" i="1" s="1"/>
  <c r="N58" i="1" a="1"/>
  <c r="N58" i="1" s="1"/>
  <c r="N59" i="1" a="1"/>
  <c r="N59" i="1" s="1"/>
  <c r="N60" i="1" a="1"/>
  <c r="N60" i="1" s="1"/>
  <c r="N61" i="1" a="1"/>
  <c r="N61" i="1" s="1"/>
  <c r="N62" i="1" a="1"/>
  <c r="N62" i="1" s="1"/>
  <c r="N63" i="1" a="1"/>
  <c r="N63" i="1" s="1"/>
  <c r="N64" i="1" a="1"/>
  <c r="N64" i="1" s="1"/>
  <c r="N65" i="1" a="1"/>
  <c r="N65" i="1" s="1"/>
  <c r="N66" i="1" a="1"/>
  <c r="N66" i="1" s="1"/>
  <c r="N67" i="1" a="1"/>
  <c r="N67" i="1" s="1"/>
  <c r="N68" i="1" a="1"/>
  <c r="N68" i="1" s="1"/>
  <c r="N69" i="1" a="1"/>
  <c r="N69" i="1" s="1"/>
  <c r="N70" i="1" a="1"/>
  <c r="N70" i="1" s="1"/>
  <c r="N71" i="1" a="1"/>
  <c r="N71" i="1" s="1"/>
  <c r="N72" i="1" a="1"/>
  <c r="N72" i="1" s="1"/>
  <c r="N73" i="1" a="1"/>
  <c r="N73" i="1" s="1"/>
  <c r="N74" i="1" a="1"/>
  <c r="N74" i="1" s="1"/>
  <c r="N75" i="1" a="1"/>
  <c r="N75" i="1" s="1"/>
  <c r="N76" i="1" a="1"/>
  <c r="N76" i="1" s="1"/>
  <c r="N77" i="1" a="1"/>
  <c r="N77" i="1" s="1"/>
  <c r="N78" i="1" a="1"/>
  <c r="N78" i="1" s="1"/>
  <c r="N79" i="1" a="1"/>
  <c r="N79" i="1" s="1"/>
  <c r="N80" i="1" a="1"/>
  <c r="N80" i="1" s="1"/>
  <c r="N81" i="1" a="1"/>
  <c r="N81" i="1" s="1"/>
  <c r="N82" i="1" a="1"/>
  <c r="N82" i="1" s="1"/>
  <c r="N83" i="1" a="1"/>
  <c r="N83" i="1" s="1"/>
  <c r="N84" i="1" a="1"/>
  <c r="N84" i="1" s="1"/>
  <c r="N85" i="1" a="1"/>
  <c r="N85" i="1" s="1"/>
  <c r="N86" i="1" a="1"/>
  <c r="N86" i="1" s="1"/>
  <c r="N87" i="1" a="1"/>
  <c r="N87" i="1" s="1"/>
  <c r="N88" i="1" a="1"/>
  <c r="N88" i="1" s="1"/>
  <c r="N89" i="1" a="1"/>
  <c r="N89" i="1" s="1"/>
  <c r="N90" i="1" a="1"/>
  <c r="N90" i="1" s="1"/>
  <c r="N91" i="1" a="1"/>
  <c r="N91" i="1" s="1"/>
  <c r="N92" i="1" a="1"/>
  <c r="N92" i="1" s="1"/>
  <c r="N93" i="1" a="1"/>
  <c r="N93" i="1" s="1"/>
  <c r="N94" i="1" a="1"/>
  <c r="N94" i="1" s="1"/>
  <c r="N95" i="1" a="1"/>
  <c r="N95" i="1" s="1"/>
  <c r="N96" i="1" a="1"/>
  <c r="N96" i="1" s="1"/>
  <c r="N97" i="1" a="1"/>
  <c r="N97" i="1" s="1"/>
  <c r="N98" i="1" a="1"/>
  <c r="N98" i="1" s="1"/>
  <c r="N99" i="1" a="1"/>
  <c r="N99" i="1" s="1"/>
  <c r="N100" i="1" a="1"/>
  <c r="N100" i="1" s="1"/>
  <c r="N101" i="1" a="1"/>
  <c r="N101" i="1" s="1"/>
  <c r="N102" i="1" a="1"/>
  <c r="N102" i="1" s="1"/>
  <c r="N103" i="1" a="1"/>
  <c r="N103" i="1" s="1"/>
  <c r="N104" i="1" a="1"/>
  <c r="N104" i="1" s="1"/>
  <c r="N105" i="1" a="1"/>
  <c r="N105" i="1" s="1"/>
  <c r="N106" i="1" a="1"/>
  <c r="N106" i="1" s="1"/>
  <c r="N107" i="1" a="1"/>
  <c r="N107" i="1" s="1"/>
  <c r="N108" i="1" a="1"/>
  <c r="N108" i="1" s="1"/>
  <c r="N109" i="1" a="1"/>
  <c r="N109" i="1" s="1"/>
  <c r="N110" i="1" a="1"/>
  <c r="N110" i="1" s="1"/>
  <c r="N111" i="1" a="1"/>
  <c r="N111" i="1" s="1"/>
  <c r="N112" i="1" a="1"/>
  <c r="N112" i="1" s="1"/>
  <c r="N113" i="1" a="1"/>
  <c r="N113" i="1" s="1"/>
  <c r="N114" i="1" a="1"/>
  <c r="N114" i="1" s="1"/>
  <c r="N115" i="1" a="1"/>
  <c r="N115" i="1" s="1"/>
  <c r="N116" i="1" a="1"/>
  <c r="N116" i="1" s="1"/>
  <c r="N117" i="1" a="1"/>
  <c r="N117" i="1" s="1"/>
  <c r="N118" i="1" a="1"/>
  <c r="N118" i="1" s="1"/>
  <c r="N119" i="1" a="1"/>
  <c r="N119" i="1" s="1"/>
  <c r="N120" i="1" a="1"/>
  <c r="N120" i="1" s="1"/>
  <c r="N121" i="1" a="1"/>
  <c r="N121" i="1" s="1"/>
  <c r="N122" i="1" a="1"/>
  <c r="N122" i="1" s="1"/>
  <c r="N123" i="1" a="1"/>
  <c r="N123" i="1" s="1"/>
  <c r="N124" i="1" a="1"/>
  <c r="N124" i="1" s="1"/>
  <c r="N125" i="1" a="1"/>
  <c r="N125" i="1" s="1"/>
  <c r="N126" i="1" a="1"/>
  <c r="N126" i="1" s="1"/>
  <c r="N127" i="1" a="1"/>
  <c r="N127" i="1" s="1"/>
  <c r="N128" i="1" a="1"/>
  <c r="N128" i="1" s="1"/>
  <c r="N129" i="1" a="1"/>
  <c r="N129" i="1" s="1"/>
  <c r="N130" i="1" a="1"/>
  <c r="N130" i="1" s="1"/>
  <c r="N131" i="1" a="1"/>
  <c r="N131" i="1" s="1"/>
  <c r="N132" i="1" a="1"/>
  <c r="N132" i="1" s="1"/>
  <c r="N133" i="1" a="1"/>
  <c r="N133" i="1" s="1"/>
  <c r="N134" i="1" a="1"/>
  <c r="N134" i="1" s="1"/>
  <c r="N135" i="1" a="1"/>
  <c r="N135" i="1" s="1"/>
  <c r="N136" i="1" a="1"/>
  <c r="N136" i="1" s="1"/>
  <c r="N137" i="1" a="1"/>
  <c r="N137" i="1" s="1"/>
  <c r="N138" i="1" a="1"/>
  <c r="N138" i="1" s="1"/>
  <c r="N139" i="1" a="1"/>
  <c r="N139" i="1" s="1"/>
  <c r="N140" i="1" a="1"/>
  <c r="N140" i="1" s="1"/>
  <c r="N141" i="1" a="1"/>
  <c r="N141" i="1" s="1"/>
  <c r="N142" i="1" a="1"/>
  <c r="N142" i="1" s="1"/>
  <c r="N143" i="1" a="1"/>
  <c r="N143" i="1" s="1"/>
  <c r="N144" i="1" a="1"/>
  <c r="N144" i="1" s="1"/>
  <c r="N145" i="1" a="1"/>
  <c r="N145" i="1" s="1"/>
  <c r="N146" i="1" a="1"/>
  <c r="N146" i="1" s="1"/>
  <c r="N147" i="1" a="1"/>
  <c r="N147" i="1" s="1"/>
  <c r="N148" i="1" a="1"/>
  <c r="N148" i="1" s="1"/>
  <c r="N149" i="1" a="1"/>
  <c r="N149" i="1" s="1"/>
  <c r="N150" i="1" a="1"/>
  <c r="N150" i="1" s="1"/>
  <c r="N151" i="1" a="1"/>
  <c r="N151" i="1" s="1"/>
  <c r="N152" i="1" a="1"/>
  <c r="N152" i="1" s="1"/>
  <c r="N153" i="1" a="1"/>
  <c r="N153" i="1" s="1"/>
  <c r="N154" i="1" a="1"/>
  <c r="N154" i="1" s="1"/>
  <c r="N155" i="1" a="1"/>
  <c r="N155" i="1" s="1"/>
  <c r="N156" i="1" a="1"/>
  <c r="N156" i="1" s="1"/>
  <c r="N157" i="1" a="1"/>
  <c r="N157" i="1" s="1"/>
  <c r="N158" i="1" a="1"/>
  <c r="N158" i="1" s="1"/>
  <c r="N159" i="1" a="1"/>
  <c r="N15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SEBASTIÁN</author>
  </authors>
  <commentList>
    <comment ref="E8" authorId="0" shapeId="0" xr:uid="{46E7CA33-EF81-4A28-9F0F-5303C036157B}">
      <text>
        <r>
          <rPr>
            <sz val="9"/>
            <color indexed="81"/>
            <rFont val="Tahoma"/>
            <family val="2"/>
          </rPr>
          <t>Evitar iniciar con palabras negativas
como: “</t>
        </r>
        <r>
          <rPr>
            <b/>
            <sz val="9"/>
            <color indexed="81"/>
            <rFont val="Tahoma"/>
            <family val="2"/>
          </rPr>
          <t xml:space="preserve">No…”, “Que no…”, </t>
        </r>
        <r>
          <rPr>
            <sz val="9"/>
            <color indexed="81"/>
            <rFont val="Tahoma"/>
            <family val="2"/>
          </rPr>
          <t>o con
palabras que denoten un factor de riesgo (causa) tales como:</t>
        </r>
        <r>
          <rPr>
            <b/>
            <sz val="9"/>
            <color indexed="81"/>
            <rFont val="Tahoma"/>
            <family val="2"/>
          </rPr>
          <t xml:space="preserve"> “ausencia de”, “falta de”, “poco(a)”,“escaso(a)”, “insuficiente”, “deficiente", "debilidades en…”</t>
        </r>
      </text>
    </comment>
    <comment ref="F8" authorId="0" shapeId="0" xr:uid="{00000000-0006-0000-0000-000002000000}">
      <text>
        <r>
          <rPr>
            <b/>
            <sz val="9"/>
            <color indexed="81"/>
            <rFont val="Tahoma"/>
            <family val="2"/>
          </rPr>
          <t xml:space="preserve">Riesgos estratégicos: </t>
        </r>
        <r>
          <rPr>
            <sz val="9"/>
            <color indexed="81"/>
            <rFont val="Tahoma"/>
            <family val="2"/>
          </rPr>
          <t xml:space="preserve">posibilidad de ocurrencia de eventos que afecten los objetivos estratégicos de la organización pública y por tanto impactan toda la entidad.
</t>
        </r>
        <r>
          <rPr>
            <b/>
            <sz val="9"/>
            <color indexed="81"/>
            <rFont val="Tahoma"/>
            <family val="2"/>
          </rPr>
          <t>Riesgos gerenciales:</t>
        </r>
        <r>
          <rPr>
            <sz val="9"/>
            <color indexed="81"/>
            <rFont val="Tahoma"/>
            <family val="2"/>
          </rPr>
          <t xml:space="preserve"> posibilidad de ocurrencia de eventos que afecten los procesos gerenciales y/o la alta dirección.
</t>
        </r>
        <r>
          <rPr>
            <b/>
            <sz val="9"/>
            <color indexed="81"/>
            <rFont val="Tahoma"/>
            <family val="2"/>
          </rPr>
          <t>Riesgos operativos:</t>
        </r>
        <r>
          <rPr>
            <sz val="9"/>
            <color indexed="81"/>
            <rFont val="Tahoma"/>
            <family val="2"/>
          </rPr>
          <t xml:space="preserve"> posibilidad de ocurrencia de eventos que afecten los procesos misionales de la entidad.
</t>
        </r>
        <r>
          <rPr>
            <b/>
            <sz val="9"/>
            <color indexed="81"/>
            <rFont val="Tahoma"/>
            <family val="2"/>
          </rPr>
          <t>Riesgos financieros:</t>
        </r>
        <r>
          <rPr>
            <sz val="9"/>
            <color indexed="81"/>
            <rFont val="Tahoma"/>
            <family val="2"/>
          </rPr>
          <t xml:space="preserve"> posibilidad de ocurrencia de eventos que afecten
los estados financieros y todas aquellas áreas involucradas con el proceso financiero como presupuesto, tesorería, contabilidad, cartera, central de cuentas, costos, etc.
</t>
        </r>
        <r>
          <rPr>
            <b/>
            <sz val="9"/>
            <color indexed="81"/>
            <rFont val="Tahoma"/>
            <family val="2"/>
          </rPr>
          <t>Riesgos tecnológicos:</t>
        </r>
        <r>
          <rPr>
            <sz val="9"/>
            <color indexed="81"/>
            <rFont val="Tahoma"/>
            <family val="2"/>
          </rPr>
          <t xml:space="preserve"> posibilidad de ocurrencia de eventos que afecten la totalidad o parte de la infraestructura tecnológica (hardware, software, redes, etc.) de una entidad.
</t>
        </r>
        <r>
          <rPr>
            <b/>
            <sz val="9"/>
            <color indexed="81"/>
            <rFont val="Tahoma"/>
            <family val="2"/>
          </rPr>
          <t>Riesgos de cumplimiento:</t>
        </r>
        <r>
          <rPr>
            <sz val="9"/>
            <color indexed="81"/>
            <rFont val="Tahoma"/>
            <family val="2"/>
          </rPr>
          <t xml:space="preserve"> posibilidad de ocurrencia de eventos que afecten la situación jurídica o contractual de la organización debido a su incumplimiento o desacato a la normatividad legal y las obligaciones contractuales.
</t>
        </r>
        <r>
          <rPr>
            <b/>
            <sz val="9"/>
            <color indexed="81"/>
            <rFont val="Tahoma"/>
            <family val="2"/>
          </rPr>
          <t>Riesgo de imagen o reputacional:</t>
        </r>
        <r>
          <rPr>
            <sz val="9"/>
            <color indexed="81"/>
            <rFont val="Tahoma"/>
            <family val="2"/>
          </rPr>
          <t xml:space="preserve"> posibilidad de ocurrencia de un evento que afecte la imagen, buen nombre o reputación de una organización ante sus clientes y partes interesadas.
</t>
        </r>
        <r>
          <rPr>
            <b/>
            <sz val="9"/>
            <color indexed="81"/>
            <rFont val="Tahoma"/>
            <family val="2"/>
          </rPr>
          <t>Riesgos de corrupción:</t>
        </r>
        <r>
          <rPr>
            <sz val="9"/>
            <color indexed="81"/>
            <rFont val="Tahoma"/>
            <family val="2"/>
          </rPr>
          <t xml:space="preserve"> posibilidad de que, por acción u omisión, se use el poder para desviar la gestión de lo público hacia un beneficio privado.
</t>
        </r>
        <r>
          <rPr>
            <b/>
            <sz val="9"/>
            <color indexed="81"/>
            <rFont val="Tahoma"/>
            <family val="2"/>
          </rPr>
          <t>Riesgos de seguridad digital:</t>
        </r>
        <r>
          <rPr>
            <sz val="9"/>
            <color indexed="81"/>
            <rFont val="Tahoma"/>
            <family val="2"/>
          </rPr>
          <t xml:space="preserve"> posibilidad de combinación de amenazas y vulnerabilidades en el entorno digital. Puede debilitar el logro de objetivos económicos y sociales, afectar la soberanía nacional, la integridad territorial, el orden constitucional y los intereses nacionales. Incluye aspectos relacionados con el ambiente físico, digital y las personas.</t>
        </r>
      </text>
    </comment>
    <comment ref="J8" authorId="0" shapeId="0" xr:uid="{00000000-0006-0000-0000-000003000000}">
      <text>
        <r>
          <rPr>
            <b/>
            <sz val="9"/>
            <color indexed="81"/>
            <rFont val="Tahoma"/>
            <family val="2"/>
          </rPr>
          <t>ANALIZAR LAS POSIBLES AMENAZAS Y VULNERABILIDADES QUE PODRIAN CAUSAR LA MATERIALIZACIÓN DEL RIESGO.
COLOCAR LAS CAUSAS QUE SEAN NECESARIAS</t>
        </r>
      </text>
    </comment>
    <comment ref="K8" authorId="0" shapeId="0" xr:uid="{00000000-0006-0000-0000-000004000000}">
      <text>
        <r>
          <rPr>
            <b/>
            <sz val="9"/>
            <color indexed="81"/>
            <rFont val="Tahoma"/>
            <family val="2"/>
          </rPr>
          <t>ANALIZAR LAS POSIBLES CONSECUENCIAS QUE PUEDA ENFRENTAR LA ENTIDAD O EL PROCESO A CAUSA DE LA MATERIALIZACIÓN DEL RIESGO
COLOCAR LAS CONSECUENCIAS QUE SEAN NECESARIAS</t>
        </r>
      </text>
    </comment>
    <comment ref="L8" authorId="0" shapeId="0" xr:uid="{CE12E3BB-E224-4039-B4B3-AB4D8578EDF5}">
      <text>
        <r>
          <rPr>
            <b/>
            <sz val="9"/>
            <color indexed="81"/>
            <rFont val="Tahoma"/>
            <family val="2"/>
          </rPr>
          <t>RANGO PROBABILIDAD DE QUE SE MATERIALICE EL RIESGO</t>
        </r>
      </text>
    </comment>
    <comment ref="M8" authorId="0" shapeId="0" xr:uid="{673ED921-09EB-4C90-BFCE-E6BF170A98FE}">
      <text>
        <r>
          <rPr>
            <b/>
            <sz val="9"/>
            <color indexed="81"/>
            <rFont val="Tahoma"/>
            <family val="2"/>
          </rPr>
          <t xml:space="preserve">RANGO DE IMPACTO SI SE MATERIALIZA EL RIESGO
</t>
        </r>
      </text>
    </comment>
    <comment ref="O8" authorId="0" shapeId="0" xr:uid="{00000000-0006-0000-0000-000005000000}">
      <text>
        <r>
          <rPr>
            <sz val="9"/>
            <color indexed="81"/>
            <rFont val="Tahoma"/>
            <family val="2"/>
          </rPr>
          <t xml:space="preserve">Para cada causa se debe identificar el control o los controles. </t>
        </r>
        <r>
          <rPr>
            <b/>
            <sz val="9"/>
            <color indexed="81"/>
            <rFont val="Tahoma"/>
            <family val="2"/>
          </rPr>
          <t>Estos controles deben estar diseñados para mitigar al máximo la materialización del riesgo.</t>
        </r>
        <r>
          <rPr>
            <sz val="9"/>
            <color indexed="81"/>
            <rFont val="Tahoma"/>
            <family val="2"/>
          </rPr>
          <t xml:space="preserve">
Recordar que los controles pueden ser las mismas </t>
        </r>
        <r>
          <rPr>
            <b/>
            <sz val="9"/>
            <color indexed="81"/>
            <rFont val="Tahoma"/>
            <family val="2"/>
          </rPr>
          <t xml:space="preserve">ACCIONES A TOMAR </t>
        </r>
        <r>
          <rPr>
            <sz val="9"/>
            <color indexed="81"/>
            <rFont val="Tahoma"/>
            <family val="2"/>
          </rPr>
          <t>que se vayan a colocar en un par de columnas mas adelante dentro de esta matriz.</t>
        </r>
      </text>
    </comment>
    <comment ref="Y8" authorId="0" shapeId="0" xr:uid="{00000000-0006-0000-0000-000006000000}">
      <text>
        <r>
          <rPr>
            <b/>
            <sz val="9"/>
            <color indexed="81"/>
            <rFont val="Tahoma"/>
            <family val="2"/>
          </rPr>
          <t xml:space="preserve">Fuerte: </t>
        </r>
        <r>
          <rPr>
            <sz val="9"/>
            <color indexed="81"/>
            <rFont val="Tahoma"/>
            <family val="2"/>
          </rPr>
          <t xml:space="preserve">Calificación del Control entre 96 y 100 </t>
        </r>
        <r>
          <rPr>
            <b/>
            <sz val="9"/>
            <color indexed="81"/>
            <rFont val="Tahoma"/>
            <family val="2"/>
          </rPr>
          <t xml:space="preserve">
Moderado: </t>
        </r>
        <r>
          <rPr>
            <sz val="9"/>
            <color indexed="81"/>
            <rFont val="Tahoma"/>
            <family val="2"/>
          </rPr>
          <t xml:space="preserve">Calificación del Control entre 86 y 95 </t>
        </r>
        <r>
          <rPr>
            <b/>
            <sz val="9"/>
            <color indexed="81"/>
            <rFont val="Tahoma"/>
            <family val="2"/>
          </rPr>
          <t xml:space="preserve">
Débil: </t>
        </r>
        <r>
          <rPr>
            <sz val="9"/>
            <color indexed="81"/>
            <rFont val="Tahoma"/>
            <family val="2"/>
          </rPr>
          <t>Calificación del Control entre 0 y 85</t>
        </r>
        <r>
          <rPr>
            <b/>
            <sz val="9"/>
            <color indexed="81"/>
            <rFont val="Tahoma"/>
            <family val="2"/>
          </rPr>
          <t xml:space="preserve">
</t>
        </r>
      </text>
    </comment>
    <comment ref="Z8" authorId="0" shapeId="0" xr:uid="{00000000-0006-0000-0000-000007000000}">
      <text>
        <r>
          <rPr>
            <b/>
            <sz val="9"/>
            <color indexed="81"/>
            <rFont val="Tahoma"/>
            <family val="2"/>
          </rPr>
          <t xml:space="preserve">Fuerte: </t>
        </r>
        <r>
          <rPr>
            <sz val="9"/>
            <color indexed="81"/>
            <rFont val="Tahoma"/>
            <family val="2"/>
          </rPr>
          <t>El control se ejecuta de manera consistente por parte del responsable</t>
        </r>
        <r>
          <rPr>
            <b/>
            <sz val="9"/>
            <color indexed="81"/>
            <rFont val="Tahoma"/>
            <family val="2"/>
          </rPr>
          <t xml:space="preserve">.
Moderado: </t>
        </r>
        <r>
          <rPr>
            <sz val="9"/>
            <color indexed="81"/>
            <rFont val="Tahoma"/>
            <family val="2"/>
          </rPr>
          <t>El control se ejecuta algunas veces por parte del responsable.</t>
        </r>
        <r>
          <rPr>
            <b/>
            <sz val="9"/>
            <color indexed="81"/>
            <rFont val="Tahoma"/>
            <family val="2"/>
          </rPr>
          <t xml:space="preserve">
Débil: </t>
        </r>
        <r>
          <rPr>
            <sz val="9"/>
            <color indexed="81"/>
            <rFont val="Tahoma"/>
            <family val="2"/>
          </rPr>
          <t>El control no se ejecuta por parte del responsable.</t>
        </r>
      </text>
    </comment>
    <comment ref="AA8" authorId="0" shapeId="0" xr:uid="{00000000-0006-0000-0000-000008000000}">
      <text>
        <r>
          <rPr>
            <b/>
            <sz val="9"/>
            <color indexed="81"/>
            <rFont val="Tahoma"/>
            <family val="2"/>
          </rPr>
          <t xml:space="preserve">Calificación asignada al resultado:
Fuerte = 100 
Moderado = 50 
Débil = 0
</t>
        </r>
      </text>
    </comment>
    <comment ref="AB8" authorId="0" shapeId="0" xr:uid="{B62102EB-6746-4166-801F-F2FC790C3D7C}">
      <text>
        <r>
          <rPr>
            <sz val="9"/>
            <color indexed="81"/>
            <rFont val="Tahoma"/>
            <family val="2"/>
          </rPr>
          <t xml:space="preserve">Si la casilla coloca que </t>
        </r>
        <r>
          <rPr>
            <b/>
            <sz val="9"/>
            <color indexed="81"/>
            <rFont val="Tahoma"/>
            <family val="2"/>
          </rPr>
          <t xml:space="preserve">SI </t>
        </r>
        <r>
          <rPr>
            <sz val="9"/>
            <color indexed="81"/>
            <rFont val="Tahoma"/>
            <family val="2"/>
          </rPr>
          <t xml:space="preserve">aplica plan de acción para fortalecer el control, entonces se debe evaluar y calificar nuevamente el control o colocar mas controles que ayuden a mitigar el riesgo.
Si la casilla coloca que </t>
        </r>
        <r>
          <rPr>
            <b/>
            <sz val="9"/>
            <color indexed="81"/>
            <rFont val="Tahoma"/>
            <family val="2"/>
          </rPr>
          <t>NO</t>
        </r>
        <r>
          <rPr>
            <sz val="9"/>
            <color indexed="81"/>
            <rFont val="Tahoma"/>
            <family val="2"/>
          </rPr>
          <t xml:space="preserve"> aplica plan de acción para fortalecer el control, significa que los controles propuestos si mitigan el riesgo.</t>
        </r>
      </text>
    </comment>
    <comment ref="AC8" authorId="0" shapeId="0" xr:uid="{00000000-0006-0000-0000-000009000000}">
      <text>
        <r>
          <rPr>
            <sz val="9"/>
            <color indexed="81"/>
            <rFont val="Tahoma"/>
            <family val="2"/>
          </rPr>
          <t>La solidez del conjunto de controles se obtiene calculando el promedio aritmético simple de la solidez individual por cada riesgo.</t>
        </r>
        <r>
          <rPr>
            <b/>
            <sz val="9"/>
            <color indexed="81"/>
            <rFont val="Tahoma"/>
            <family val="2"/>
          </rPr>
          <t xml:space="preserve">
Fuerte: </t>
        </r>
        <r>
          <rPr>
            <sz val="9"/>
            <color indexed="81"/>
            <rFont val="Tahoma"/>
            <family val="2"/>
          </rPr>
          <t xml:space="preserve">El promedio de la solidez individual de cada control al sumarlos y ponderarlos es igual a 100. </t>
        </r>
        <r>
          <rPr>
            <b/>
            <sz val="9"/>
            <color indexed="81"/>
            <rFont val="Tahoma"/>
            <family val="2"/>
          </rPr>
          <t xml:space="preserve">
Moderado: </t>
        </r>
        <r>
          <rPr>
            <sz val="9"/>
            <color indexed="81"/>
            <rFont val="Tahoma"/>
            <family val="2"/>
          </rPr>
          <t xml:space="preserve">El promedio de la solidez individual de cada control al sumarlos y ponderarlos la calificación está entre 50 y 99 </t>
        </r>
        <r>
          <rPr>
            <b/>
            <sz val="9"/>
            <color indexed="81"/>
            <rFont val="Tahoma"/>
            <family val="2"/>
          </rPr>
          <t xml:space="preserve">
Débil: </t>
        </r>
        <r>
          <rPr>
            <sz val="9"/>
            <color indexed="81"/>
            <rFont val="Tahoma"/>
            <family val="2"/>
          </rPr>
          <t>El promedio de la solidez individual de cada control al sumarlos y ponderarlos la calificación es menor a 50.</t>
        </r>
      </text>
    </comment>
    <comment ref="AL8" authorId="0" shapeId="0" xr:uid="{9875952E-94C8-41C3-AD71-5271307B8DA7}">
      <text>
        <r>
          <rPr>
            <sz val="9"/>
            <color indexed="81"/>
            <rFont val="Tahoma"/>
            <family val="2"/>
          </rPr>
          <t xml:space="preserve">Las Acciones a Tomar  pueden ser los mismos </t>
        </r>
        <r>
          <rPr>
            <b/>
            <sz val="9"/>
            <color indexed="81"/>
            <rFont val="Tahoma"/>
            <family val="2"/>
          </rPr>
          <t>CONTROLES</t>
        </r>
        <r>
          <rPr>
            <sz val="9"/>
            <color indexed="81"/>
            <rFont val="Tahoma"/>
            <family val="2"/>
          </rPr>
          <t xml:space="preserve"> que hayan propuesto en un par de columnas atrás de esta matriz.
Recordar que las acciones a tomar deben estar diseñadas para mitigar al máximo la materialización del riesgo.
</t>
        </r>
      </text>
    </comment>
    <comment ref="AN8" authorId="0" shapeId="0" xr:uid="{B17CF772-3986-4066-ADFE-9069FEAF0658}">
      <text>
        <r>
          <rPr>
            <b/>
            <sz val="9"/>
            <color indexed="81"/>
            <rFont val="Tahoma"/>
            <family val="2"/>
          </rPr>
          <t>Evidencia del cumplimiento y ejecución de cada control o acción a tomar que se haya propuesto.
Colocar el soporte o los soportes de acuerdo a cada control o acción a tomar que se haya propuesto.</t>
        </r>
      </text>
    </comment>
    <comment ref="AO8" authorId="0" shapeId="0" xr:uid="{D857FF95-FD8F-4C4F-A30B-9649719B1301}">
      <text>
        <r>
          <rPr>
            <b/>
            <sz val="9"/>
            <color indexed="81"/>
            <rFont val="Tahoma"/>
            <family val="2"/>
          </rPr>
          <t>Periodicidad con la que van a ser presentados los soportes propuestos.</t>
        </r>
        <r>
          <rPr>
            <sz val="9"/>
            <color indexed="81"/>
            <rFont val="Tahoma"/>
            <family val="2"/>
          </rPr>
          <t xml:space="preserve">
</t>
        </r>
      </text>
    </comment>
    <comment ref="G9" authorId="0" shapeId="0" xr:uid="{00000000-0006-0000-0000-00000A000000}">
      <text>
        <r>
          <rPr>
            <b/>
            <sz val="9"/>
            <color indexed="81"/>
            <rFont val="Tahoma"/>
            <family val="2"/>
          </rPr>
          <t xml:space="preserve">FINANCIEROS: </t>
        </r>
        <r>
          <rPr>
            <sz val="9"/>
            <color indexed="81"/>
            <rFont val="Tahoma"/>
            <family val="2"/>
          </rPr>
          <t>presupuesto de funcionamiento, recursos de inversión,
infraestructura, capacidad instalada.</t>
        </r>
        <r>
          <rPr>
            <b/>
            <sz val="9"/>
            <color indexed="81"/>
            <rFont val="Tahoma"/>
            <family val="2"/>
          </rPr>
          <t xml:space="preserve">
PERSONAL: </t>
        </r>
        <r>
          <rPr>
            <sz val="9"/>
            <color indexed="81"/>
            <rFont val="Tahoma"/>
            <family val="2"/>
          </rPr>
          <t>competencia del personal, disponibilidad del personal, seguridad y salud ocupacional.</t>
        </r>
        <r>
          <rPr>
            <b/>
            <sz val="9"/>
            <color indexed="81"/>
            <rFont val="Tahoma"/>
            <family val="2"/>
          </rPr>
          <t xml:space="preserve">
PROCESOS: </t>
        </r>
        <r>
          <rPr>
            <sz val="9"/>
            <color indexed="81"/>
            <rFont val="Tahoma"/>
            <family val="2"/>
          </rPr>
          <t>capacidad, diseño, ejecución, proveedores, entradas, salidas,
gestión del conocimiento.</t>
        </r>
        <r>
          <rPr>
            <b/>
            <sz val="9"/>
            <color indexed="81"/>
            <rFont val="Tahoma"/>
            <family val="2"/>
          </rPr>
          <t xml:space="preserve">
TECNOLOGÍA: </t>
        </r>
        <r>
          <rPr>
            <sz val="9"/>
            <color indexed="81"/>
            <rFont val="Tahoma"/>
            <family val="2"/>
          </rPr>
          <t>integridad de datos, disponibilidad de datos y sistemas,
desarrollo, producción, mantenimiento de sistemas de información.</t>
        </r>
        <r>
          <rPr>
            <b/>
            <sz val="9"/>
            <color indexed="81"/>
            <rFont val="Tahoma"/>
            <family val="2"/>
          </rPr>
          <t xml:space="preserve">
ESTRATÉGICOS: </t>
        </r>
        <r>
          <rPr>
            <sz val="9"/>
            <color indexed="81"/>
            <rFont val="Tahoma"/>
            <family val="2"/>
          </rPr>
          <t>direccionamiento estratégico, planeación institucional,
liderazgo, trabajo en equipo.</t>
        </r>
        <r>
          <rPr>
            <b/>
            <sz val="9"/>
            <color indexed="81"/>
            <rFont val="Tahoma"/>
            <family val="2"/>
          </rPr>
          <t xml:space="preserve">
COMUNICACIÓN INTERNA: </t>
        </r>
        <r>
          <rPr>
            <sz val="9"/>
            <color indexed="81"/>
            <rFont val="Tahoma"/>
            <family val="2"/>
          </rPr>
          <t>canales utilizados y su efectividad, flujo de la
información necesaria para el desarrollo de las operaciones.</t>
        </r>
      </text>
    </comment>
    <comment ref="H9" authorId="0" shapeId="0" xr:uid="{00000000-0006-0000-0000-00000B000000}">
      <text>
        <r>
          <rPr>
            <b/>
            <sz val="9"/>
            <color indexed="81"/>
            <rFont val="Tahoma"/>
            <family val="2"/>
          </rPr>
          <t>POLÍTICOS:</t>
        </r>
        <r>
          <rPr>
            <sz val="9"/>
            <color indexed="81"/>
            <rFont val="Tahoma"/>
            <family val="2"/>
          </rPr>
          <t xml:space="preserve"> cambios de gobierno, legislación, políticas públicas, regulación.
</t>
        </r>
        <r>
          <rPr>
            <b/>
            <sz val="9"/>
            <color indexed="81"/>
            <rFont val="Tahoma"/>
            <family val="2"/>
          </rPr>
          <t xml:space="preserve">ECONÓMICOS Y FINANCIEROS: </t>
        </r>
        <r>
          <rPr>
            <sz val="9"/>
            <color indexed="81"/>
            <rFont val="Tahoma"/>
            <family val="2"/>
          </rPr>
          <t xml:space="preserve">disponibilidad de capital, liquidez, mercados financieros, desempleo, competencia.
</t>
        </r>
        <r>
          <rPr>
            <b/>
            <sz val="9"/>
            <color indexed="81"/>
            <rFont val="Tahoma"/>
            <family val="2"/>
          </rPr>
          <t>SOCIALES Y CULTURALES:</t>
        </r>
        <r>
          <rPr>
            <sz val="9"/>
            <color indexed="81"/>
            <rFont val="Tahoma"/>
            <family val="2"/>
          </rPr>
          <t xml:space="preserve"> demografía, responsabilidad social, orden público.
</t>
        </r>
        <r>
          <rPr>
            <b/>
            <sz val="9"/>
            <color indexed="81"/>
            <rFont val="Tahoma"/>
            <family val="2"/>
          </rPr>
          <t>TECNOLÓGICOS:</t>
        </r>
        <r>
          <rPr>
            <sz val="9"/>
            <color indexed="81"/>
            <rFont val="Tahoma"/>
            <family val="2"/>
          </rPr>
          <t xml:space="preserve"> avances en tecnología, acceso a sistemas de información externos, gobierno en línea.
</t>
        </r>
        <r>
          <rPr>
            <b/>
            <sz val="9"/>
            <color indexed="81"/>
            <rFont val="Tahoma"/>
            <family val="2"/>
          </rPr>
          <t>AMBIENTALES:</t>
        </r>
        <r>
          <rPr>
            <sz val="9"/>
            <color indexed="81"/>
            <rFont val="Tahoma"/>
            <family val="2"/>
          </rPr>
          <t xml:space="preserve"> emisiones y residuos, energía, catástrofes naturales, desarrollo sostenible.
</t>
        </r>
        <r>
          <rPr>
            <b/>
            <sz val="9"/>
            <color indexed="81"/>
            <rFont val="Tahoma"/>
            <family val="2"/>
          </rPr>
          <t>LEGALES Y REGLAMENTARIOS:</t>
        </r>
        <r>
          <rPr>
            <sz val="9"/>
            <color indexed="81"/>
            <rFont val="Tahoma"/>
            <family val="2"/>
          </rPr>
          <t xml:space="preserve"> Normatividad externa (leyes, decretos, ordenanzas y acuerdos).
</t>
        </r>
      </text>
    </comment>
    <comment ref="I9" authorId="0" shapeId="0" xr:uid="{00000000-0006-0000-0000-00000C000000}">
      <text>
        <r>
          <rPr>
            <b/>
            <sz val="9"/>
            <color indexed="81"/>
            <rFont val="Tahoma"/>
            <family val="2"/>
          </rPr>
          <t>DISEÑO DEL PROCESO:</t>
        </r>
        <r>
          <rPr>
            <sz val="9"/>
            <color indexed="81"/>
            <rFont val="Tahoma"/>
            <family val="2"/>
          </rPr>
          <t xml:space="preserve"> claridad en la descripción del alcance y objetivo del proceso.
</t>
        </r>
        <r>
          <rPr>
            <b/>
            <sz val="9"/>
            <color indexed="81"/>
            <rFont val="Tahoma"/>
            <family val="2"/>
          </rPr>
          <t xml:space="preserve">INTERACCIONES CON OTROS PROCESOS: </t>
        </r>
        <r>
          <rPr>
            <sz val="9"/>
            <color indexed="81"/>
            <rFont val="Tahoma"/>
            <family val="2"/>
          </rPr>
          <t xml:space="preserve">relación precisa con otros procesos en cuanto a insumos, proveedores, productos, usuarios o clientes.
</t>
        </r>
        <r>
          <rPr>
            <b/>
            <sz val="9"/>
            <color indexed="81"/>
            <rFont val="Tahoma"/>
            <family val="2"/>
          </rPr>
          <t>TRANSVERSALIDAD:</t>
        </r>
        <r>
          <rPr>
            <sz val="9"/>
            <color indexed="81"/>
            <rFont val="Tahoma"/>
            <family val="2"/>
          </rPr>
          <t xml:space="preserve"> procesos que determinan lineamientos necesarios para el desarrollo de todos los procesos de la entidad.
</t>
        </r>
        <r>
          <rPr>
            <b/>
            <sz val="9"/>
            <color indexed="81"/>
            <rFont val="Tahoma"/>
            <family val="2"/>
          </rPr>
          <t xml:space="preserve">PROCEDIMIENTOS ASOCIADOS: </t>
        </r>
        <r>
          <rPr>
            <sz val="9"/>
            <color indexed="81"/>
            <rFont val="Tahoma"/>
            <family val="2"/>
          </rPr>
          <t xml:space="preserve">pertinencia en los procedimientos que desarrollan los procesos.
</t>
        </r>
        <r>
          <rPr>
            <b/>
            <sz val="9"/>
            <color indexed="81"/>
            <rFont val="Tahoma"/>
            <family val="2"/>
          </rPr>
          <t xml:space="preserve">RESPONSABLES DEL PROCESO: </t>
        </r>
        <r>
          <rPr>
            <sz val="9"/>
            <color indexed="81"/>
            <rFont val="Tahoma"/>
            <family val="2"/>
          </rPr>
          <t xml:space="preserve">grado de autoridad y responsabilidad de los funcionarios frente al proceso.
</t>
        </r>
        <r>
          <rPr>
            <b/>
            <sz val="9"/>
            <color indexed="81"/>
            <rFont val="Tahoma"/>
            <family val="2"/>
          </rPr>
          <t xml:space="preserve">COMUNICACIÓN ENTRE LOS PROCESOS: </t>
        </r>
        <r>
          <rPr>
            <sz val="9"/>
            <color indexed="81"/>
            <rFont val="Tahoma"/>
            <family val="2"/>
          </rPr>
          <t xml:space="preserve">efectividad en los flujos de información determinados en la interacción de los procesos.
</t>
        </r>
        <r>
          <rPr>
            <b/>
            <sz val="9"/>
            <color indexed="81"/>
            <rFont val="Tahoma"/>
            <family val="2"/>
          </rPr>
          <t>ACTIVOS DE SEGURIDAD DIGITAL DEL PROCESO:</t>
        </r>
        <r>
          <rPr>
            <sz val="9"/>
            <color indexed="81"/>
            <rFont val="Tahoma"/>
            <family val="2"/>
          </rPr>
          <t xml:space="preserve"> información, aplicaciones, hardware entre otros, que se deben proteger para garantizar el funcionamiento interno de cada proceso, como de cara al ciudadano. Ver conceptos básicos relacionados con el riesgo páginas 8 y 9.</t>
        </r>
      </text>
    </comment>
    <comment ref="Q9" authorId="0" shapeId="0" xr:uid="{00000000-0006-0000-0000-00000D000000}">
      <text>
        <r>
          <rPr>
            <b/>
            <sz val="9"/>
            <color indexed="81"/>
            <rFont val="Tahoma"/>
            <family val="2"/>
          </rPr>
          <t>NO ASIGNADO = 0
ASIGNADO = 15</t>
        </r>
        <r>
          <rPr>
            <sz val="9"/>
            <color indexed="81"/>
            <rFont val="Tahoma"/>
            <family val="2"/>
          </rPr>
          <t xml:space="preserve">
</t>
        </r>
      </text>
    </comment>
    <comment ref="R9" authorId="0" shapeId="0" xr:uid="{00000000-0006-0000-0000-00000E000000}">
      <text>
        <r>
          <rPr>
            <b/>
            <sz val="9"/>
            <color indexed="81"/>
            <rFont val="Tahoma"/>
            <family val="2"/>
          </rPr>
          <t>NO ADECUADO = 0
ADECUADO = 15</t>
        </r>
      </text>
    </comment>
    <comment ref="S9" authorId="0" shapeId="0" xr:uid="{00000000-0006-0000-0000-00000F000000}">
      <text>
        <r>
          <rPr>
            <b/>
            <sz val="9"/>
            <color indexed="81"/>
            <rFont val="Tahoma"/>
            <family val="2"/>
          </rPr>
          <t>INOPORTUNO = 0
OPORTUNO = 15</t>
        </r>
      </text>
    </comment>
    <comment ref="T9" authorId="0" shapeId="0" xr:uid="{00000000-0006-0000-0000-000010000000}">
      <text>
        <r>
          <rPr>
            <b/>
            <sz val="9"/>
            <color indexed="81"/>
            <rFont val="Tahoma"/>
            <family val="2"/>
          </rPr>
          <t>NO ES UN CONTROL = 0
DETECTAR = 10
PREVENIR = 15</t>
        </r>
      </text>
    </comment>
    <comment ref="U9" authorId="0" shapeId="0" xr:uid="{00000000-0006-0000-0000-000011000000}">
      <text>
        <r>
          <rPr>
            <b/>
            <sz val="9"/>
            <color indexed="81"/>
            <rFont val="Tahoma"/>
            <family val="2"/>
          </rPr>
          <t>NO CONFIABLE = 0
CONFIABLE = 15</t>
        </r>
      </text>
    </comment>
    <comment ref="V9" authorId="0" shapeId="0" xr:uid="{00000000-0006-0000-0000-000012000000}">
      <text>
        <r>
          <rPr>
            <b/>
            <sz val="9"/>
            <color indexed="81"/>
            <rFont val="Tahoma"/>
            <family val="2"/>
          </rPr>
          <t>NO SE INVESTIGAN Y SE RESUELVEN OPORTUNAMENTE = 0
SE INVESTIGAN Y RESUELVEN OPORTUNAMENTE = 15</t>
        </r>
      </text>
    </comment>
    <comment ref="W9" authorId="0" shapeId="0" xr:uid="{00000000-0006-0000-0000-000013000000}">
      <text>
        <r>
          <rPr>
            <b/>
            <sz val="9"/>
            <color indexed="81"/>
            <rFont val="Tahoma"/>
            <family val="2"/>
          </rPr>
          <t>NO EXISTE = 0
INCOMPLETA = 5
COMPLETA = 10</t>
        </r>
      </text>
    </comment>
  </commentList>
</comments>
</file>

<file path=xl/sharedStrings.xml><?xml version="1.0" encoding="utf-8"?>
<sst xmlns="http://schemas.openxmlformats.org/spreadsheetml/2006/main" count="1216" uniqueCount="188">
  <si>
    <t>CONTEXTO ESTRTEGICO</t>
  </si>
  <si>
    <t>INTERNO</t>
  </si>
  <si>
    <t>EXTERNO</t>
  </si>
  <si>
    <t>PROCESO</t>
  </si>
  <si>
    <t>FINANCIEROS</t>
  </si>
  <si>
    <t>POLÍTICOS</t>
  </si>
  <si>
    <t>DISEÑO DEL PROCESO</t>
  </si>
  <si>
    <t>PERSONAL</t>
  </si>
  <si>
    <t>ECONÓMICOS Y FINANCIEROS</t>
  </si>
  <si>
    <t>INTERACCIONES CON OTROS PROCESOS</t>
  </si>
  <si>
    <t>PROCESOS</t>
  </si>
  <si>
    <t>SOCIALES Y CULTURALES</t>
  </si>
  <si>
    <t>TRANSVERSALIDAD</t>
  </si>
  <si>
    <t>TECNOLOGÍA</t>
  </si>
  <si>
    <t>TECNOLÓGICOS</t>
  </si>
  <si>
    <t>PROCEDIMIENTOS ASOCIADOS</t>
  </si>
  <si>
    <t>ESTRATÉGICO</t>
  </si>
  <si>
    <t>AMBIENTALES</t>
  </si>
  <si>
    <t>RESPONSABLES DEL PROCESO</t>
  </si>
  <si>
    <t>COMUNICACIÓN INTERNA</t>
  </si>
  <si>
    <t>LEGALES Y REGLAMENTARIOS</t>
  </si>
  <si>
    <t>COMUNICACIÓN ENTRE LOS PROCESOS</t>
  </si>
  <si>
    <t>ACTIVOS DE SEGURIDAD DIGITAL DEL PROCESO</t>
  </si>
  <si>
    <t xml:space="preserve">TIPO RIESGO </t>
  </si>
  <si>
    <t>GERENCIAL</t>
  </si>
  <si>
    <t>OPERATIVO</t>
  </si>
  <si>
    <t>FINANCIERO</t>
  </si>
  <si>
    <t>CUMPLIMIENTO</t>
  </si>
  <si>
    <t>IMAGEN O REPUTACIÓN</t>
  </si>
  <si>
    <t>CORRUPCIÓN</t>
  </si>
  <si>
    <t>SEGURIDAD DIGITAL</t>
  </si>
  <si>
    <t>EVALUACIÓN RIESGO</t>
  </si>
  <si>
    <t>PROBABILIDAD</t>
  </si>
  <si>
    <t>IMPACTO</t>
  </si>
  <si>
    <t>CASI SEGURO</t>
  </si>
  <si>
    <t>INSIGNIFICANTE</t>
  </si>
  <si>
    <t>PROBABLE</t>
  </si>
  <si>
    <t>MENOR</t>
  </si>
  <si>
    <t>POSIBLE</t>
  </si>
  <si>
    <t>MODERADO</t>
  </si>
  <si>
    <t>IMPROBABLE</t>
  </si>
  <si>
    <t>MAYOR</t>
  </si>
  <si>
    <t>RARA VEZ</t>
  </si>
  <si>
    <t>CATASTROFICO</t>
  </si>
  <si>
    <t>ZONA RIESGO</t>
  </si>
  <si>
    <t>BAJO</t>
  </si>
  <si>
    <t>ALTO</t>
  </si>
  <si>
    <t>EXTREMO</t>
  </si>
  <si>
    <t>TIPO</t>
  </si>
  <si>
    <t>PREVENTIVO</t>
  </si>
  <si>
    <t>DETECTIVO</t>
  </si>
  <si>
    <t xml:space="preserve">CONTROLES EXISTENTES - CRITERIOS DE EVALUACION  </t>
  </si>
  <si>
    <t xml:space="preserve">RESPONSABLE </t>
  </si>
  <si>
    <t>PERIODICIDAD</t>
  </si>
  <si>
    <t>PROPOSITO</t>
  </si>
  <si>
    <t>COMO SE REALIZA LA ACTIVIDAD</t>
  </si>
  <si>
    <t xml:space="preserve">QUÉ PASA CON LAS OBSERVACIONES O DESVIACIONES </t>
  </si>
  <si>
    <t>EVIDENCIA DE LA EJECUCION DEL CONTROL</t>
  </si>
  <si>
    <t>EVALUACIÓN DE LA EJECUCIÓN DEL CONTROL
( E )</t>
  </si>
  <si>
    <t>FUERTE</t>
  </si>
  <si>
    <t>DÉBIL</t>
  </si>
  <si>
    <t>SOLIDEZ INDIVIDUAL DE CADA CONTROL (D+E)</t>
  </si>
  <si>
    <t xml:space="preserve">DISEÑO </t>
  </si>
  <si>
    <t>EJECUCIÓN</t>
  </si>
  <si>
    <t>SOLIDEZ</t>
  </si>
  <si>
    <t>SOLIDEZ DEL CONJUNTO DE CONTROLES</t>
  </si>
  <si>
    <t>C O N T R O L E S
AY U D A N
A  D I S M I N U I R  L A
P R O B A B I L I D A D</t>
  </si>
  <si>
    <t>C O N T R O L E S
AY U D A N
A  D I S M I N U I R
I M PA C TO</t>
  </si>
  <si>
    <t>DIRECTAMENTE</t>
  </si>
  <si>
    <t>NO DISMINUYE</t>
  </si>
  <si>
    <t>INDIRECTAMENTE</t>
  </si>
  <si>
    <t>DESPLAZAMIENTO PROBABILIDAD E IMPACTO</t>
  </si>
  <si>
    <t>SOLIDEZ DESPLAZAMIENTO</t>
  </si>
  <si>
    <t>CONTROL PROBABILIDAD</t>
  </si>
  <si>
    <t>DESPLAZAMIENTO PROBABILIDAD</t>
  </si>
  <si>
    <t>SOLIDEZ IMPACTO</t>
  </si>
  <si>
    <t>CONTROL IMPACTO</t>
  </si>
  <si>
    <t>DESPLAZAMIENTO IMPACTO</t>
  </si>
  <si>
    <t>POSICIÓN</t>
  </si>
  <si>
    <t xml:space="preserve">POSIBLE </t>
  </si>
  <si>
    <t xml:space="preserve">TRATAMIENTO DEL RIESGO </t>
  </si>
  <si>
    <t xml:space="preserve">REDUCIR </t>
  </si>
  <si>
    <t>COMPARTIR</t>
  </si>
  <si>
    <t>EVITAR</t>
  </si>
  <si>
    <t>ACEPTAR</t>
  </si>
  <si>
    <t>TIPO DE CONTROL</t>
  </si>
  <si>
    <t>PERIODICIDAD DE SEGUIMIENTO</t>
  </si>
  <si>
    <t>MENSUAL</t>
  </si>
  <si>
    <t>CUATRIMESTRAL</t>
  </si>
  <si>
    <t>ANUAL</t>
  </si>
  <si>
    <t>RESPONSABLE</t>
  </si>
  <si>
    <t>EVALUACIÓN DISEÑO</t>
  </si>
  <si>
    <t>EVALUACIÓN EJECUCIÓN</t>
  </si>
  <si>
    <t>PROCESO DIRECCIONAMIENTO ESTRATÉGICO</t>
  </si>
  <si>
    <t>MAPA DE RIESGOS</t>
  </si>
  <si>
    <t>Código: PE01-PR03-F01</t>
  </si>
  <si>
    <t>Versión: 3.0</t>
  </si>
  <si>
    <t>FECHA DE REALIZACIÓN:  
FECHA DE ACTUALIZACIÓN:</t>
  </si>
  <si>
    <t xml:space="preserve">FECHA DE SEGUIMIENTO: </t>
  </si>
  <si>
    <t>ITEM</t>
  </si>
  <si>
    <t>OBJETIVO DEL PROCESO</t>
  </si>
  <si>
    <t>DESCRIPCIÓN DEL RIESGO</t>
  </si>
  <si>
    <t>EVALUACION DEL RIESGO</t>
  </si>
  <si>
    <t>ZONA DE RIESGO INHERENTE</t>
  </si>
  <si>
    <t>CONTROLES EXISTENTES - CRITERIOS DE EVALUACION</t>
  </si>
  <si>
    <t>ANÁLISIS Y EVALUACIÓN DE CONTROLES</t>
  </si>
  <si>
    <t>¿ LOS CONTROLES AYUDAN A DISMINUIR LA PROBABILIDAD DEL RIESGO?</t>
  </si>
  <si>
    <t>¿ LOS CONTROLES AYUDAN A DISMINUIR EL IMPACTO DEL RIESGO?</t>
  </si>
  <si>
    <t xml:space="preserve">NUEVA CALIFICACION </t>
  </si>
  <si>
    <t>ZONA DE RIESGO RESIDUAL</t>
  </si>
  <si>
    <t>PLAN DE MANEJO DEL RIESGO RESIDUAL</t>
  </si>
  <si>
    <t>SEGUIMIENTO I CUATRIMESTRE</t>
  </si>
  <si>
    <t>SEGUIMIENTO II CUATRIMESTRE</t>
  </si>
  <si>
    <t>SEGUIMIENTO III CUATRIMESTRE</t>
  </si>
  <si>
    <t>RIESGO</t>
  </si>
  <si>
    <t xml:space="preserve">CONTEXTO ESTRATEGICO </t>
  </si>
  <si>
    <t>CAUSAS</t>
  </si>
  <si>
    <t>CONSECUENCIAS</t>
  </si>
  <si>
    <t>IMPACTO DEL RIESGO</t>
  </si>
  <si>
    <t>CONTROLES (DESCRIPCIÓN)</t>
  </si>
  <si>
    <t>TIPO 
(PREVENTIVO - DETECTIVO)</t>
  </si>
  <si>
    <t>1. RESPONSABLE</t>
  </si>
  <si>
    <t>2. PERIODICIDAD</t>
  </si>
  <si>
    <t>3. PROPÓSITO</t>
  </si>
  <si>
    <t>4. CÓMO SE REALIZA LA ACTIVIDAD DE CONTROL</t>
  </si>
  <si>
    <t xml:space="preserve">5. QUÉ PASA CON LAS OBSERVACIONES O DESVIACIONES </t>
  </si>
  <si>
    <t>6. EVIDENCIA DE LA EJECUCION DEL CONTROL</t>
  </si>
  <si>
    <t>CALIFICACIÓN DEL CONTROL</t>
  </si>
  <si>
    <t>EVALUACIÓN DEL DISEÑO DEL CONTROL
( D )</t>
  </si>
  <si>
    <t>SOLIDEZ INDIVIDUAL DE CADA
CONTROL 
( D + E )</t>
  </si>
  <si>
    <t>APLICA PLAN DE
ACCIÓN PARA
FORTALECER EL CONTROL</t>
  </si>
  <si>
    <t>SOLIDEZ DEL CONJUNTO
DE CONTROLES</t>
  </si>
  <si>
    <t>ACCIONES A TOMAR</t>
  </si>
  <si>
    <t>SOPORTE</t>
  </si>
  <si>
    <t xml:space="preserve">PERIODICIDAD DE SEGUIMIENTO </t>
  </si>
  <si>
    <t>CRONOGRAMA IMPLEMENTACIÓN ACCIONES</t>
  </si>
  <si>
    <t>META</t>
  </si>
  <si>
    <t xml:space="preserve">INDICADOR PARA LA 
EVALUACIÓN DE 
ACCIONES
IMPLEMENTADAS  </t>
  </si>
  <si>
    <t>AUTOCONTROL
(LIDER DEL PROCESO)</t>
  </si>
  <si>
    <t>MONITOREO
(OFICINA ASESORA DE PLANEACIÓN)</t>
  </si>
  <si>
    <t>SEGUIMIENTO
(CONTROL INTERNO)</t>
  </si>
  <si>
    <t>% AVANCE</t>
  </si>
  <si>
    <t xml:space="preserve">PROCESO </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</si>
  <si>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</si>
  <si>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</si>
  <si>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</si>
  <si>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ejemplo Verificar, Validar , Cotejar, Comparar, Revisar, etc.?</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</si>
  <si>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</si>
  <si>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</si>
  <si>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</si>
  <si>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 xml:space="preserve">PROBABILIDAD </t>
  </si>
  <si>
    <t>INICIA</t>
  </si>
  <si>
    <t>TERMINA</t>
  </si>
  <si>
    <t xml:space="preserve">Evaluacion y Control a la Gestión </t>
  </si>
  <si>
    <t>Control Interno</t>
  </si>
  <si>
    <t>Promover la mejora continua a través del seguimiento y evaluación de la gestión institucional mediante métodos herramientas de control y análisis de la información con el fin de generar valor agregado y coadyudar al cumplimiento de los objetivos del Instituto</t>
  </si>
  <si>
    <t>Incumplimiento en la ejecución del programa anual de auditorias  del Instituto</t>
  </si>
  <si>
    <t>1. Cambios normativos no socializados</t>
  </si>
  <si>
    <t>1. Investigaciones disciplinarias y legales</t>
  </si>
  <si>
    <t xml:space="preserve">1. Realizar  las auditorias de acuerdo con los procedimientos, normatividad legal vigente y al Plan Anual de Auditorías, aplicando los procedimientos, formatos y códigos del proceso de Evaluación y Control </t>
  </si>
  <si>
    <t>1. Revisar permanentemente  la normatividad vigente para aplicación en control interno</t>
  </si>
  <si>
    <t>1. Actas, listas de asistencia y normatividad (matriz de informes) o Correos electrónicos</t>
  </si>
  <si>
    <t xml:space="preserve">Mantener actualizada la matriz legal  con las normas que aplican a control interno </t>
  </si>
  <si>
    <t xml:space="preserve">Matriz legal actualizada </t>
  </si>
  <si>
    <t xml:space="preserve">Se reviso la matriz de normatividad legal y de informes a presentar a los entes de control y se remitió a los procesos del Instituto. Igualmente se encuentra en la pagina web del Instituto. </t>
  </si>
  <si>
    <t>Se evidencia acta de seguimiento al Plan anual de auditorias , con archivo en excel del seguimiento 
SE EVIDENCIA CUMPLIMIENTO DE LA ACTIVIDAD PROGRAMADA MANTENIEDO CONTROLADO EL RIESGO</t>
  </si>
  <si>
    <t>Se reviso la matriz de normatividad legal y de informes a presentar a los entes de control y se remitió a los procesos del Instituto. Igualmente se encuentra en la pagina web del Instituto. Se realizó el 100% de las auditorias programadas para el primer cuatrimestre. 
Cumpliendo con el 100% de lo programado. soporte seguimiento del plan de auditoria.
Se solicito via correo  electronico la  información a los procesos para la realización de informes y auditorias - Correos electronicos</t>
  </si>
  <si>
    <t>Durante el segundo cuatrimestre de 2021 se realizó el 100% de las auditorias programadas para el segundo cuatrimestre con base a la información suministrada por los responsables de los procesos del Instituto, cumpliendo con el 100% de lo programado. Se aporta el seguimiento del Plan Anual de Auditorias.</t>
  </si>
  <si>
    <t>Se da cumplimiento a las actividades propuestas para la mitigación del riesgo.</t>
  </si>
  <si>
    <t>2. No contar con el personal suficiente para la ejecución de  informes, seguimientos y auditorías</t>
  </si>
  <si>
    <t>2. Que la entidad no evidencie la situaciones que pueden poner en riesgo la gestión</t>
  </si>
  <si>
    <t>2.</t>
  </si>
  <si>
    <t>2. Justificar la necesidad del recurso humano de acuerdo con las normas</t>
  </si>
  <si>
    <t>2. Memorandos, correos electrónicos. Actas de reunión donde se solicita el personal. (Cuando se requiera)</t>
  </si>
  <si>
    <t>Contar con el personal multidisciplinario para la ejecución del plan anual de auditoría</t>
  </si>
  <si>
    <t>(Informe, seguimientos y auditorías realizadas/ Informe, seguimientos y auditorías Programadas) *100</t>
  </si>
  <si>
    <t>Se realizó el 100% de las auditorias programadas para el primer cuatrimestre. Cuempliendo con el 100% de lo programado. soporte seguimiento del plan de auditoria.</t>
  </si>
  <si>
    <t xml:space="preserve">3. Inoportunidad en la entrega de información por parte de los procesos </t>
  </si>
  <si>
    <t>3. Reprocesos</t>
  </si>
  <si>
    <t>3.</t>
  </si>
  <si>
    <t xml:space="preserve">3. Solicitud oportuna de la información a los procesos </t>
  </si>
  <si>
    <t>3. Correos electrónicos y Actas (Cuando se requiera)</t>
  </si>
  <si>
    <t>Contar con la información suficiente y oportuna y completa para la realización de Informe, seguimientos y auditorías</t>
  </si>
  <si>
    <t>Información entregada por los procesos/ Información solicitada a los procesos) *100</t>
  </si>
  <si>
    <t xml:space="preserve">Se solicito via correo  electronico la  información a los procesos para la realización de informes y auditorias - Correos electronicos. Así mismo en la página WEB se revisó la información cargada por los procesos referente al tema de las auditorías.  </t>
  </si>
  <si>
    <t>4.</t>
  </si>
  <si>
    <t>5.</t>
  </si>
  <si>
    <t>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</si>
</sst>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b/>
      <sz val="11"/>
      <name val="Calibri"/>
      <family val="2"/>
      <scheme val="minor"/>
    </font>
    <font>
      <sz val="11"/>
      <color theme="1"/>
      <name val="Calibri"/>
      <family val="2"/>
      <scheme val="minor"/>
    </font>
    <font>
      <sz val="12"/>
      <name val="Franklin Gothic Demi Cond"/>
      <family val="2"/>
    </font>
    <font>
      <sz val="11"/>
      <name val="Calibri"/>
      <family val="2"/>
      <scheme val="minor"/>
    </font>
    <font>
      <sz val="9"/>
      <name val="Franklin Gothic Demi Cond"/>
      <family val="2"/>
    </font>
    <font>
      <sz val="10"/>
      <name val="Arial"/>
      <family val="2"/>
    </font>
    <font>
      <b/>
      <sz val="11"/>
      <name val="Arial"/>
      <family val="2"/>
    </font>
    <font>
      <b/>
      <sz val="12"/>
      <name val="Arial"/>
      <family val="2"/>
    </font>
    <font>
      <b/>
      <sz val="20"/>
      <name val="Calibri"/>
      <family val="2"/>
      <scheme val="minor"/>
    </font>
    <font>
      <b/>
      <sz val="14"/>
      <name val="Arial"/>
      <family val="2"/>
    </font>
    <font>
      <sz val="12"/>
      <name val="Calibri"/>
      <family val="2"/>
      <scheme val="minor"/>
    </font>
    <font>
      <b/>
      <sz val="12"/>
      <name val="Calibri"/>
      <family val="2"/>
      <scheme val="minor"/>
    </font>
    <font>
      <sz val="20"/>
      <name val="Calibri"/>
      <family val="2"/>
      <scheme val="minor"/>
    </font>
    <font>
      <sz val="14"/>
      <name val="Arial"/>
      <family val="2"/>
    </font>
    <font>
      <sz val="11"/>
      <name val="Arial"/>
      <family val="2"/>
    </font>
  </fonts>
  <fills count="15">
    <fill>
      <patternFill patternType="none"/>
    </fill>
    <fill>
      <patternFill patternType="gray125"/>
    </fill>
    <fill>
      <patternFill patternType="solid">
        <fgColor rgb="FF92D050"/>
        <bgColor indexed="64"/>
      </patternFill>
    </fill>
    <fill>
      <patternFill patternType="solid">
        <fgColor rgb="FFFA9706"/>
        <bgColor indexed="64"/>
      </patternFill>
    </fill>
    <fill>
      <patternFill patternType="solid">
        <fgColor rgb="FFFFFF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3">
    <xf numFmtId="0" fontId="0" fillId="0" borderId="0"/>
    <xf numFmtId="9" fontId="5" fillId="0" borderId="0" applyFont="0" applyFill="0" applyBorder="0" applyAlignment="0" applyProtection="0"/>
    <xf numFmtId="0" fontId="5" fillId="0" borderId="0"/>
  </cellStyleXfs>
  <cellXfs count="254">
    <xf numFmtId="0" fontId="0" fillId="0" borderId="0" xfId="0"/>
    <xf numFmtId="0" fontId="0" fillId="0" borderId="1" xfId="0" applyBorder="1" applyAlignment="1">
      <alignment horizontal="center"/>
    </xf>
    <xf numFmtId="0" fontId="0" fillId="0" borderId="0" xfId="0" applyAlignment="1">
      <alignment horizontal="center"/>
    </xf>
    <xf numFmtId="0" fontId="0" fillId="2" borderId="2" xfId="0" applyFill="1" applyBorder="1" applyAlignment="1">
      <alignment horizontal="center" vertical="center"/>
    </xf>
    <xf numFmtId="0" fontId="0" fillId="4" borderId="2" xfId="0" applyFill="1" applyBorder="1" applyAlignment="1">
      <alignment horizontal="center" vertical="center"/>
    </xf>
    <xf numFmtId="0" fontId="0" fillId="3" borderId="2" xfId="0" applyFill="1" applyBorder="1" applyAlignment="1">
      <alignment horizontal="center" vertical="center"/>
    </xf>
    <xf numFmtId="0" fontId="0" fillId="0" borderId="1" xfId="0" applyBorder="1" applyAlignment="1">
      <alignment horizontal="center" vertical="center"/>
    </xf>
    <xf numFmtId="0" fontId="1" fillId="0" borderId="1" xfId="0" applyFont="1" applyBorder="1" applyAlignment="1">
      <alignment horizontal="center" vertical="center"/>
    </xf>
    <xf numFmtId="0" fontId="0" fillId="0" borderId="0" xfId="0" applyAlignment="1">
      <alignment wrapText="1"/>
    </xf>
    <xf numFmtId="0" fontId="1" fillId="4" borderId="1" xfId="0" applyFont="1" applyFill="1" applyBorder="1" applyAlignment="1">
      <alignment horizontal="center"/>
    </xf>
    <xf numFmtId="0" fontId="6" fillId="8" borderId="6" xfId="0" applyFont="1" applyFill="1" applyBorder="1" applyAlignment="1" applyProtection="1">
      <alignment horizontal="center" vertical="center" wrapText="1"/>
      <protection hidden="1"/>
    </xf>
    <xf numFmtId="0" fontId="8" fillId="8" borderId="2" xfId="0" applyFont="1" applyFill="1" applyBorder="1" applyAlignment="1" applyProtection="1">
      <alignment horizontal="center" vertical="center" wrapText="1"/>
      <protection hidden="1"/>
    </xf>
    <xf numFmtId="0" fontId="8" fillId="8" borderId="5" xfId="0" applyFont="1" applyFill="1" applyBorder="1" applyAlignment="1" applyProtection="1">
      <alignment horizontal="center" vertical="center" wrapText="1"/>
      <protection hidden="1"/>
    </xf>
    <xf numFmtId="0" fontId="12" fillId="14" borderId="0" xfId="0" applyFont="1" applyFill="1" applyAlignment="1">
      <alignment vertical="center" wrapText="1"/>
    </xf>
    <xf numFmtId="0" fontId="13" fillId="14" borderId="0" xfId="0" applyFont="1" applyFill="1" applyAlignment="1">
      <alignment horizontal="left" vertical="center" wrapText="1"/>
    </xf>
    <xf numFmtId="0" fontId="13" fillId="14" borderId="0" xfId="0" applyFont="1" applyFill="1" applyAlignment="1">
      <alignment vertical="center" wrapText="1"/>
    </xf>
    <xf numFmtId="0" fontId="7" fillId="14" borderId="0" xfId="0" applyFont="1" applyFill="1" applyAlignment="1" applyProtection="1">
      <alignment horizontal="center" vertical="center" wrapText="1"/>
      <protection locked="0"/>
    </xf>
    <xf numFmtId="0" fontId="7" fillId="14" borderId="0" xfId="0" applyFont="1" applyFill="1" applyAlignment="1" applyProtection="1">
      <alignment horizontal="center" vertical="center" wrapText="1"/>
      <protection hidden="1"/>
    </xf>
    <xf numFmtId="9" fontId="7" fillId="14" borderId="0" xfId="1" applyFont="1" applyFill="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11" fillId="14" borderId="0" xfId="0" applyFont="1" applyFill="1" applyAlignment="1">
      <alignment vertical="center" wrapText="1"/>
    </xf>
    <xf numFmtId="0" fontId="11" fillId="14" borderId="0" xfId="0" applyFont="1" applyFill="1" applyAlignment="1">
      <alignment horizontal="center" vertical="center" wrapText="1"/>
    </xf>
    <xf numFmtId="0" fontId="6" fillId="0" borderId="0" xfId="0" applyFont="1" applyAlignment="1" applyProtection="1">
      <alignment horizontal="center" vertical="center" wrapText="1"/>
      <protection hidden="1"/>
    </xf>
    <xf numFmtId="0" fontId="6" fillId="12" borderId="13" xfId="0" applyFont="1" applyFill="1" applyBorder="1" applyAlignment="1" applyProtection="1">
      <alignment horizontal="center" vertical="center" wrapText="1"/>
      <protection hidden="1"/>
    </xf>
    <xf numFmtId="0" fontId="7" fillId="0" borderId="0" xfId="0" applyFont="1" applyAlignment="1" applyProtection="1">
      <alignment horizontal="center" vertical="center" wrapText="1"/>
      <protection hidden="1"/>
    </xf>
    <xf numFmtId="0" fontId="7" fillId="13" borderId="0" xfId="0" applyFont="1" applyFill="1" applyAlignment="1" applyProtection="1">
      <alignment horizontal="center" vertical="center" wrapText="1"/>
      <protection locked="0"/>
    </xf>
    <xf numFmtId="9" fontId="7" fillId="0" borderId="0" xfId="1" applyFont="1" applyAlignment="1" applyProtection="1">
      <alignment horizontal="center" vertical="center" wrapText="1"/>
      <protection locked="0"/>
    </xf>
    <xf numFmtId="0" fontId="15" fillId="13" borderId="24" xfId="0" applyFont="1" applyFill="1" applyBorder="1" applyAlignment="1" applyProtection="1">
      <alignment horizontal="center" vertical="center" wrapText="1"/>
      <protection locked="0"/>
    </xf>
    <xf numFmtId="0" fontId="15" fillId="5" borderId="8" xfId="0" applyFont="1" applyFill="1" applyBorder="1" applyAlignment="1" applyProtection="1">
      <alignment horizontal="center" vertical="center" wrapText="1"/>
      <protection hidden="1"/>
    </xf>
    <xf numFmtId="0" fontId="15" fillId="5" borderId="9" xfId="0" applyFont="1" applyFill="1" applyBorder="1" applyAlignment="1" applyProtection="1">
      <alignment horizontal="center" vertical="center" wrapText="1"/>
      <protection hidden="1"/>
    </xf>
    <xf numFmtId="0" fontId="14" fillId="0" borderId="0" xfId="0" applyFont="1" applyAlignment="1" applyProtection="1">
      <alignment horizontal="center" vertical="center" wrapText="1"/>
      <protection locked="0"/>
    </xf>
    <xf numFmtId="0" fontId="15" fillId="13" borderId="6" xfId="0" applyFont="1" applyFill="1" applyBorder="1" applyAlignment="1" applyProtection="1">
      <alignment horizontal="center" vertical="center" wrapText="1"/>
      <protection locked="0"/>
    </xf>
    <xf numFmtId="0" fontId="15" fillId="5" borderId="11" xfId="0" applyFont="1" applyFill="1" applyBorder="1" applyAlignment="1" applyProtection="1">
      <alignment horizontal="center" vertical="center" wrapText="1"/>
      <protection hidden="1"/>
    </xf>
    <xf numFmtId="0" fontId="15" fillId="5" borderId="1" xfId="0" applyFont="1" applyFill="1" applyBorder="1" applyAlignment="1" applyProtection="1">
      <alignment horizontal="center" vertical="center" wrapText="1"/>
      <protection hidden="1"/>
    </xf>
    <xf numFmtId="0" fontId="15" fillId="13" borderId="25" xfId="0" applyFont="1" applyFill="1" applyBorder="1" applyAlignment="1" applyProtection="1">
      <alignment horizontal="center" vertical="center" wrapText="1"/>
      <protection locked="0"/>
    </xf>
    <xf numFmtId="0" fontId="15" fillId="5" borderId="13" xfId="0" applyFont="1" applyFill="1" applyBorder="1" applyAlignment="1" applyProtection="1">
      <alignment horizontal="center" vertical="center" wrapText="1"/>
      <protection hidden="1"/>
    </xf>
    <xf numFmtId="0" fontId="15" fillId="5" borderId="14" xfId="0" applyFont="1" applyFill="1" applyBorder="1" applyAlignment="1" applyProtection="1">
      <alignment horizontal="center" vertical="center" wrapText="1"/>
      <protection hidden="1"/>
    </xf>
    <xf numFmtId="0" fontId="4" fillId="0" borderId="1" xfId="0" applyFont="1" applyBorder="1" applyAlignment="1">
      <alignment horizontal="center"/>
    </xf>
    <xf numFmtId="0" fontId="14" fillId="0" borderId="9" xfId="0" applyFont="1" applyBorder="1" applyAlignment="1" applyProtection="1">
      <alignment horizontal="left" vertical="top" wrapText="1"/>
      <protection locked="0"/>
    </xf>
    <xf numFmtId="0" fontId="14" fillId="0" borderId="16"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4" fillId="0" borderId="17" xfId="0" applyFont="1" applyBorder="1" applyAlignment="1" applyProtection="1">
      <alignment horizontal="left" vertical="top" wrapText="1"/>
      <protection locked="0"/>
    </xf>
    <xf numFmtId="0" fontId="14" fillId="0" borderId="14" xfId="0" applyFont="1" applyBorder="1" applyAlignment="1" applyProtection="1">
      <alignment horizontal="left" vertical="top" wrapText="1"/>
      <protection locked="0"/>
    </xf>
    <xf numFmtId="0" fontId="14" fillId="0" borderId="18" xfId="0" applyFont="1" applyBorder="1" applyAlignment="1" applyProtection="1">
      <alignment horizontal="left" vertical="top" wrapText="1"/>
      <protection locked="0"/>
    </xf>
    <xf numFmtId="0" fontId="16" fillId="14" borderId="0" xfId="0" applyFont="1" applyFill="1" applyAlignment="1">
      <alignment vertical="top" wrapText="1"/>
    </xf>
    <xf numFmtId="0" fontId="17" fillId="14" borderId="0" xfId="0" applyFont="1" applyFill="1" applyAlignment="1">
      <alignment horizontal="left" vertical="top" wrapText="1"/>
    </xf>
    <xf numFmtId="0" fontId="7" fillId="14" borderId="0" xfId="0" applyFont="1" applyFill="1" applyAlignment="1" applyProtection="1">
      <alignment horizontal="center" vertical="top" wrapText="1"/>
      <protection locked="0"/>
    </xf>
    <xf numFmtId="0" fontId="7" fillId="0" borderId="0" xfId="0" applyFont="1" applyAlignment="1" applyProtection="1">
      <alignment horizontal="center" vertical="top" wrapText="1"/>
      <protection locked="0"/>
    </xf>
    <xf numFmtId="0" fontId="14" fillId="0" borderId="8" xfId="0" applyFont="1" applyBorder="1" applyAlignment="1" applyProtection="1">
      <alignment horizontal="left" vertical="top" wrapText="1"/>
      <protection locked="0"/>
    </xf>
    <xf numFmtId="0" fontId="14" fillId="0" borderId="11" xfId="0" applyFont="1" applyBorder="1" applyAlignment="1" applyProtection="1">
      <alignment horizontal="left" vertical="top" wrapText="1"/>
      <protection locked="0"/>
    </xf>
    <xf numFmtId="0" fontId="14" fillId="0" borderId="13" xfId="0" applyFont="1" applyBorder="1" applyAlignment="1" applyProtection="1">
      <alignment horizontal="left" vertical="top" wrapText="1"/>
      <protection locked="0"/>
    </xf>
    <xf numFmtId="0" fontId="14" fillId="0" borderId="16" xfId="0" applyFont="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0" fontId="0" fillId="0" borderId="1" xfId="0" applyBorder="1" applyAlignment="1">
      <alignment horizontal="center" wrapText="1"/>
    </xf>
    <xf numFmtId="0" fontId="15" fillId="5" borderId="6" xfId="0" applyFont="1" applyFill="1" applyBorder="1" applyAlignment="1" applyProtection="1">
      <alignment horizontal="center" vertical="center" wrapText="1"/>
      <protection hidden="1"/>
    </xf>
    <xf numFmtId="0" fontId="15" fillId="5" borderId="25" xfId="0" applyFont="1" applyFill="1" applyBorder="1" applyAlignment="1" applyProtection="1">
      <alignment horizontal="center" vertical="center" wrapText="1"/>
      <protection hidden="1"/>
    </xf>
    <xf numFmtId="0" fontId="15" fillId="5" borderId="24" xfId="0" applyFont="1" applyFill="1" applyBorder="1" applyAlignment="1" applyProtection="1">
      <alignment horizontal="center" vertical="center" wrapText="1"/>
      <protection hidden="1"/>
    </xf>
    <xf numFmtId="0" fontId="7" fillId="0" borderId="1"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hidden="1"/>
    </xf>
    <xf numFmtId="0" fontId="7" fillId="0" borderId="39"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15" fillId="5" borderId="9" xfId="0" applyFont="1" applyFill="1" applyBorder="1" applyAlignment="1" applyProtection="1">
      <alignment horizontal="center" vertical="center" wrapText="1"/>
      <protection locked="0"/>
    </xf>
    <xf numFmtId="0" fontId="15" fillId="5" borderId="1" xfId="0" applyFont="1" applyFill="1" applyBorder="1" applyAlignment="1" applyProtection="1">
      <alignment horizontal="center" vertical="center" wrapText="1"/>
      <protection locked="0"/>
    </xf>
    <xf numFmtId="0" fontId="15" fillId="5" borderId="14" xfId="0" applyFont="1" applyFill="1" applyBorder="1" applyAlignment="1" applyProtection="1">
      <alignment horizontal="center" vertical="center" wrapText="1"/>
      <protection locked="0"/>
    </xf>
    <xf numFmtId="0" fontId="7" fillId="5" borderId="0" xfId="0" applyFont="1" applyFill="1" applyAlignment="1" applyProtection="1">
      <alignment horizontal="center" vertical="center" wrapText="1"/>
      <protection locked="0"/>
    </xf>
    <xf numFmtId="0" fontId="14" fillId="0" borderId="31" xfId="0" applyFont="1" applyBorder="1" applyAlignment="1" applyProtection="1">
      <alignment horizontal="left" vertical="top" wrapText="1"/>
      <protection locked="0"/>
    </xf>
    <xf numFmtId="0" fontId="15" fillId="5" borderId="7" xfId="0" applyFont="1" applyFill="1" applyBorder="1" applyAlignment="1" applyProtection="1">
      <alignment horizontal="center" vertical="center" wrapText="1"/>
      <protection hidden="1"/>
    </xf>
    <xf numFmtId="0" fontId="15" fillId="13" borderId="22" xfId="0" applyFont="1" applyFill="1" applyBorder="1" applyAlignment="1" applyProtection="1">
      <alignment horizontal="center" vertical="center" wrapText="1"/>
      <protection locked="0"/>
    </xf>
    <xf numFmtId="0" fontId="15" fillId="13" borderId="36" xfId="0" applyFont="1" applyFill="1" applyBorder="1" applyAlignment="1" applyProtection="1">
      <alignment horizontal="center" vertical="center" wrapText="1"/>
      <protection locked="0"/>
    </xf>
    <xf numFmtId="0" fontId="15" fillId="13" borderId="40" xfId="0" applyFont="1" applyFill="1" applyBorder="1" applyAlignment="1" applyProtection="1">
      <alignment horizontal="center" vertical="center" wrapText="1"/>
      <protection locked="0"/>
    </xf>
    <xf numFmtId="0" fontId="14" fillId="0" borderId="19" xfId="0" applyFont="1" applyBorder="1" applyAlignment="1" applyProtection="1">
      <alignment horizontal="center" vertical="center" wrapText="1"/>
      <protection locked="0"/>
    </xf>
    <xf numFmtId="0" fontId="14" fillId="0" borderId="41" xfId="0" applyFont="1" applyBorder="1" applyAlignment="1" applyProtection="1">
      <alignment horizontal="center" vertical="center" wrapText="1"/>
      <protection locked="0"/>
    </xf>
    <xf numFmtId="0" fontId="14" fillId="0" borderId="42"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1" fillId="0" borderId="1" xfId="0" applyFont="1" applyBorder="1" applyAlignment="1">
      <alignment horizontal="center" wrapText="1"/>
    </xf>
    <xf numFmtId="0" fontId="1" fillId="0" borderId="1" xfId="0" applyFont="1" applyBorder="1" applyAlignment="1">
      <alignment horizontal="center"/>
    </xf>
    <xf numFmtId="0" fontId="15" fillId="13" borderId="28" xfId="0" applyFont="1" applyFill="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14" fillId="0" borderId="8"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5" fillId="13" borderId="17" xfId="0" applyFont="1" applyFill="1" applyBorder="1" applyAlignment="1" applyProtection="1">
      <alignment horizontal="center" vertical="center" wrapText="1"/>
      <protection locked="0"/>
    </xf>
    <xf numFmtId="0" fontId="15" fillId="13" borderId="9" xfId="0" applyFont="1" applyFill="1" applyBorder="1" applyAlignment="1" applyProtection="1">
      <alignment horizontal="center" vertical="center" wrapText="1"/>
      <protection locked="0"/>
    </xf>
    <xf numFmtId="0" fontId="15" fillId="13" borderId="1" xfId="0" applyFont="1" applyFill="1" applyBorder="1" applyAlignment="1" applyProtection="1">
      <alignment horizontal="center" vertical="center" wrapText="1"/>
      <protection locked="0"/>
    </xf>
    <xf numFmtId="0" fontId="15" fillId="13" borderId="14" xfId="0" applyFont="1" applyFill="1" applyBorder="1" applyAlignment="1" applyProtection="1">
      <alignment horizontal="center" vertical="center" wrapText="1"/>
      <protection locked="0"/>
    </xf>
    <xf numFmtId="0" fontId="15" fillId="5" borderId="28" xfId="0" applyFont="1" applyFill="1" applyBorder="1" applyAlignment="1" applyProtection="1">
      <alignment horizontal="center" vertical="center" wrapText="1"/>
      <protection hidden="1"/>
    </xf>
    <xf numFmtId="0" fontId="14" fillId="0" borderId="24"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25" xfId="0" applyFont="1" applyBorder="1" applyAlignment="1" applyProtection="1">
      <alignment horizontal="center" vertical="center" wrapText="1"/>
      <protection locked="0"/>
    </xf>
    <xf numFmtId="0" fontId="6" fillId="10" borderId="2" xfId="0" applyFont="1" applyFill="1" applyBorder="1" applyAlignment="1" applyProtection="1">
      <alignment horizontal="center" vertical="center" wrapText="1"/>
      <protection hidden="1"/>
    </xf>
    <xf numFmtId="0" fontId="6" fillId="12" borderId="14" xfId="0" applyFont="1" applyFill="1" applyBorder="1" applyAlignment="1" applyProtection="1">
      <alignment horizontal="center" vertical="center" wrapText="1"/>
      <protection hidden="1"/>
    </xf>
    <xf numFmtId="0" fontId="6" fillId="6" borderId="14" xfId="0" applyFont="1" applyFill="1" applyBorder="1" applyAlignment="1" applyProtection="1">
      <alignment horizontal="center" vertical="center" wrapText="1"/>
      <protection hidden="1"/>
    </xf>
    <xf numFmtId="0" fontId="6" fillId="8" borderId="1" xfId="0" applyFont="1" applyFill="1" applyBorder="1" applyAlignment="1" applyProtection="1">
      <alignment horizontal="center" vertical="center" wrapText="1"/>
      <protection hidden="1"/>
    </xf>
    <xf numFmtId="0" fontId="1" fillId="0" borderId="1" xfId="0" applyFont="1" applyBorder="1" applyAlignment="1">
      <alignment horizont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xf>
    <xf numFmtId="0" fontId="1" fillId="0" borderId="1" xfId="0" applyFont="1" applyBorder="1" applyAlignment="1">
      <alignment horizontal="center" vertical="top" wrapText="1"/>
    </xf>
    <xf numFmtId="0" fontId="15" fillId="13" borderId="28" xfId="0" applyFont="1" applyFill="1" applyBorder="1" applyAlignment="1" applyProtection="1">
      <alignment horizontal="center" vertical="center" wrapText="1"/>
      <protection locked="0"/>
    </xf>
    <xf numFmtId="0" fontId="15" fillId="13" borderId="3" xfId="0" applyFont="1" applyFill="1" applyBorder="1" applyAlignment="1" applyProtection="1">
      <alignment horizontal="center" vertical="center" wrapText="1"/>
      <protection locked="0"/>
    </xf>
    <xf numFmtId="0" fontId="15" fillId="13" borderId="29" xfId="0" applyFont="1" applyFill="1" applyBorder="1" applyAlignment="1" applyProtection="1">
      <alignment horizontal="center" vertical="center" wrapText="1"/>
      <protection locked="0"/>
    </xf>
    <xf numFmtId="14" fontId="14" fillId="0" borderId="28" xfId="0" applyNumberFormat="1" applyFont="1" applyBorder="1" applyAlignment="1" applyProtection="1">
      <alignment horizontal="center" vertical="center" wrapText="1"/>
      <protection locked="0"/>
    </xf>
    <xf numFmtId="14" fontId="14" fillId="0" borderId="3" xfId="0" applyNumberFormat="1" applyFont="1" applyBorder="1" applyAlignment="1" applyProtection="1">
      <alignment horizontal="center" vertical="center" wrapText="1"/>
      <protection locked="0"/>
    </xf>
    <xf numFmtId="14" fontId="14" fillId="0" borderId="29" xfId="0" applyNumberFormat="1" applyFont="1" applyBorder="1" applyAlignment="1" applyProtection="1">
      <alignment horizontal="center" vertical="center" wrapText="1"/>
      <protection locked="0"/>
    </xf>
    <xf numFmtId="0" fontId="15" fillId="13" borderId="9" xfId="0" applyFont="1" applyFill="1" applyBorder="1" applyAlignment="1" applyProtection="1">
      <alignment horizontal="center" vertical="center" wrapText="1"/>
      <protection locked="0"/>
    </xf>
    <xf numFmtId="0" fontId="15" fillId="13" borderId="1" xfId="0" applyFont="1" applyFill="1" applyBorder="1" applyAlignment="1" applyProtection="1">
      <alignment horizontal="center" vertical="center" wrapText="1"/>
      <protection locked="0"/>
    </xf>
    <xf numFmtId="0" fontId="15" fillId="13" borderId="14" xfId="0" applyFont="1" applyFill="1" applyBorder="1" applyAlignment="1" applyProtection="1">
      <alignment horizontal="center" vertical="center" wrapText="1"/>
      <protection locked="0"/>
    </xf>
    <xf numFmtId="0" fontId="15" fillId="5" borderId="16" xfId="0" applyFont="1" applyFill="1" applyBorder="1" applyAlignment="1" applyProtection="1">
      <alignment horizontal="center" vertical="center" wrapText="1"/>
      <protection hidden="1"/>
    </xf>
    <xf numFmtId="0" fontId="15" fillId="5" borderId="17" xfId="0" applyFont="1" applyFill="1" applyBorder="1" applyAlignment="1" applyProtection="1">
      <alignment horizontal="center" vertical="center" wrapText="1"/>
      <protection hidden="1"/>
    </xf>
    <xf numFmtId="0" fontId="15" fillId="5" borderId="18" xfId="0" applyFont="1" applyFill="1" applyBorder="1" applyAlignment="1" applyProtection="1">
      <alignment horizontal="center" vertical="center" wrapText="1"/>
      <protection hidden="1"/>
    </xf>
    <xf numFmtId="0" fontId="15" fillId="13" borderId="8" xfId="0" applyFont="1" applyFill="1" applyBorder="1" applyAlignment="1" applyProtection="1">
      <alignment horizontal="center" vertical="center" wrapText="1"/>
      <protection locked="0"/>
    </xf>
    <xf numFmtId="0" fontId="15" fillId="13" borderId="11" xfId="0" applyFont="1" applyFill="1" applyBorder="1" applyAlignment="1" applyProtection="1">
      <alignment horizontal="center" vertical="center" wrapText="1"/>
      <protection locked="0"/>
    </xf>
    <xf numFmtId="0" fontId="15" fillId="13" borderId="13" xfId="0" applyFont="1" applyFill="1" applyBorder="1" applyAlignment="1" applyProtection="1">
      <alignment horizontal="center" vertical="center" wrapText="1"/>
      <protection locked="0"/>
    </xf>
    <xf numFmtId="0" fontId="15" fillId="5" borderId="28" xfId="0" applyFont="1" applyFill="1" applyBorder="1" applyAlignment="1" applyProtection="1">
      <alignment horizontal="center" vertical="center" wrapText="1"/>
      <protection hidden="1"/>
    </xf>
    <xf numFmtId="0" fontId="15" fillId="5" borderId="3" xfId="0" applyFont="1" applyFill="1" applyBorder="1" applyAlignment="1" applyProtection="1">
      <alignment horizontal="center" vertical="center" wrapText="1"/>
      <protection hidden="1"/>
    </xf>
    <xf numFmtId="0" fontId="15" fillId="5" borderId="29" xfId="0" applyFont="1" applyFill="1" applyBorder="1" applyAlignment="1" applyProtection="1">
      <alignment horizontal="center" vertical="center" wrapText="1"/>
      <protection hidden="1"/>
    </xf>
    <xf numFmtId="0" fontId="14" fillId="0" borderId="28" xfId="2" applyFont="1" applyBorder="1" applyAlignment="1" applyProtection="1">
      <alignment horizontal="center" vertical="center" wrapText="1"/>
      <protection locked="0"/>
    </xf>
    <xf numFmtId="0" fontId="14" fillId="0" borderId="3" xfId="2" applyFont="1" applyBorder="1" applyAlignment="1" applyProtection="1">
      <alignment horizontal="center" vertical="center" wrapText="1"/>
      <protection locked="0"/>
    </xf>
    <xf numFmtId="0" fontId="14" fillId="0" borderId="29" xfId="2" applyFont="1" applyBorder="1" applyAlignment="1" applyProtection="1">
      <alignment horizontal="center" vertical="center" wrapText="1"/>
      <protection locked="0"/>
    </xf>
    <xf numFmtId="0" fontId="15" fillId="13" borderId="16" xfId="0" applyFont="1" applyFill="1" applyBorder="1" applyAlignment="1" applyProtection="1">
      <alignment horizontal="center" vertical="center" wrapText="1"/>
      <protection locked="0"/>
    </xf>
    <xf numFmtId="0" fontId="15" fillId="13" borderId="17" xfId="0" applyFont="1" applyFill="1" applyBorder="1" applyAlignment="1" applyProtection="1">
      <alignment horizontal="center" vertical="center" wrapText="1"/>
      <protection locked="0"/>
    </xf>
    <xf numFmtId="0" fontId="15" fillId="13" borderId="18" xfId="0" applyFont="1" applyFill="1" applyBorder="1" applyAlignment="1" applyProtection="1">
      <alignment horizontal="center" vertical="center" wrapText="1"/>
      <protection locked="0"/>
    </xf>
    <xf numFmtId="0" fontId="15" fillId="13" borderId="30" xfId="0" applyFont="1" applyFill="1" applyBorder="1" applyAlignment="1" applyProtection="1">
      <alignment horizontal="center" vertical="center" wrapText="1"/>
      <protection locked="0"/>
    </xf>
    <xf numFmtId="0" fontId="15" fillId="13" borderId="7" xfId="0" applyFont="1" applyFill="1" applyBorder="1" applyAlignment="1" applyProtection="1">
      <alignment horizontal="center" vertical="center" wrapText="1"/>
      <protection locked="0"/>
    </xf>
    <xf numFmtId="0" fontId="15" fillId="13" borderId="31" xfId="0" applyFont="1" applyFill="1" applyBorder="1" applyAlignment="1" applyProtection="1">
      <alignment horizontal="center" vertical="center" wrapText="1"/>
      <protection locked="0"/>
    </xf>
    <xf numFmtId="0" fontId="15" fillId="5" borderId="10" xfId="0" applyFont="1" applyFill="1" applyBorder="1" applyAlignment="1" applyProtection="1">
      <alignment horizontal="center" vertical="center" wrapText="1"/>
      <protection hidden="1"/>
    </xf>
    <xf numFmtId="0" fontId="15" fillId="5" borderId="12" xfId="0" applyFont="1" applyFill="1" applyBorder="1" applyAlignment="1" applyProtection="1">
      <alignment horizontal="center" vertical="center" wrapText="1"/>
      <protection hidden="1"/>
    </xf>
    <xf numFmtId="0" fontId="15" fillId="5" borderId="15" xfId="0" applyFont="1" applyFill="1" applyBorder="1" applyAlignment="1" applyProtection="1">
      <alignment horizontal="center" vertical="center" wrapText="1"/>
      <protection hidden="1"/>
    </xf>
    <xf numFmtId="0" fontId="14" fillId="0" borderId="24"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25"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36" xfId="0" applyFont="1" applyBorder="1" applyAlignment="1">
      <alignment horizontal="center" vertical="top" wrapText="1"/>
    </xf>
    <xf numFmtId="0" fontId="10" fillId="0" borderId="6"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7" xfId="0" applyFont="1" applyBorder="1" applyAlignment="1">
      <alignment horizontal="center" vertical="center" wrapText="1"/>
    </xf>
    <xf numFmtId="0" fontId="13" fillId="0" borderId="6" xfId="0" applyFont="1" applyBorder="1" applyAlignment="1">
      <alignment horizontal="left" vertical="center" wrapText="1"/>
    </xf>
    <xf numFmtId="0" fontId="13" fillId="0" borderId="35" xfId="0" applyFont="1" applyBorder="1" applyAlignment="1">
      <alignment horizontal="left" vertical="center" wrapText="1"/>
    </xf>
    <xf numFmtId="0" fontId="13" fillId="0" borderId="7" xfId="0" applyFont="1" applyBorder="1" applyAlignment="1">
      <alignment horizontal="left" vertical="center" wrapText="1"/>
    </xf>
    <xf numFmtId="0" fontId="18" fillId="0" borderId="2" xfId="0" applyFont="1" applyBorder="1" applyAlignment="1">
      <alignment horizontal="center" vertical="top" wrapText="1"/>
    </xf>
    <xf numFmtId="0" fontId="18" fillId="0" borderId="3" xfId="0" applyFont="1" applyBorder="1" applyAlignment="1">
      <alignment horizontal="center" vertical="top" wrapText="1"/>
    </xf>
    <xf numFmtId="0" fontId="18" fillId="0" borderId="36" xfId="0" applyFont="1" applyBorder="1" applyAlignment="1">
      <alignment horizontal="center" vertical="top" wrapText="1"/>
    </xf>
    <xf numFmtId="0" fontId="15" fillId="13" borderId="32" xfId="0" applyFont="1" applyFill="1" applyBorder="1" applyAlignment="1" applyProtection="1">
      <alignment horizontal="center" vertical="center" wrapText="1"/>
      <protection locked="0"/>
    </xf>
    <xf numFmtId="0" fontId="15" fillId="13" borderId="33" xfId="0" applyFont="1" applyFill="1" applyBorder="1" applyAlignment="1" applyProtection="1">
      <alignment horizontal="center" vertical="center" wrapText="1"/>
      <protection locked="0"/>
    </xf>
    <xf numFmtId="0" fontId="15" fillId="13" borderId="34" xfId="0" applyFont="1" applyFill="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14" fillId="0" borderId="8" xfId="2" applyFont="1" applyBorder="1" applyAlignment="1" applyProtection="1">
      <alignment horizontal="center" vertical="center" wrapText="1"/>
      <protection locked="0"/>
    </xf>
    <xf numFmtId="0" fontId="14" fillId="0" borderId="11" xfId="2" applyFont="1" applyBorder="1" applyAlignment="1" applyProtection="1">
      <alignment horizontal="center" vertical="center" wrapText="1"/>
      <protection locked="0"/>
    </xf>
    <xf numFmtId="0" fontId="14" fillId="0" borderId="13" xfId="2" applyFont="1" applyBorder="1" applyAlignment="1" applyProtection="1">
      <alignment horizontal="center" vertical="center" wrapText="1"/>
      <protection locked="0"/>
    </xf>
    <xf numFmtId="0" fontId="6" fillId="7" borderId="11" xfId="0" applyFont="1" applyFill="1" applyBorder="1" applyAlignment="1" applyProtection="1">
      <alignment horizontal="center" vertical="center" wrapText="1"/>
      <protection hidden="1"/>
    </xf>
    <xf numFmtId="0" fontId="6" fillId="7" borderId="13" xfId="0" applyFont="1" applyFill="1" applyBorder="1" applyAlignment="1" applyProtection="1">
      <alignment horizontal="center" vertical="center" wrapText="1"/>
      <protection hidden="1"/>
    </xf>
    <xf numFmtId="0" fontId="6" fillId="7" borderId="1" xfId="0" applyFont="1" applyFill="1" applyBorder="1" applyAlignment="1" applyProtection="1">
      <alignment horizontal="center" vertical="center" wrapText="1"/>
      <protection hidden="1"/>
    </xf>
    <xf numFmtId="0" fontId="6" fillId="7" borderId="14" xfId="0" applyFont="1" applyFill="1" applyBorder="1" applyAlignment="1" applyProtection="1">
      <alignment horizontal="center" vertical="center" wrapText="1"/>
      <protection hidden="1"/>
    </xf>
    <xf numFmtId="0" fontId="6" fillId="6" borderId="1" xfId="0" applyFont="1" applyFill="1" applyBorder="1" applyAlignment="1" applyProtection="1">
      <alignment horizontal="center" vertical="center" wrapText="1"/>
      <protection hidden="1"/>
    </xf>
    <xf numFmtId="0" fontId="6" fillId="6" borderId="14" xfId="0" applyFont="1" applyFill="1" applyBorder="1" applyAlignment="1" applyProtection="1">
      <alignment horizontal="center" vertical="center" wrapText="1"/>
      <protection hidden="1"/>
    </xf>
    <xf numFmtId="0" fontId="6" fillId="6" borderId="17" xfId="0" applyFont="1" applyFill="1" applyBorder="1" applyAlignment="1" applyProtection="1">
      <alignment horizontal="center" vertical="center" wrapText="1"/>
      <protection hidden="1"/>
    </xf>
    <xf numFmtId="0" fontId="6" fillId="6" borderId="18" xfId="0" applyFont="1" applyFill="1" applyBorder="1" applyAlignment="1" applyProtection="1">
      <alignment horizontal="center" vertical="center" wrapText="1"/>
      <protection hidden="1"/>
    </xf>
    <xf numFmtId="0" fontId="6" fillId="6" borderId="11" xfId="0" applyFont="1" applyFill="1" applyBorder="1" applyAlignment="1" applyProtection="1">
      <alignment horizontal="center" vertical="center" wrapText="1"/>
      <protection hidden="1"/>
    </xf>
    <xf numFmtId="0" fontId="6" fillId="6" borderId="13" xfId="0" applyFont="1" applyFill="1" applyBorder="1" applyAlignment="1" applyProtection="1">
      <alignment horizontal="center" vertical="center" wrapText="1"/>
      <protection hidden="1"/>
    </xf>
    <xf numFmtId="0" fontId="6" fillId="0" borderId="9" xfId="0" applyFont="1" applyBorder="1" applyAlignment="1" applyProtection="1">
      <alignment horizontal="center" vertical="center" wrapText="1"/>
      <protection hidden="1"/>
    </xf>
    <xf numFmtId="0" fontId="6" fillId="0" borderId="1" xfId="0" applyFont="1" applyBorder="1" applyAlignment="1" applyProtection="1">
      <alignment horizontal="center" vertical="center" wrapText="1"/>
      <protection hidden="1"/>
    </xf>
    <xf numFmtId="0" fontId="6" fillId="0" borderId="14" xfId="0" applyFont="1" applyBorder="1" applyAlignment="1" applyProtection="1">
      <alignment horizontal="center" vertical="center" wrapText="1"/>
      <protection hidden="1"/>
    </xf>
    <xf numFmtId="0" fontId="6" fillId="0" borderId="8" xfId="0" applyFont="1" applyBorder="1" applyAlignment="1" applyProtection="1">
      <alignment horizontal="center" vertical="center" wrapText="1"/>
      <protection hidden="1"/>
    </xf>
    <xf numFmtId="0" fontId="6" fillId="0" borderId="11" xfId="0" applyFont="1" applyBorder="1" applyAlignment="1" applyProtection="1">
      <alignment horizontal="center" vertical="center" wrapText="1"/>
      <protection hidden="1"/>
    </xf>
    <xf numFmtId="0" fontId="6" fillId="0" borderId="13" xfId="0" applyFont="1" applyBorder="1" applyAlignment="1" applyProtection="1">
      <alignment horizontal="center" vertical="center" wrapText="1"/>
      <protection hidden="1"/>
    </xf>
    <xf numFmtId="0" fontId="6" fillId="8" borderId="8" xfId="0" applyFont="1" applyFill="1" applyBorder="1" applyAlignment="1" applyProtection="1">
      <alignment horizontal="center" vertical="center" wrapText="1"/>
      <protection hidden="1"/>
    </xf>
    <xf numFmtId="0" fontId="6" fillId="8" borderId="9" xfId="0" applyFont="1" applyFill="1" applyBorder="1" applyAlignment="1" applyProtection="1">
      <alignment horizontal="center" vertical="center" wrapText="1"/>
      <protection hidden="1"/>
    </xf>
    <xf numFmtId="0" fontId="6" fillId="8" borderId="24" xfId="0" applyFont="1" applyFill="1" applyBorder="1" applyAlignment="1" applyProtection="1">
      <alignment horizontal="center" vertical="center" wrapText="1"/>
      <protection hidden="1"/>
    </xf>
    <xf numFmtId="0" fontId="6" fillId="7" borderId="16" xfId="0" applyFont="1" applyFill="1" applyBorder="1" applyAlignment="1" applyProtection="1">
      <alignment horizontal="center" vertical="center" wrapText="1"/>
      <protection hidden="1"/>
    </xf>
    <xf numFmtId="0" fontId="6" fillId="7" borderId="17" xfId="0" applyFont="1" applyFill="1" applyBorder="1" applyAlignment="1" applyProtection="1">
      <alignment horizontal="center" vertical="center" wrapText="1"/>
      <protection hidden="1"/>
    </xf>
    <xf numFmtId="0" fontId="6" fillId="7" borderId="18" xfId="0" applyFont="1" applyFill="1" applyBorder="1" applyAlignment="1" applyProtection="1">
      <alignment horizontal="center" vertical="center" wrapText="1"/>
      <protection hidden="1"/>
    </xf>
    <xf numFmtId="0" fontId="6" fillId="7" borderId="8" xfId="0" applyFont="1" applyFill="1" applyBorder="1" applyAlignment="1" applyProtection="1">
      <alignment horizontal="center" vertical="center" wrapText="1"/>
      <protection hidden="1"/>
    </xf>
    <xf numFmtId="0" fontId="6" fillId="7" borderId="9" xfId="0" applyFont="1" applyFill="1" applyBorder="1" applyAlignment="1" applyProtection="1">
      <alignment horizontal="center" vertical="center" wrapText="1"/>
      <protection hidden="1"/>
    </xf>
    <xf numFmtId="0" fontId="6" fillId="0" borderId="22" xfId="0" applyFont="1" applyBorder="1" applyAlignment="1" applyProtection="1">
      <alignment horizontal="center" vertical="center" wrapText="1"/>
      <protection hidden="1"/>
    </xf>
    <xf numFmtId="0" fontId="6" fillId="0" borderId="4" xfId="0" applyFont="1" applyBorder="1" applyAlignment="1" applyProtection="1">
      <alignment horizontal="center" vertical="center" wrapText="1"/>
      <protection hidden="1"/>
    </xf>
    <xf numFmtId="0" fontId="6" fillId="0" borderId="23" xfId="0" applyFont="1" applyBorder="1" applyAlignment="1" applyProtection="1">
      <alignment horizontal="center" vertical="center" wrapText="1"/>
      <protection hidden="1"/>
    </xf>
    <xf numFmtId="0" fontId="6" fillId="6" borderId="19" xfId="0" applyFont="1" applyFill="1" applyBorder="1" applyAlignment="1" applyProtection="1">
      <alignment horizontal="center" vertical="center" wrapText="1"/>
      <protection hidden="1"/>
    </xf>
    <xf numFmtId="0" fontId="6" fillId="6" borderId="20" xfId="0" applyFont="1" applyFill="1" applyBorder="1" applyAlignment="1" applyProtection="1">
      <alignment horizontal="center" vertical="center" wrapText="1"/>
      <protection hidden="1"/>
    </xf>
    <xf numFmtId="0" fontId="6" fillId="6" borderId="21" xfId="0" applyFont="1" applyFill="1" applyBorder="1" applyAlignment="1" applyProtection="1">
      <alignment horizontal="center" vertical="center" wrapText="1"/>
      <protection hidden="1"/>
    </xf>
    <xf numFmtId="0" fontId="6" fillId="8" borderId="11" xfId="0" applyFont="1" applyFill="1" applyBorder="1" applyAlignment="1" applyProtection="1">
      <alignment horizontal="center" vertical="center" wrapText="1"/>
      <protection hidden="1"/>
    </xf>
    <xf numFmtId="0" fontId="6" fillId="8" borderId="26" xfId="0" applyFont="1" applyFill="1" applyBorder="1" applyAlignment="1" applyProtection="1">
      <alignment horizontal="center" vertical="center" wrapText="1"/>
      <protection hidden="1"/>
    </xf>
    <xf numFmtId="0" fontId="6" fillId="8" borderId="1" xfId="0" applyFont="1" applyFill="1" applyBorder="1" applyAlignment="1" applyProtection="1">
      <alignment horizontal="center" vertical="center" wrapText="1"/>
      <protection hidden="1"/>
    </xf>
    <xf numFmtId="0" fontId="6" fillId="8" borderId="2" xfId="0" applyFont="1" applyFill="1" applyBorder="1" applyAlignment="1" applyProtection="1">
      <alignment horizontal="center" vertical="center" wrapText="1"/>
      <protection hidden="1"/>
    </xf>
    <xf numFmtId="0" fontId="6" fillId="0" borderId="28"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6" fillId="0" borderId="29" xfId="0" applyFont="1" applyBorder="1" applyAlignment="1" applyProtection="1">
      <alignment horizontal="center" vertical="center" wrapText="1"/>
      <protection hidden="1"/>
    </xf>
    <xf numFmtId="0" fontId="6" fillId="12" borderId="16" xfId="0" applyFont="1" applyFill="1" applyBorder="1" applyAlignment="1" applyProtection="1">
      <alignment horizontal="center" vertical="center" wrapText="1"/>
      <protection hidden="1"/>
    </xf>
    <xf numFmtId="0" fontId="6" fillId="12" borderId="17" xfId="0" applyFont="1" applyFill="1" applyBorder="1" applyAlignment="1" applyProtection="1">
      <alignment horizontal="center" vertical="center" wrapText="1"/>
      <protection hidden="1"/>
    </xf>
    <xf numFmtId="0" fontId="6" fillId="12" borderId="18" xfId="0" applyFont="1" applyFill="1" applyBorder="1" applyAlignment="1" applyProtection="1">
      <alignment horizontal="center" vertical="center" wrapText="1"/>
      <protection hidden="1"/>
    </xf>
    <xf numFmtId="0" fontId="6" fillId="12" borderId="9" xfId="0" applyFont="1" applyFill="1" applyBorder="1" applyAlignment="1" applyProtection="1">
      <alignment horizontal="center" vertical="center" wrapText="1"/>
      <protection hidden="1"/>
    </xf>
    <xf numFmtId="0" fontId="6" fillId="12" borderId="1" xfId="0" applyFont="1" applyFill="1" applyBorder="1" applyAlignment="1" applyProtection="1">
      <alignment horizontal="center" vertical="center" wrapText="1"/>
      <protection hidden="1"/>
    </xf>
    <xf numFmtId="0" fontId="6" fillId="12" borderId="14" xfId="0" applyFont="1" applyFill="1" applyBorder="1" applyAlignment="1" applyProtection="1">
      <alignment horizontal="center" vertical="center" wrapText="1"/>
      <protection hidden="1"/>
    </xf>
    <xf numFmtId="0" fontId="6" fillId="12" borderId="8" xfId="0" applyFont="1" applyFill="1" applyBorder="1" applyAlignment="1" applyProtection="1">
      <alignment horizontal="center" vertical="center" wrapText="1"/>
      <protection hidden="1"/>
    </xf>
    <xf numFmtId="0" fontId="6" fillId="12" borderId="11" xfId="0" applyFont="1" applyFill="1" applyBorder="1" applyAlignment="1" applyProtection="1">
      <alignment horizontal="center" vertical="center" wrapText="1"/>
      <protection hidden="1"/>
    </xf>
    <xf numFmtId="0" fontId="6" fillId="10" borderId="16" xfId="0" applyFont="1" applyFill="1" applyBorder="1" applyAlignment="1" applyProtection="1">
      <alignment horizontal="center" vertical="center" wrapText="1"/>
      <protection hidden="1"/>
    </xf>
    <xf numFmtId="0" fontId="6" fillId="10" borderId="17" xfId="0" applyFont="1" applyFill="1" applyBorder="1" applyAlignment="1" applyProtection="1">
      <alignment horizontal="center" vertical="center" wrapText="1"/>
      <protection hidden="1"/>
    </xf>
    <xf numFmtId="0" fontId="6" fillId="10" borderId="27" xfId="0" applyFont="1" applyFill="1" applyBorder="1" applyAlignment="1" applyProtection="1">
      <alignment horizontal="center" vertical="center" wrapText="1"/>
      <protection hidden="1"/>
    </xf>
    <xf numFmtId="0" fontId="6" fillId="10" borderId="9" xfId="0" applyFont="1" applyFill="1" applyBorder="1" applyAlignment="1" applyProtection="1">
      <alignment horizontal="center" vertical="center" wrapText="1"/>
      <protection hidden="1"/>
    </xf>
    <xf numFmtId="0" fontId="6" fillId="10" borderId="1" xfId="0" applyFont="1" applyFill="1" applyBorder="1" applyAlignment="1" applyProtection="1">
      <alignment horizontal="center" vertical="center" wrapText="1"/>
      <protection hidden="1"/>
    </xf>
    <xf numFmtId="0" fontId="6" fillId="10" borderId="2" xfId="0" applyFont="1" applyFill="1" applyBorder="1" applyAlignment="1" applyProtection="1">
      <alignment horizontal="center" vertical="center" wrapText="1"/>
      <protection hidden="1"/>
    </xf>
    <xf numFmtId="0" fontId="6" fillId="10" borderId="30" xfId="0" applyFont="1" applyFill="1" applyBorder="1" applyAlignment="1" applyProtection="1">
      <alignment horizontal="center" vertical="center" wrapText="1"/>
      <protection hidden="1"/>
    </xf>
    <xf numFmtId="0" fontId="6" fillId="10" borderId="7" xfId="0" applyFont="1" applyFill="1" applyBorder="1" applyAlignment="1" applyProtection="1">
      <alignment horizontal="center" vertical="center" wrapText="1"/>
      <protection hidden="1"/>
    </xf>
    <xf numFmtId="0" fontId="6" fillId="10" borderId="37" xfId="0" applyFont="1" applyFill="1" applyBorder="1" applyAlignment="1" applyProtection="1">
      <alignment horizontal="center" vertical="center" wrapText="1"/>
      <protection hidden="1"/>
    </xf>
    <xf numFmtId="0" fontId="6" fillId="9" borderId="8" xfId="0" applyFont="1" applyFill="1" applyBorder="1" applyAlignment="1" applyProtection="1">
      <alignment horizontal="center" vertical="center" wrapText="1"/>
      <protection hidden="1"/>
    </xf>
    <xf numFmtId="0" fontId="6" fillId="9" borderId="9" xfId="0" applyFont="1" applyFill="1" applyBorder="1" applyAlignment="1" applyProtection="1">
      <alignment horizontal="center" vertical="center" wrapText="1"/>
      <protection hidden="1"/>
    </xf>
    <xf numFmtId="0" fontId="6" fillId="9" borderId="16" xfId="0" applyFont="1" applyFill="1" applyBorder="1" applyAlignment="1" applyProtection="1">
      <alignment horizontal="center" vertical="center" wrapText="1"/>
      <protection hidden="1"/>
    </xf>
    <xf numFmtId="0" fontId="6" fillId="9" borderId="1" xfId="0" applyFont="1" applyFill="1" applyBorder="1" applyAlignment="1" applyProtection="1">
      <alignment horizontal="center" vertical="center" wrapText="1"/>
      <protection hidden="1"/>
    </xf>
    <xf numFmtId="0" fontId="6" fillId="9" borderId="2" xfId="0" applyFont="1" applyFill="1" applyBorder="1" applyAlignment="1" applyProtection="1">
      <alignment horizontal="center" vertical="center" wrapText="1"/>
      <protection hidden="1"/>
    </xf>
    <xf numFmtId="0" fontId="6" fillId="9" borderId="17" xfId="0" applyFont="1" applyFill="1" applyBorder="1" applyAlignment="1" applyProtection="1">
      <alignment horizontal="center" vertical="center" wrapText="1"/>
      <protection hidden="1"/>
    </xf>
    <xf numFmtId="0" fontId="6" fillId="9" borderId="27" xfId="0" applyFont="1" applyFill="1" applyBorder="1" applyAlignment="1" applyProtection="1">
      <alignment horizontal="center" vertical="center" wrapText="1"/>
      <protection hidden="1"/>
    </xf>
    <xf numFmtId="0" fontId="6" fillId="9" borderId="11" xfId="0" applyFont="1" applyFill="1" applyBorder="1" applyAlignment="1" applyProtection="1">
      <alignment horizontal="center" vertical="center" wrapText="1"/>
      <protection hidden="1"/>
    </xf>
    <xf numFmtId="0" fontId="6" fillId="9" borderId="26" xfId="0" applyFont="1" applyFill="1" applyBorder="1" applyAlignment="1" applyProtection="1">
      <alignment horizontal="center" vertical="center" wrapText="1"/>
      <protection hidden="1"/>
    </xf>
    <xf numFmtId="0" fontId="6" fillId="10" borderId="8" xfId="0" applyFont="1" applyFill="1" applyBorder="1" applyAlignment="1" applyProtection="1">
      <alignment horizontal="center" vertical="center" wrapText="1"/>
      <protection hidden="1"/>
    </xf>
    <xf numFmtId="0" fontId="6" fillId="10" borderId="24" xfId="0" applyFont="1" applyFill="1" applyBorder="1" applyAlignment="1" applyProtection="1">
      <alignment horizontal="center" vertical="center" wrapText="1"/>
      <protection hidden="1"/>
    </xf>
    <xf numFmtId="0" fontId="6" fillId="11" borderId="8" xfId="0" applyFont="1" applyFill="1" applyBorder="1" applyAlignment="1" applyProtection="1">
      <alignment horizontal="center" vertical="center" wrapText="1"/>
      <protection hidden="1"/>
    </xf>
    <xf numFmtId="0" fontId="6" fillId="11" borderId="9" xfId="0" applyFont="1" applyFill="1" applyBorder="1" applyAlignment="1" applyProtection="1">
      <alignment horizontal="center" vertical="center" wrapText="1"/>
      <protection hidden="1"/>
    </xf>
    <xf numFmtId="0" fontId="6" fillId="11" borderId="16" xfId="0" applyFont="1" applyFill="1" applyBorder="1" applyAlignment="1" applyProtection="1">
      <alignment horizontal="center" vertical="center" wrapText="1"/>
      <protection hidden="1"/>
    </xf>
    <xf numFmtId="0" fontId="6" fillId="11" borderId="30" xfId="0" applyFont="1" applyFill="1" applyBorder="1" applyAlignment="1" applyProtection="1">
      <alignment horizontal="center" vertical="center" wrapText="1"/>
      <protection hidden="1"/>
    </xf>
    <xf numFmtId="0" fontId="6" fillId="11" borderId="7" xfId="0" applyFont="1" applyFill="1" applyBorder="1" applyAlignment="1" applyProtection="1">
      <alignment horizontal="center" vertical="center" wrapText="1"/>
      <protection hidden="1"/>
    </xf>
    <xf numFmtId="0" fontId="6" fillId="11" borderId="37" xfId="0" applyFont="1" applyFill="1" applyBorder="1" applyAlignment="1" applyProtection="1">
      <alignment horizontal="center" vertical="center" wrapText="1"/>
      <protection hidden="1"/>
    </xf>
    <xf numFmtId="0" fontId="6" fillId="11" borderId="1" xfId="0" applyFont="1" applyFill="1" applyBorder="1" applyAlignment="1" applyProtection="1">
      <alignment horizontal="center" vertical="center" wrapText="1"/>
      <protection hidden="1"/>
    </xf>
    <xf numFmtId="0" fontId="6" fillId="11" borderId="2" xfId="0" applyFont="1" applyFill="1" applyBorder="1" applyAlignment="1" applyProtection="1">
      <alignment horizontal="center" vertical="center" wrapText="1"/>
      <protection hidden="1"/>
    </xf>
    <xf numFmtId="9" fontId="6" fillId="11" borderId="17" xfId="1" applyFont="1" applyFill="1" applyBorder="1" applyAlignment="1" applyProtection="1">
      <alignment horizontal="center" vertical="center" wrapText="1"/>
      <protection hidden="1"/>
    </xf>
    <xf numFmtId="9" fontId="6" fillId="11" borderId="27" xfId="1" applyFont="1" applyFill="1" applyBorder="1" applyAlignment="1" applyProtection="1">
      <alignment horizontal="center" vertical="center" wrapText="1"/>
      <protection hidden="1"/>
    </xf>
    <xf numFmtId="0" fontId="6" fillId="11" borderId="11" xfId="0" applyFont="1" applyFill="1" applyBorder="1" applyAlignment="1" applyProtection="1">
      <alignment horizontal="center" vertical="center" wrapText="1"/>
      <protection hidden="1"/>
    </xf>
    <xf numFmtId="0" fontId="6" fillId="11" borderId="26" xfId="0" applyFont="1" applyFill="1" applyBorder="1" applyAlignment="1" applyProtection="1">
      <alignment horizontal="center" vertical="center" wrapText="1"/>
      <protection hidden="1"/>
    </xf>
    <xf numFmtId="0" fontId="6" fillId="10" borderId="6" xfId="0" applyFont="1" applyFill="1" applyBorder="1" applyAlignment="1" applyProtection="1">
      <alignment horizontal="center" vertical="center" wrapText="1"/>
      <protection hidden="1"/>
    </xf>
    <xf numFmtId="0" fontId="6" fillId="11" borderId="17" xfId="0" applyFont="1" applyFill="1" applyBorder="1" applyAlignment="1" applyProtection="1">
      <alignment horizontal="center" vertical="center" wrapText="1"/>
      <protection hidden="1"/>
    </xf>
    <xf numFmtId="0" fontId="6" fillId="11" borderId="27" xfId="0" applyFont="1" applyFill="1" applyBorder="1" applyAlignment="1" applyProtection="1">
      <alignment horizontal="center" vertical="center" wrapText="1"/>
      <protection hidden="1"/>
    </xf>
    <xf numFmtId="0" fontId="6" fillId="10" borderId="11" xfId="0" applyFont="1" applyFill="1" applyBorder="1" applyAlignment="1" applyProtection="1">
      <alignment horizontal="center" vertical="center" wrapText="1"/>
      <protection hidden="1"/>
    </xf>
    <xf numFmtId="0" fontId="6" fillId="10" borderId="26" xfId="0" applyFont="1" applyFill="1" applyBorder="1" applyAlignment="1" applyProtection="1">
      <alignment horizontal="center" vertical="center" wrapText="1"/>
      <protection hidden="1"/>
    </xf>
    <xf numFmtId="9" fontId="14" fillId="0" borderId="16" xfId="1" applyFont="1" applyBorder="1" applyAlignment="1" applyProtection="1">
      <alignment horizontal="center" vertical="center" wrapText="1"/>
      <protection locked="0"/>
    </xf>
    <xf numFmtId="9" fontId="14" fillId="0" borderId="17" xfId="1" applyFont="1" applyBorder="1" applyAlignment="1" applyProtection="1">
      <alignment horizontal="center" vertical="center" wrapText="1"/>
      <protection locked="0"/>
    </xf>
    <xf numFmtId="9" fontId="14" fillId="0" borderId="18" xfId="1" applyFont="1" applyBorder="1" applyAlignment="1" applyProtection="1">
      <alignment horizontal="center" vertical="center" wrapText="1"/>
      <protection locked="0"/>
    </xf>
    <xf numFmtId="0" fontId="14" fillId="0" borderId="30"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31" xfId="0" applyFont="1" applyBorder="1" applyAlignment="1" applyProtection="1">
      <alignment horizontal="center" vertical="center" wrapText="1"/>
      <protection locked="0"/>
    </xf>
    <xf numFmtId="0" fontId="14" fillId="0" borderId="8"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4" fillId="0" borderId="9" xfId="2" applyFont="1" applyBorder="1" applyAlignment="1" applyProtection="1">
      <alignment horizontal="center" vertical="center" wrapText="1"/>
      <protection locked="0"/>
    </xf>
    <xf numFmtId="0" fontId="14" fillId="0" borderId="1" xfId="2" applyFont="1" applyBorder="1" applyAlignment="1" applyProtection="1">
      <alignment horizontal="center" vertical="center" wrapText="1"/>
      <protection locked="0"/>
    </xf>
    <xf numFmtId="0" fontId="14" fillId="0" borderId="14" xfId="2" applyFont="1" applyBorder="1" applyAlignment="1" applyProtection="1">
      <alignment horizontal="center" vertical="center" wrapText="1"/>
      <protection locked="0"/>
    </xf>
    <xf numFmtId="0" fontId="14" fillId="0" borderId="24" xfId="2" applyFont="1" applyBorder="1" applyAlignment="1" applyProtection="1">
      <alignment horizontal="center" vertical="center" wrapText="1"/>
      <protection locked="0"/>
    </xf>
    <xf numFmtId="0" fontId="14" fillId="0" borderId="6" xfId="2" applyFont="1" applyBorder="1" applyAlignment="1" applyProtection="1">
      <alignment horizontal="center" vertical="center" wrapText="1"/>
      <protection locked="0"/>
    </xf>
    <xf numFmtId="0" fontId="14" fillId="0" borderId="25" xfId="2" applyFont="1" applyBorder="1" applyAlignment="1" applyProtection="1">
      <alignment horizontal="center" vertical="center" wrapText="1"/>
      <protection locked="0"/>
    </xf>
  </cellXfs>
  <cellStyles count="3">
    <cellStyle name="Normal" xfId="0" builtinId="0"/>
    <cellStyle name="Normal 13" xfId="2" xr:uid="{00000000-0005-0000-0000-000001000000}"/>
    <cellStyle name="Porcentaje" xfId="1" builtinId="5"/>
  </cellStyles>
  <dxfs count="56">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FA9706"/>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s>
  <tableStyles count="0" defaultTableStyle="TableStyleMedium2" defaultPivotStyle="PivotStyleLight16"/>
  <colors>
    <mruColors>
      <color rgb="FFFA97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63"/>
  <sheetViews>
    <sheetView topLeftCell="A247" workbookViewId="0">
      <selection activeCell="A269" sqref="A269"/>
    </sheetView>
  </sheetViews>
  <sheetFormatPr defaultColWidth="11.42578125" defaultRowHeight="15"/>
  <cols>
    <col min="1" max="1" width="26.28515625" customWidth="1"/>
    <col min="2" max="2" width="27.5703125" bestFit="1" customWidth="1"/>
    <col min="3" max="3" width="42.42578125" style="2" bestFit="1" customWidth="1"/>
    <col min="4" max="4" width="31.140625" bestFit="1" customWidth="1"/>
    <col min="5" max="5" width="26.42578125" bestFit="1" customWidth="1"/>
  </cols>
  <sheetData>
    <row r="1" spans="1:3">
      <c r="A1" s="98" t="s">
        <v>0</v>
      </c>
      <c r="B1" s="98"/>
      <c r="C1" s="98"/>
    </row>
    <row r="2" spans="1:3">
      <c r="A2" s="75" t="s">
        <v>1</v>
      </c>
      <c r="B2" s="75" t="s">
        <v>2</v>
      </c>
      <c r="C2" s="75" t="s">
        <v>3</v>
      </c>
    </row>
    <row r="3" spans="1:3">
      <c r="A3" s="1" t="s">
        <v>4</v>
      </c>
      <c r="B3" s="1" t="s">
        <v>5</v>
      </c>
      <c r="C3" s="1" t="s">
        <v>6</v>
      </c>
    </row>
    <row r="4" spans="1:3">
      <c r="A4" s="1" t="s">
        <v>7</v>
      </c>
      <c r="B4" s="1" t="s">
        <v>8</v>
      </c>
      <c r="C4" s="1" t="s">
        <v>9</v>
      </c>
    </row>
    <row r="5" spans="1:3">
      <c r="A5" s="1" t="s">
        <v>10</v>
      </c>
      <c r="B5" s="1" t="s">
        <v>11</v>
      </c>
      <c r="C5" s="1" t="s">
        <v>12</v>
      </c>
    </row>
    <row r="6" spans="1:3">
      <c r="A6" s="1" t="s">
        <v>13</v>
      </c>
      <c r="B6" s="1" t="s">
        <v>14</v>
      </c>
      <c r="C6" s="1" t="s">
        <v>15</v>
      </c>
    </row>
    <row r="7" spans="1:3">
      <c r="A7" s="1" t="s">
        <v>16</v>
      </c>
      <c r="B7" s="1" t="s">
        <v>17</v>
      </c>
      <c r="C7" s="1" t="s">
        <v>18</v>
      </c>
    </row>
    <row r="8" spans="1:3">
      <c r="A8" s="1" t="s">
        <v>19</v>
      </c>
      <c r="B8" s="1" t="s">
        <v>20</v>
      </c>
      <c r="C8" s="1" t="s">
        <v>21</v>
      </c>
    </row>
    <row r="9" spans="1:3">
      <c r="A9" s="1"/>
      <c r="B9" s="1"/>
      <c r="C9" s="1" t="s">
        <v>22</v>
      </c>
    </row>
    <row r="11" spans="1:3">
      <c r="A11" s="75" t="s">
        <v>23</v>
      </c>
    </row>
    <row r="12" spans="1:3">
      <c r="A12" s="1" t="s">
        <v>16</v>
      </c>
    </row>
    <row r="13" spans="1:3">
      <c r="A13" s="1" t="s">
        <v>24</v>
      </c>
    </row>
    <row r="14" spans="1:3">
      <c r="A14" s="1" t="s">
        <v>25</v>
      </c>
    </row>
    <row r="15" spans="1:3">
      <c r="A15" s="1" t="s">
        <v>26</v>
      </c>
    </row>
    <row r="16" spans="1:3">
      <c r="A16" s="1" t="s">
        <v>14</v>
      </c>
    </row>
    <row r="17" spans="1:3">
      <c r="A17" s="1" t="s">
        <v>27</v>
      </c>
    </row>
    <row r="18" spans="1:3">
      <c r="A18" s="1" t="s">
        <v>28</v>
      </c>
    </row>
    <row r="19" spans="1:3">
      <c r="A19" s="1" t="s">
        <v>29</v>
      </c>
    </row>
    <row r="20" spans="1:3">
      <c r="A20" s="1" t="s">
        <v>30</v>
      </c>
    </row>
    <row r="22" spans="1:3">
      <c r="A22" s="98" t="s">
        <v>31</v>
      </c>
      <c r="B22" s="98"/>
    </row>
    <row r="23" spans="1:3">
      <c r="A23" s="75" t="s">
        <v>32</v>
      </c>
      <c r="B23" s="75" t="s">
        <v>33</v>
      </c>
    </row>
    <row r="24" spans="1:3">
      <c r="A24" s="1" t="s">
        <v>34</v>
      </c>
      <c r="B24" s="1" t="s">
        <v>35</v>
      </c>
    </row>
    <row r="25" spans="1:3">
      <c r="A25" s="1" t="s">
        <v>36</v>
      </c>
      <c r="B25" s="1" t="s">
        <v>37</v>
      </c>
    </row>
    <row r="26" spans="1:3">
      <c r="A26" s="1" t="s">
        <v>38</v>
      </c>
      <c r="B26" s="1" t="s">
        <v>39</v>
      </c>
    </row>
    <row r="27" spans="1:3">
      <c r="A27" s="1" t="s">
        <v>40</v>
      </c>
      <c r="B27" s="1" t="s">
        <v>41</v>
      </c>
    </row>
    <row r="28" spans="1:3">
      <c r="A28" s="1" t="s">
        <v>42</v>
      </c>
      <c r="B28" s="1" t="s">
        <v>43</v>
      </c>
    </row>
    <row r="30" spans="1:3">
      <c r="A30" s="98" t="s">
        <v>44</v>
      </c>
      <c r="B30" s="98"/>
      <c r="C30" s="98"/>
    </row>
    <row r="31" spans="1:3">
      <c r="A31" s="75" t="s">
        <v>32</v>
      </c>
      <c r="B31" s="75" t="s">
        <v>33</v>
      </c>
      <c r="C31" s="37" t="s">
        <v>44</v>
      </c>
    </row>
    <row r="32" spans="1:3">
      <c r="A32" s="3" t="s">
        <v>42</v>
      </c>
      <c r="B32" s="1" t="s">
        <v>35</v>
      </c>
      <c r="C32" s="1" t="s">
        <v>45</v>
      </c>
    </row>
    <row r="33" spans="1:3">
      <c r="A33" s="3" t="s">
        <v>42</v>
      </c>
      <c r="B33" s="1" t="s">
        <v>37</v>
      </c>
      <c r="C33" s="1" t="s">
        <v>45</v>
      </c>
    </row>
    <row r="34" spans="1:3">
      <c r="A34" s="3" t="s">
        <v>42</v>
      </c>
      <c r="B34" s="1" t="s">
        <v>39</v>
      </c>
      <c r="C34" s="1" t="s">
        <v>39</v>
      </c>
    </row>
    <row r="35" spans="1:3">
      <c r="A35" s="3" t="s">
        <v>42</v>
      </c>
      <c r="B35" s="1" t="s">
        <v>41</v>
      </c>
      <c r="C35" s="1" t="s">
        <v>46</v>
      </c>
    </row>
    <row r="36" spans="1:3">
      <c r="A36" s="3" t="s">
        <v>42</v>
      </c>
      <c r="B36" s="1" t="s">
        <v>43</v>
      </c>
      <c r="C36" s="1" t="s">
        <v>47</v>
      </c>
    </row>
    <row r="37" spans="1:3">
      <c r="A37" s="3" t="s">
        <v>40</v>
      </c>
      <c r="B37" s="1" t="s">
        <v>35</v>
      </c>
      <c r="C37" s="1" t="s">
        <v>45</v>
      </c>
    </row>
    <row r="38" spans="1:3">
      <c r="A38" s="3" t="s">
        <v>40</v>
      </c>
      <c r="B38" s="1" t="s">
        <v>37</v>
      </c>
      <c r="C38" s="1" t="s">
        <v>45</v>
      </c>
    </row>
    <row r="39" spans="1:3">
      <c r="A39" s="3" t="s">
        <v>40</v>
      </c>
      <c r="B39" s="1" t="s">
        <v>39</v>
      </c>
      <c r="C39" s="1" t="s">
        <v>39</v>
      </c>
    </row>
    <row r="40" spans="1:3">
      <c r="A40" s="3" t="s">
        <v>40</v>
      </c>
      <c r="B40" s="1" t="s">
        <v>41</v>
      </c>
      <c r="C40" s="1" t="s">
        <v>46</v>
      </c>
    </row>
    <row r="41" spans="1:3">
      <c r="A41" s="3" t="s">
        <v>40</v>
      </c>
      <c r="B41" s="1" t="s">
        <v>43</v>
      </c>
      <c r="C41" s="1" t="s">
        <v>47</v>
      </c>
    </row>
    <row r="42" spans="1:3">
      <c r="A42" s="3" t="s">
        <v>38</v>
      </c>
      <c r="B42" s="1" t="s">
        <v>35</v>
      </c>
      <c r="C42" s="1" t="s">
        <v>45</v>
      </c>
    </row>
    <row r="43" spans="1:3">
      <c r="A43" s="3" t="s">
        <v>38</v>
      </c>
      <c r="B43" s="1" t="s">
        <v>37</v>
      </c>
      <c r="C43" s="1" t="s">
        <v>39</v>
      </c>
    </row>
    <row r="44" spans="1:3">
      <c r="A44" s="3" t="s">
        <v>38</v>
      </c>
      <c r="B44" s="1" t="s">
        <v>39</v>
      </c>
      <c r="C44" s="1" t="s">
        <v>46</v>
      </c>
    </row>
    <row r="45" spans="1:3">
      <c r="A45" s="3" t="s">
        <v>38</v>
      </c>
      <c r="B45" s="1" t="s">
        <v>41</v>
      </c>
      <c r="C45" s="1" t="s">
        <v>47</v>
      </c>
    </row>
    <row r="46" spans="1:3">
      <c r="A46" s="3" t="s">
        <v>38</v>
      </c>
      <c r="B46" s="1" t="s">
        <v>43</v>
      </c>
      <c r="C46" s="1" t="s">
        <v>47</v>
      </c>
    </row>
    <row r="47" spans="1:3">
      <c r="A47" s="4" t="s">
        <v>36</v>
      </c>
      <c r="B47" s="1" t="s">
        <v>35</v>
      </c>
      <c r="C47" s="1" t="s">
        <v>39</v>
      </c>
    </row>
    <row r="48" spans="1:3">
      <c r="A48" s="4" t="s">
        <v>36</v>
      </c>
      <c r="B48" s="1" t="s">
        <v>37</v>
      </c>
      <c r="C48" s="1" t="s">
        <v>46</v>
      </c>
    </row>
    <row r="49" spans="1:3">
      <c r="A49" s="4" t="s">
        <v>36</v>
      </c>
      <c r="B49" s="1" t="s">
        <v>39</v>
      </c>
      <c r="C49" s="1" t="s">
        <v>46</v>
      </c>
    </row>
    <row r="50" spans="1:3">
      <c r="A50" s="4" t="s">
        <v>36</v>
      </c>
      <c r="B50" s="1" t="s">
        <v>41</v>
      </c>
      <c r="C50" s="1" t="s">
        <v>47</v>
      </c>
    </row>
    <row r="51" spans="1:3">
      <c r="A51" s="4" t="s">
        <v>36</v>
      </c>
      <c r="B51" s="1" t="s">
        <v>43</v>
      </c>
      <c r="C51" s="1" t="s">
        <v>47</v>
      </c>
    </row>
    <row r="52" spans="1:3">
      <c r="A52" s="5" t="s">
        <v>34</v>
      </c>
      <c r="B52" s="1" t="s">
        <v>35</v>
      </c>
      <c r="C52" s="1" t="s">
        <v>46</v>
      </c>
    </row>
    <row r="53" spans="1:3">
      <c r="A53" s="5" t="s">
        <v>34</v>
      </c>
      <c r="B53" s="1" t="s">
        <v>37</v>
      </c>
      <c r="C53" s="1" t="s">
        <v>46</v>
      </c>
    </row>
    <row r="54" spans="1:3">
      <c r="A54" s="5" t="s">
        <v>34</v>
      </c>
      <c r="B54" s="1" t="s">
        <v>39</v>
      </c>
      <c r="C54" s="1" t="s">
        <v>47</v>
      </c>
    </row>
    <row r="55" spans="1:3">
      <c r="A55" s="5" t="s">
        <v>34</v>
      </c>
      <c r="B55" s="1" t="s">
        <v>41</v>
      </c>
      <c r="C55" s="1" t="s">
        <v>47</v>
      </c>
    </row>
    <row r="56" spans="1:3">
      <c r="A56" s="5" t="s">
        <v>34</v>
      </c>
      <c r="B56" s="1" t="s">
        <v>43</v>
      </c>
      <c r="C56" s="1" t="s">
        <v>47</v>
      </c>
    </row>
    <row r="59" spans="1:3">
      <c r="A59" s="7" t="s">
        <v>48</v>
      </c>
    </row>
    <row r="60" spans="1:3">
      <c r="A60" s="6" t="s">
        <v>49</v>
      </c>
    </row>
    <row r="61" spans="1:3">
      <c r="A61" s="6" t="s">
        <v>50</v>
      </c>
    </row>
    <row r="64" spans="1:3">
      <c r="A64" s="98" t="s">
        <v>51</v>
      </c>
      <c r="B64" s="98"/>
    </row>
    <row r="65" spans="1:2">
      <c r="A65" s="97" t="s">
        <v>52</v>
      </c>
      <c r="B65" s="1">
        <v>0</v>
      </c>
    </row>
    <row r="66" spans="1:2">
      <c r="A66" s="97"/>
      <c r="B66" s="1">
        <v>15</v>
      </c>
    </row>
    <row r="67" spans="1:2">
      <c r="A67" s="97" t="s">
        <v>53</v>
      </c>
      <c r="B67" s="1">
        <v>0</v>
      </c>
    </row>
    <row r="68" spans="1:2">
      <c r="A68" s="97"/>
      <c r="B68" s="1">
        <v>15</v>
      </c>
    </row>
    <row r="69" spans="1:2">
      <c r="A69" s="97" t="s">
        <v>54</v>
      </c>
      <c r="B69" s="1">
        <v>0</v>
      </c>
    </row>
    <row r="70" spans="1:2">
      <c r="A70" s="97"/>
      <c r="B70" s="1">
        <v>10</v>
      </c>
    </row>
    <row r="71" spans="1:2">
      <c r="A71" s="97"/>
      <c r="B71" s="1">
        <v>15</v>
      </c>
    </row>
    <row r="72" spans="1:2">
      <c r="A72" s="95" t="s">
        <v>55</v>
      </c>
      <c r="B72" s="1">
        <v>0</v>
      </c>
    </row>
    <row r="73" spans="1:2">
      <c r="A73" s="95"/>
      <c r="B73" s="1">
        <v>15</v>
      </c>
    </row>
    <row r="74" spans="1:2">
      <c r="A74" s="96" t="s">
        <v>56</v>
      </c>
      <c r="B74" s="1">
        <v>0</v>
      </c>
    </row>
    <row r="75" spans="1:2">
      <c r="A75" s="96"/>
      <c r="B75" s="1">
        <v>15</v>
      </c>
    </row>
    <row r="76" spans="1:2">
      <c r="A76" s="96" t="s">
        <v>57</v>
      </c>
      <c r="B76" s="1">
        <v>0</v>
      </c>
    </row>
    <row r="77" spans="1:2">
      <c r="A77" s="96"/>
      <c r="B77" s="1">
        <v>5</v>
      </c>
    </row>
    <row r="78" spans="1:2">
      <c r="A78" s="96"/>
      <c r="B78" s="1">
        <v>10</v>
      </c>
    </row>
    <row r="82" spans="1:3">
      <c r="A82" s="99" t="s">
        <v>58</v>
      </c>
      <c r="B82" s="1" t="s">
        <v>59</v>
      </c>
    </row>
    <row r="83" spans="1:3">
      <c r="A83" s="99"/>
      <c r="B83" s="1" t="s">
        <v>39</v>
      </c>
    </row>
    <row r="84" spans="1:3">
      <c r="A84" s="99"/>
      <c r="B84" s="2" t="s">
        <v>60</v>
      </c>
    </row>
    <row r="86" spans="1:3">
      <c r="A86" s="98" t="s">
        <v>61</v>
      </c>
      <c r="B86" s="98"/>
      <c r="C86" s="98"/>
    </row>
    <row r="87" spans="1:3">
      <c r="A87" s="75" t="s">
        <v>62</v>
      </c>
      <c r="B87" s="75" t="s">
        <v>63</v>
      </c>
      <c r="C87" s="75" t="s">
        <v>64</v>
      </c>
    </row>
    <row r="88" spans="1:3">
      <c r="A88" s="1" t="s">
        <v>59</v>
      </c>
      <c r="B88" s="1" t="s">
        <v>59</v>
      </c>
      <c r="C88" s="1" t="s">
        <v>59</v>
      </c>
    </row>
    <row r="89" spans="1:3">
      <c r="A89" s="1" t="s">
        <v>59</v>
      </c>
      <c r="B89" s="1" t="s">
        <v>39</v>
      </c>
      <c r="C89" s="1" t="s">
        <v>39</v>
      </c>
    </row>
    <row r="90" spans="1:3">
      <c r="A90" s="1" t="s">
        <v>59</v>
      </c>
      <c r="B90" s="1" t="s">
        <v>60</v>
      </c>
      <c r="C90" s="1" t="s">
        <v>60</v>
      </c>
    </row>
    <row r="91" spans="1:3">
      <c r="A91" s="1" t="s">
        <v>39</v>
      </c>
      <c r="B91" s="1" t="s">
        <v>59</v>
      </c>
      <c r="C91" s="1" t="s">
        <v>39</v>
      </c>
    </row>
    <row r="92" spans="1:3">
      <c r="A92" s="1" t="s">
        <v>39</v>
      </c>
      <c r="B92" s="1" t="s">
        <v>39</v>
      </c>
      <c r="C92" s="1" t="s">
        <v>39</v>
      </c>
    </row>
    <row r="93" spans="1:3">
      <c r="A93" s="1" t="s">
        <v>39</v>
      </c>
      <c r="B93" s="1" t="s">
        <v>60</v>
      </c>
      <c r="C93" s="1" t="s">
        <v>60</v>
      </c>
    </row>
    <row r="94" spans="1:3">
      <c r="A94" s="1" t="s">
        <v>60</v>
      </c>
      <c r="B94" s="1" t="s">
        <v>59</v>
      </c>
      <c r="C94" s="1" t="s">
        <v>60</v>
      </c>
    </row>
    <row r="95" spans="1:3">
      <c r="A95" s="1" t="s">
        <v>60</v>
      </c>
      <c r="B95" s="1" t="s">
        <v>39</v>
      </c>
      <c r="C95" s="1" t="s">
        <v>60</v>
      </c>
    </row>
    <row r="96" spans="1:3">
      <c r="A96" s="1" t="s">
        <v>60</v>
      </c>
      <c r="B96" s="1" t="s">
        <v>60</v>
      </c>
      <c r="C96" s="1" t="s">
        <v>60</v>
      </c>
    </row>
    <row r="99" spans="1:3" ht="15" customHeight="1">
      <c r="A99" s="95" t="s">
        <v>65</v>
      </c>
      <c r="B99" s="95"/>
      <c r="C99" s="8"/>
    </row>
    <row r="100" spans="1:3" ht="15" customHeight="1">
      <c r="A100" s="53">
        <v>0</v>
      </c>
      <c r="B100" s="1" t="s">
        <v>60</v>
      </c>
      <c r="C100" s="8"/>
    </row>
    <row r="101" spans="1:3">
      <c r="A101" s="1">
        <v>1</v>
      </c>
      <c r="B101" s="1" t="s">
        <v>60</v>
      </c>
    </row>
    <row r="102" spans="1:3">
      <c r="A102" s="1">
        <v>2</v>
      </c>
      <c r="B102" s="1" t="s">
        <v>60</v>
      </c>
    </row>
    <row r="103" spans="1:3">
      <c r="A103" s="1">
        <v>3</v>
      </c>
      <c r="B103" s="1" t="s">
        <v>60</v>
      </c>
    </row>
    <row r="104" spans="1:3">
      <c r="A104" s="1">
        <v>4</v>
      </c>
      <c r="B104" s="1" t="s">
        <v>60</v>
      </c>
    </row>
    <row r="105" spans="1:3">
      <c r="A105" s="1">
        <v>5</v>
      </c>
      <c r="B105" s="1" t="s">
        <v>60</v>
      </c>
    </row>
    <row r="106" spans="1:3">
      <c r="A106" s="1">
        <v>6</v>
      </c>
      <c r="B106" s="1" t="s">
        <v>60</v>
      </c>
    </row>
    <row r="107" spans="1:3">
      <c r="A107" s="1">
        <v>7</v>
      </c>
      <c r="B107" s="1" t="s">
        <v>60</v>
      </c>
    </row>
    <row r="108" spans="1:3">
      <c r="A108" s="1">
        <v>8</v>
      </c>
      <c r="B108" s="1" t="s">
        <v>60</v>
      </c>
    </row>
    <row r="109" spans="1:3">
      <c r="A109" s="1">
        <v>9</v>
      </c>
      <c r="B109" s="1" t="s">
        <v>60</v>
      </c>
    </row>
    <row r="110" spans="1:3">
      <c r="A110" s="1">
        <v>10</v>
      </c>
      <c r="B110" s="1" t="s">
        <v>60</v>
      </c>
    </row>
    <row r="111" spans="1:3">
      <c r="A111" s="1">
        <v>11</v>
      </c>
      <c r="B111" s="1" t="s">
        <v>60</v>
      </c>
    </row>
    <row r="112" spans="1:3">
      <c r="A112" s="1">
        <v>12</v>
      </c>
      <c r="B112" s="1" t="s">
        <v>60</v>
      </c>
    </row>
    <row r="113" spans="1:2">
      <c r="A113" s="1">
        <v>13</v>
      </c>
      <c r="B113" s="1" t="s">
        <v>60</v>
      </c>
    </row>
    <row r="114" spans="1:2">
      <c r="A114" s="1">
        <v>14</v>
      </c>
      <c r="B114" s="1" t="s">
        <v>60</v>
      </c>
    </row>
    <row r="115" spans="1:2">
      <c r="A115" s="1">
        <v>15</v>
      </c>
      <c r="B115" s="1" t="s">
        <v>60</v>
      </c>
    </row>
    <row r="116" spans="1:2">
      <c r="A116" s="1">
        <v>16</v>
      </c>
      <c r="B116" s="1" t="s">
        <v>60</v>
      </c>
    </row>
    <row r="117" spans="1:2">
      <c r="A117" s="1">
        <v>17</v>
      </c>
      <c r="B117" s="1" t="s">
        <v>60</v>
      </c>
    </row>
    <row r="118" spans="1:2">
      <c r="A118" s="1">
        <v>18</v>
      </c>
      <c r="B118" s="1" t="s">
        <v>60</v>
      </c>
    </row>
    <row r="119" spans="1:2">
      <c r="A119" s="1">
        <v>19</v>
      </c>
      <c r="B119" s="1" t="s">
        <v>60</v>
      </c>
    </row>
    <row r="120" spans="1:2">
      <c r="A120" s="1">
        <v>20</v>
      </c>
      <c r="B120" s="1" t="s">
        <v>60</v>
      </c>
    </row>
    <row r="121" spans="1:2">
      <c r="A121" s="1">
        <v>21</v>
      </c>
      <c r="B121" s="1" t="s">
        <v>60</v>
      </c>
    </row>
    <row r="122" spans="1:2">
      <c r="A122" s="1">
        <v>22</v>
      </c>
      <c r="B122" s="1" t="s">
        <v>60</v>
      </c>
    </row>
    <row r="123" spans="1:2">
      <c r="A123" s="1">
        <v>23</v>
      </c>
      <c r="B123" s="1" t="s">
        <v>60</v>
      </c>
    </row>
    <row r="124" spans="1:2">
      <c r="A124" s="1">
        <v>24</v>
      </c>
      <c r="B124" s="1" t="s">
        <v>60</v>
      </c>
    </row>
    <row r="125" spans="1:2">
      <c r="A125" s="1">
        <v>25</v>
      </c>
      <c r="B125" s="1" t="s">
        <v>60</v>
      </c>
    </row>
    <row r="126" spans="1:2">
      <c r="A126" s="1">
        <v>26</v>
      </c>
      <c r="B126" s="1" t="s">
        <v>60</v>
      </c>
    </row>
    <row r="127" spans="1:2">
      <c r="A127" s="1">
        <v>27</v>
      </c>
      <c r="B127" s="1" t="s">
        <v>60</v>
      </c>
    </row>
    <row r="128" spans="1:2">
      <c r="A128" s="1">
        <v>28</v>
      </c>
      <c r="B128" s="1" t="s">
        <v>60</v>
      </c>
    </row>
    <row r="129" spans="1:2">
      <c r="A129" s="1">
        <v>29</v>
      </c>
      <c r="B129" s="1" t="s">
        <v>60</v>
      </c>
    </row>
    <row r="130" spans="1:2">
      <c r="A130" s="1">
        <v>30</v>
      </c>
      <c r="B130" s="1" t="s">
        <v>60</v>
      </c>
    </row>
    <row r="131" spans="1:2">
      <c r="A131" s="1">
        <v>31</v>
      </c>
      <c r="B131" s="1" t="s">
        <v>60</v>
      </c>
    </row>
    <row r="132" spans="1:2">
      <c r="A132" s="1">
        <v>32</v>
      </c>
      <c r="B132" s="1" t="s">
        <v>60</v>
      </c>
    </row>
    <row r="133" spans="1:2">
      <c r="A133" s="1">
        <v>33</v>
      </c>
      <c r="B133" s="1" t="s">
        <v>60</v>
      </c>
    </row>
    <row r="134" spans="1:2">
      <c r="A134" s="1">
        <v>34</v>
      </c>
      <c r="B134" s="1" t="s">
        <v>60</v>
      </c>
    </row>
    <row r="135" spans="1:2">
      <c r="A135" s="1">
        <v>35</v>
      </c>
      <c r="B135" s="1" t="s">
        <v>60</v>
      </c>
    </row>
    <row r="136" spans="1:2">
      <c r="A136" s="1">
        <v>36</v>
      </c>
      <c r="B136" s="1" t="s">
        <v>60</v>
      </c>
    </row>
    <row r="137" spans="1:2">
      <c r="A137" s="1">
        <v>37</v>
      </c>
      <c r="B137" s="1" t="s">
        <v>60</v>
      </c>
    </row>
    <row r="138" spans="1:2">
      <c r="A138" s="1">
        <v>38</v>
      </c>
      <c r="B138" s="1" t="s">
        <v>60</v>
      </c>
    </row>
    <row r="139" spans="1:2">
      <c r="A139" s="1">
        <v>39</v>
      </c>
      <c r="B139" s="1" t="s">
        <v>60</v>
      </c>
    </row>
    <row r="140" spans="1:2">
      <c r="A140" s="1">
        <v>40</v>
      </c>
      <c r="B140" s="1" t="s">
        <v>60</v>
      </c>
    </row>
    <row r="141" spans="1:2">
      <c r="A141" s="1">
        <v>41</v>
      </c>
      <c r="B141" s="1" t="s">
        <v>60</v>
      </c>
    </row>
    <row r="142" spans="1:2">
      <c r="A142" s="1">
        <v>42</v>
      </c>
      <c r="B142" s="1" t="s">
        <v>60</v>
      </c>
    </row>
    <row r="143" spans="1:2">
      <c r="A143" s="1">
        <v>43</v>
      </c>
      <c r="B143" s="1" t="s">
        <v>60</v>
      </c>
    </row>
    <row r="144" spans="1:2">
      <c r="A144" s="1">
        <v>44</v>
      </c>
      <c r="B144" s="1" t="s">
        <v>60</v>
      </c>
    </row>
    <row r="145" spans="1:2">
      <c r="A145" s="1">
        <v>45</v>
      </c>
      <c r="B145" s="1" t="s">
        <v>60</v>
      </c>
    </row>
    <row r="146" spans="1:2">
      <c r="A146" s="1">
        <v>46</v>
      </c>
      <c r="B146" s="1" t="s">
        <v>60</v>
      </c>
    </row>
    <row r="147" spans="1:2">
      <c r="A147" s="1">
        <v>47</v>
      </c>
      <c r="B147" s="1" t="s">
        <v>60</v>
      </c>
    </row>
    <row r="148" spans="1:2">
      <c r="A148" s="1">
        <v>48</v>
      </c>
      <c r="B148" s="1" t="s">
        <v>60</v>
      </c>
    </row>
    <row r="149" spans="1:2">
      <c r="A149" s="1">
        <v>49</v>
      </c>
      <c r="B149" s="1" t="s">
        <v>60</v>
      </c>
    </row>
    <row r="150" spans="1:2">
      <c r="A150" s="1">
        <v>50</v>
      </c>
      <c r="B150" s="1" t="s">
        <v>39</v>
      </c>
    </row>
    <row r="151" spans="1:2">
      <c r="A151" s="1">
        <v>51</v>
      </c>
      <c r="B151" s="1" t="s">
        <v>39</v>
      </c>
    </row>
    <row r="152" spans="1:2">
      <c r="A152" s="1">
        <v>52</v>
      </c>
      <c r="B152" s="1" t="s">
        <v>39</v>
      </c>
    </row>
    <row r="153" spans="1:2">
      <c r="A153" s="1">
        <v>53</v>
      </c>
      <c r="B153" s="1" t="s">
        <v>39</v>
      </c>
    </row>
    <row r="154" spans="1:2">
      <c r="A154" s="1">
        <v>54</v>
      </c>
      <c r="B154" s="1" t="s">
        <v>39</v>
      </c>
    </row>
    <row r="155" spans="1:2">
      <c r="A155" s="1">
        <v>55</v>
      </c>
      <c r="B155" s="1" t="s">
        <v>39</v>
      </c>
    </row>
    <row r="156" spans="1:2">
      <c r="A156" s="1">
        <v>56</v>
      </c>
      <c r="B156" s="1" t="s">
        <v>39</v>
      </c>
    </row>
    <row r="157" spans="1:2">
      <c r="A157" s="1">
        <v>57</v>
      </c>
      <c r="B157" s="1" t="s">
        <v>39</v>
      </c>
    </row>
    <row r="158" spans="1:2">
      <c r="A158" s="1">
        <v>58</v>
      </c>
      <c r="B158" s="1" t="s">
        <v>39</v>
      </c>
    </row>
    <row r="159" spans="1:2">
      <c r="A159" s="1">
        <v>59</v>
      </c>
      <c r="B159" s="1" t="s">
        <v>39</v>
      </c>
    </row>
    <row r="160" spans="1:2">
      <c r="A160" s="1">
        <v>60</v>
      </c>
      <c r="B160" s="1" t="s">
        <v>39</v>
      </c>
    </row>
    <row r="161" spans="1:2">
      <c r="A161" s="1">
        <v>61</v>
      </c>
      <c r="B161" s="1" t="s">
        <v>39</v>
      </c>
    </row>
    <row r="162" spans="1:2">
      <c r="A162" s="1">
        <v>62</v>
      </c>
      <c r="B162" s="1" t="s">
        <v>39</v>
      </c>
    </row>
    <row r="163" spans="1:2">
      <c r="A163" s="1">
        <v>63</v>
      </c>
      <c r="B163" s="1" t="s">
        <v>39</v>
      </c>
    </row>
    <row r="164" spans="1:2">
      <c r="A164" s="1">
        <v>64</v>
      </c>
      <c r="B164" s="1" t="s">
        <v>39</v>
      </c>
    </row>
    <row r="165" spans="1:2">
      <c r="A165" s="1">
        <v>65</v>
      </c>
      <c r="B165" s="1" t="s">
        <v>39</v>
      </c>
    </row>
    <row r="166" spans="1:2">
      <c r="A166" s="1">
        <v>66</v>
      </c>
      <c r="B166" s="1" t="s">
        <v>39</v>
      </c>
    </row>
    <row r="167" spans="1:2">
      <c r="A167" s="1">
        <v>67</v>
      </c>
      <c r="B167" s="1" t="s">
        <v>39</v>
      </c>
    </row>
    <row r="168" spans="1:2">
      <c r="A168" s="1">
        <v>68</v>
      </c>
      <c r="B168" s="1" t="s">
        <v>39</v>
      </c>
    </row>
    <row r="169" spans="1:2">
      <c r="A169" s="1">
        <v>69</v>
      </c>
      <c r="B169" s="1" t="s">
        <v>39</v>
      </c>
    </row>
    <row r="170" spans="1:2">
      <c r="A170" s="1">
        <v>70</v>
      </c>
      <c r="B170" s="1" t="s">
        <v>39</v>
      </c>
    </row>
    <row r="171" spans="1:2">
      <c r="A171" s="1">
        <v>71</v>
      </c>
      <c r="B171" s="1" t="s">
        <v>39</v>
      </c>
    </row>
    <row r="172" spans="1:2">
      <c r="A172" s="1">
        <v>72</v>
      </c>
      <c r="B172" s="1" t="s">
        <v>39</v>
      </c>
    </row>
    <row r="173" spans="1:2">
      <c r="A173" s="1">
        <v>73</v>
      </c>
      <c r="B173" s="1" t="s">
        <v>39</v>
      </c>
    </row>
    <row r="174" spans="1:2">
      <c r="A174" s="1">
        <v>74</v>
      </c>
      <c r="B174" s="1" t="s">
        <v>39</v>
      </c>
    </row>
    <row r="175" spans="1:2">
      <c r="A175" s="1">
        <v>75</v>
      </c>
      <c r="B175" s="1" t="s">
        <v>39</v>
      </c>
    </row>
    <row r="176" spans="1:2">
      <c r="A176" s="1">
        <v>76</v>
      </c>
      <c r="B176" s="1" t="s">
        <v>39</v>
      </c>
    </row>
    <row r="177" spans="1:2">
      <c r="A177" s="1">
        <v>77</v>
      </c>
      <c r="B177" s="1" t="s">
        <v>39</v>
      </c>
    </row>
    <row r="178" spans="1:2">
      <c r="A178" s="1">
        <v>78</v>
      </c>
      <c r="B178" s="1" t="s">
        <v>39</v>
      </c>
    </row>
    <row r="179" spans="1:2">
      <c r="A179" s="1">
        <v>79</v>
      </c>
      <c r="B179" s="1" t="s">
        <v>39</v>
      </c>
    </row>
    <row r="180" spans="1:2">
      <c r="A180" s="1">
        <v>80</v>
      </c>
      <c r="B180" s="1" t="s">
        <v>39</v>
      </c>
    </row>
    <row r="181" spans="1:2">
      <c r="A181" s="1">
        <v>81</v>
      </c>
      <c r="B181" s="1" t="s">
        <v>39</v>
      </c>
    </row>
    <row r="182" spans="1:2">
      <c r="A182" s="1">
        <v>82</v>
      </c>
      <c r="B182" s="1" t="s">
        <v>39</v>
      </c>
    </row>
    <row r="183" spans="1:2">
      <c r="A183" s="1">
        <v>83</v>
      </c>
      <c r="B183" s="1" t="s">
        <v>39</v>
      </c>
    </row>
    <row r="184" spans="1:2">
      <c r="A184" s="1">
        <v>84</v>
      </c>
      <c r="B184" s="1" t="s">
        <v>39</v>
      </c>
    </row>
    <row r="185" spans="1:2">
      <c r="A185" s="1">
        <v>85</v>
      </c>
      <c r="B185" s="1" t="s">
        <v>39</v>
      </c>
    </row>
    <row r="186" spans="1:2">
      <c r="A186" s="1">
        <v>86</v>
      </c>
      <c r="B186" s="1" t="s">
        <v>39</v>
      </c>
    </row>
    <row r="187" spans="1:2">
      <c r="A187" s="1">
        <v>87</v>
      </c>
      <c r="B187" s="1" t="s">
        <v>39</v>
      </c>
    </row>
    <row r="188" spans="1:2">
      <c r="A188" s="1">
        <v>88</v>
      </c>
      <c r="B188" s="1" t="s">
        <v>39</v>
      </c>
    </row>
    <row r="189" spans="1:2">
      <c r="A189" s="1">
        <v>89</v>
      </c>
      <c r="B189" s="1" t="s">
        <v>39</v>
      </c>
    </row>
    <row r="190" spans="1:2">
      <c r="A190" s="1">
        <v>90</v>
      </c>
      <c r="B190" s="1" t="s">
        <v>39</v>
      </c>
    </row>
    <row r="191" spans="1:2">
      <c r="A191" s="1">
        <v>91</v>
      </c>
      <c r="B191" s="1" t="s">
        <v>39</v>
      </c>
    </row>
    <row r="192" spans="1:2">
      <c r="A192" s="1">
        <v>92</v>
      </c>
      <c r="B192" s="1" t="s">
        <v>39</v>
      </c>
    </row>
    <row r="193" spans="1:2">
      <c r="A193" s="1">
        <v>93</v>
      </c>
      <c r="B193" s="1" t="s">
        <v>39</v>
      </c>
    </row>
    <row r="194" spans="1:2">
      <c r="A194" s="1">
        <v>94</v>
      </c>
      <c r="B194" s="1" t="s">
        <v>39</v>
      </c>
    </row>
    <row r="195" spans="1:2">
      <c r="A195" s="1">
        <v>95</v>
      </c>
      <c r="B195" s="1" t="s">
        <v>39</v>
      </c>
    </row>
    <row r="196" spans="1:2">
      <c r="A196" s="1">
        <v>96</v>
      </c>
      <c r="B196" s="1" t="s">
        <v>39</v>
      </c>
    </row>
    <row r="197" spans="1:2">
      <c r="A197" s="1">
        <v>97</v>
      </c>
      <c r="B197" s="1" t="s">
        <v>39</v>
      </c>
    </row>
    <row r="198" spans="1:2">
      <c r="A198" s="1">
        <v>98</v>
      </c>
      <c r="B198" s="1" t="s">
        <v>39</v>
      </c>
    </row>
    <row r="199" spans="1:2">
      <c r="A199" s="1">
        <v>99</v>
      </c>
      <c r="B199" s="1" t="s">
        <v>39</v>
      </c>
    </row>
    <row r="200" spans="1:2">
      <c r="A200" s="1">
        <v>100</v>
      </c>
      <c r="B200" s="1" t="s">
        <v>59</v>
      </c>
    </row>
    <row r="202" spans="1:2" ht="69.75" customHeight="1">
      <c r="A202" s="96" t="s">
        <v>66</v>
      </c>
      <c r="B202" s="96" t="s">
        <v>67</v>
      </c>
    </row>
    <row r="203" spans="1:2">
      <c r="A203" s="97"/>
      <c r="B203" s="97"/>
    </row>
    <row r="204" spans="1:2">
      <c r="A204" s="1" t="s">
        <v>68</v>
      </c>
      <c r="B204" s="1" t="s">
        <v>68</v>
      </c>
    </row>
    <row r="205" spans="1:2">
      <c r="A205" s="1" t="s">
        <v>69</v>
      </c>
      <c r="B205" s="1" t="s">
        <v>70</v>
      </c>
    </row>
    <row r="206" spans="1:2">
      <c r="A206" s="1"/>
      <c r="B206" s="1" t="s">
        <v>69</v>
      </c>
    </row>
    <row r="208" spans="1:2" ht="15" customHeight="1">
      <c r="A208" s="95" t="s">
        <v>71</v>
      </c>
      <c r="B208" s="95"/>
    </row>
    <row r="209" spans="1:3">
      <c r="A209" s="75" t="s">
        <v>68</v>
      </c>
      <c r="B209" s="1">
        <v>2</v>
      </c>
    </row>
    <row r="210" spans="1:3">
      <c r="A210" s="75" t="s">
        <v>70</v>
      </c>
      <c r="B210" s="1">
        <v>1</v>
      </c>
    </row>
    <row r="211" spans="1:3">
      <c r="A211" s="75" t="s">
        <v>69</v>
      </c>
      <c r="B211" s="1">
        <v>0</v>
      </c>
    </row>
    <row r="215" spans="1:3">
      <c r="A215" s="75" t="s">
        <v>72</v>
      </c>
      <c r="B215" s="75" t="s">
        <v>73</v>
      </c>
      <c r="C215" s="75" t="s">
        <v>74</v>
      </c>
    </row>
    <row r="216" spans="1:3">
      <c r="A216" s="1" t="s">
        <v>59</v>
      </c>
      <c r="B216" s="1" t="s">
        <v>68</v>
      </c>
      <c r="C216" s="1">
        <v>2</v>
      </c>
    </row>
    <row r="217" spans="1:3">
      <c r="A217" s="1" t="s">
        <v>59</v>
      </c>
      <c r="B217" s="1" t="s">
        <v>69</v>
      </c>
      <c r="C217" s="1">
        <v>0</v>
      </c>
    </row>
    <row r="218" spans="1:3">
      <c r="A218" s="1" t="s">
        <v>39</v>
      </c>
      <c r="B218" s="1" t="s">
        <v>68</v>
      </c>
      <c r="C218" s="1">
        <v>1</v>
      </c>
    </row>
    <row r="219" spans="1:3">
      <c r="A219" s="1" t="s">
        <v>39</v>
      </c>
      <c r="B219" s="1" t="s">
        <v>69</v>
      </c>
      <c r="C219" s="1">
        <v>0</v>
      </c>
    </row>
    <row r="220" spans="1:3">
      <c r="A220" s="1" t="s">
        <v>60</v>
      </c>
      <c r="B220" s="1" t="s">
        <v>68</v>
      </c>
      <c r="C220" s="1">
        <v>0</v>
      </c>
    </row>
    <row r="221" spans="1:3">
      <c r="A221" s="1" t="s">
        <v>60</v>
      </c>
      <c r="B221" s="1" t="s">
        <v>69</v>
      </c>
      <c r="C221" s="1">
        <v>0</v>
      </c>
    </row>
    <row r="223" spans="1:3">
      <c r="A223" s="75" t="s">
        <v>75</v>
      </c>
      <c r="B223" s="75" t="s">
        <v>76</v>
      </c>
      <c r="C223" s="75" t="s">
        <v>77</v>
      </c>
    </row>
    <row r="224" spans="1:3">
      <c r="A224" s="1" t="s">
        <v>59</v>
      </c>
      <c r="B224" s="1" t="s">
        <v>68</v>
      </c>
      <c r="C224" s="1">
        <v>2</v>
      </c>
    </row>
    <row r="225" spans="1:5">
      <c r="A225" s="1" t="s">
        <v>59</v>
      </c>
      <c r="B225" s="1" t="s">
        <v>70</v>
      </c>
      <c r="C225" s="1">
        <v>1</v>
      </c>
    </row>
    <row r="226" spans="1:5">
      <c r="A226" s="1" t="s">
        <v>59</v>
      </c>
      <c r="B226" s="1" t="s">
        <v>69</v>
      </c>
      <c r="C226" s="1">
        <v>0</v>
      </c>
    </row>
    <row r="227" spans="1:5">
      <c r="A227" s="1" t="s">
        <v>39</v>
      </c>
      <c r="B227" s="1" t="s">
        <v>68</v>
      </c>
      <c r="C227" s="1">
        <v>1</v>
      </c>
    </row>
    <row r="228" spans="1:5">
      <c r="A228" s="1" t="s">
        <v>39</v>
      </c>
      <c r="B228" s="1" t="s">
        <v>70</v>
      </c>
      <c r="C228" s="1">
        <v>0</v>
      </c>
      <c r="E228" s="2"/>
    </row>
    <row r="229" spans="1:5">
      <c r="A229" s="1" t="s">
        <v>39</v>
      </c>
      <c r="B229" s="1" t="s">
        <v>69</v>
      </c>
      <c r="C229" s="1">
        <v>0</v>
      </c>
    </row>
    <row r="230" spans="1:5">
      <c r="A230" s="1" t="s">
        <v>60</v>
      </c>
      <c r="B230" s="1" t="s">
        <v>68</v>
      </c>
      <c r="C230" s="1">
        <v>0</v>
      </c>
    </row>
    <row r="231" spans="1:5">
      <c r="A231" s="1" t="s">
        <v>60</v>
      </c>
      <c r="B231" s="1" t="s">
        <v>70</v>
      </c>
      <c r="C231" s="1">
        <v>0</v>
      </c>
      <c r="E231" s="2"/>
    </row>
    <row r="232" spans="1:5">
      <c r="A232" s="1" t="s">
        <v>60</v>
      </c>
      <c r="B232" s="1" t="s">
        <v>69</v>
      </c>
      <c r="C232" s="1">
        <v>0</v>
      </c>
    </row>
    <row r="234" spans="1:5">
      <c r="A234" s="9" t="s">
        <v>78</v>
      </c>
      <c r="B234" s="75" t="s">
        <v>32</v>
      </c>
      <c r="C234" s="75" t="s">
        <v>33</v>
      </c>
      <c r="E234" s="2"/>
    </row>
    <row r="235" spans="1:5">
      <c r="A235" s="9">
        <v>1</v>
      </c>
      <c r="B235" s="1" t="s">
        <v>42</v>
      </c>
      <c r="C235" s="1" t="s">
        <v>35</v>
      </c>
    </row>
    <row r="236" spans="1:5">
      <c r="A236" s="9">
        <v>2</v>
      </c>
      <c r="B236" s="1" t="s">
        <v>40</v>
      </c>
      <c r="C236" s="1" t="s">
        <v>37</v>
      </c>
    </row>
    <row r="237" spans="1:5">
      <c r="A237" s="9">
        <v>3</v>
      </c>
      <c r="B237" s="1" t="s">
        <v>79</v>
      </c>
      <c r="C237" s="1" t="s">
        <v>39</v>
      </c>
    </row>
    <row r="238" spans="1:5">
      <c r="A238" s="9">
        <v>4</v>
      </c>
      <c r="B238" s="1" t="s">
        <v>36</v>
      </c>
      <c r="C238" s="1" t="s">
        <v>41</v>
      </c>
    </row>
    <row r="239" spans="1:5">
      <c r="A239" s="9">
        <v>5</v>
      </c>
      <c r="B239" s="1" t="s">
        <v>34</v>
      </c>
      <c r="C239" s="1" t="s">
        <v>43</v>
      </c>
    </row>
    <row r="241" spans="1:1">
      <c r="A241" s="75" t="s">
        <v>80</v>
      </c>
    </row>
    <row r="242" spans="1:1">
      <c r="A242" s="1" t="s">
        <v>81</v>
      </c>
    </row>
    <row r="243" spans="1:1">
      <c r="A243" s="1" t="s">
        <v>82</v>
      </c>
    </row>
    <row r="244" spans="1:1">
      <c r="A244" s="1" t="s">
        <v>83</v>
      </c>
    </row>
    <row r="245" spans="1:1">
      <c r="A245" s="1" t="s">
        <v>84</v>
      </c>
    </row>
    <row r="247" spans="1:1">
      <c r="A247" s="75" t="s">
        <v>85</v>
      </c>
    </row>
    <row r="248" spans="1:1">
      <c r="A248" s="1" t="s">
        <v>50</v>
      </c>
    </row>
    <row r="249" spans="1:1">
      <c r="A249" s="1" t="s">
        <v>49</v>
      </c>
    </row>
    <row r="251" spans="1:1" ht="28.5" customHeight="1">
      <c r="A251" s="74" t="s">
        <v>86</v>
      </c>
    </row>
    <row r="252" spans="1:1">
      <c r="A252" s="1" t="s">
        <v>87</v>
      </c>
    </row>
    <row r="253" spans="1:1">
      <c r="A253" s="1" t="s">
        <v>88</v>
      </c>
    </row>
    <row r="254" spans="1:1">
      <c r="A254" s="1" t="s">
        <v>89</v>
      </c>
    </row>
    <row r="257" spans="1:3">
      <c r="A257" s="75" t="s">
        <v>90</v>
      </c>
      <c r="B257" s="75" t="s">
        <v>91</v>
      </c>
      <c r="C257" s="75" t="s">
        <v>92</v>
      </c>
    </row>
    <row r="258" spans="1:3">
      <c r="A258" s="1">
        <v>0</v>
      </c>
      <c r="B258" s="1" t="s">
        <v>60</v>
      </c>
      <c r="C258" s="1" t="s">
        <v>60</v>
      </c>
    </row>
    <row r="259" spans="1:3">
      <c r="A259" s="1">
        <v>15</v>
      </c>
      <c r="B259" s="1" t="s">
        <v>60</v>
      </c>
      <c r="C259" s="1" t="s">
        <v>60</v>
      </c>
    </row>
    <row r="260" spans="1:3">
      <c r="A260" s="1">
        <v>0</v>
      </c>
      <c r="B260" s="1" t="s">
        <v>39</v>
      </c>
      <c r="C260" s="1" t="s">
        <v>60</v>
      </c>
    </row>
    <row r="261" spans="1:3">
      <c r="A261" s="1">
        <v>15</v>
      </c>
      <c r="B261" s="1" t="s">
        <v>39</v>
      </c>
      <c r="C261" s="1" t="s">
        <v>39</v>
      </c>
    </row>
    <row r="262" spans="1:3">
      <c r="A262" s="1">
        <v>0</v>
      </c>
      <c r="B262" s="1" t="s">
        <v>59</v>
      </c>
      <c r="C262" s="1" t="s">
        <v>60</v>
      </c>
    </row>
    <row r="263" spans="1:3">
      <c r="A263" s="1">
        <v>15</v>
      </c>
      <c r="B263" s="1" t="s">
        <v>59</v>
      </c>
      <c r="C263" s="1" t="s">
        <v>59</v>
      </c>
    </row>
  </sheetData>
  <mergeCells count="16">
    <mergeCell ref="A99:B99"/>
    <mergeCell ref="A202:A203"/>
    <mergeCell ref="B202:B203"/>
    <mergeCell ref="A208:B208"/>
    <mergeCell ref="A1:C1"/>
    <mergeCell ref="A22:B22"/>
    <mergeCell ref="A30:C30"/>
    <mergeCell ref="A65:A66"/>
    <mergeCell ref="A64:B64"/>
    <mergeCell ref="A82:A84"/>
    <mergeCell ref="A86:C86"/>
    <mergeCell ref="A67:A68"/>
    <mergeCell ref="A69:A71"/>
    <mergeCell ref="A72:A73"/>
    <mergeCell ref="A74:A75"/>
    <mergeCell ref="A76:A78"/>
  </mergeCells>
  <conditionalFormatting sqref="B32:B56">
    <cfRule type="cellIs" dxfId="55" priority="5" operator="equal">
      <formula>"CATASTROFICO"</formula>
    </cfRule>
    <cfRule type="cellIs" dxfId="54" priority="6" operator="equal">
      <formula>"MAYOR"</formula>
    </cfRule>
    <cfRule type="cellIs" dxfId="53" priority="7" operator="equal">
      <formula>"MODERADO"</formula>
    </cfRule>
    <cfRule type="cellIs" dxfId="52" priority="8" operator="equal">
      <formula>"MENOR"</formula>
    </cfRule>
    <cfRule type="cellIs" dxfId="51" priority="9" operator="equal">
      <formula>"INSIGNIFICANTE"</formula>
    </cfRule>
  </conditionalFormatting>
  <conditionalFormatting sqref="C32:C56">
    <cfRule type="cellIs" dxfId="50" priority="1" operator="equal">
      <formula>"EXTREMO"</formula>
    </cfRule>
    <cfRule type="cellIs" dxfId="49" priority="2" operator="equal">
      <formula>"ALTO"</formula>
    </cfRule>
    <cfRule type="cellIs" dxfId="48" priority="3" operator="equal">
      <formula>"MODERADO"</formula>
    </cfRule>
    <cfRule type="cellIs" dxfId="47" priority="4" operator="equal">
      <formula>"BAJO"</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160"/>
  <sheetViews>
    <sheetView tabSelected="1" topLeftCell="AK7" zoomScale="90" zoomScaleNormal="90" workbookViewId="0">
      <selection activeCell="AL10" sqref="AL10"/>
    </sheetView>
  </sheetViews>
  <sheetFormatPr defaultColWidth="0" defaultRowHeight="15" zeroHeight="1"/>
  <cols>
    <col min="1" max="1" width="10.7109375" style="19" customWidth="1"/>
    <col min="2" max="3" width="30.7109375" style="19" customWidth="1"/>
    <col min="4" max="4" width="36" style="19" customWidth="1"/>
    <col min="5" max="5" width="35.7109375" style="19" customWidth="1"/>
    <col min="6" max="6" width="22.28515625" style="19" bestFit="1" customWidth="1"/>
    <col min="7" max="7" width="24.140625" style="19" bestFit="1" customWidth="1"/>
    <col min="8" max="8" width="28.28515625" style="19" customWidth="1"/>
    <col min="9" max="9" width="42.42578125" style="19" bestFit="1" customWidth="1"/>
    <col min="10" max="11" width="50.7109375" style="47" customWidth="1"/>
    <col min="12" max="13" width="15.7109375" style="19" customWidth="1"/>
    <col min="14" max="14" width="17.5703125" style="24" customWidth="1"/>
    <col min="15" max="15" width="50.7109375" style="47" customWidth="1"/>
    <col min="16" max="16" width="18.85546875" style="19" customWidth="1"/>
    <col min="17" max="23" width="19.7109375" style="19" customWidth="1"/>
    <col min="24" max="24" width="14.7109375" style="58" customWidth="1"/>
    <col min="25" max="25" width="14.7109375" style="24" customWidth="1"/>
    <col min="26" max="26" width="14.7109375" style="64" customWidth="1"/>
    <col min="27" max="27" width="14.7109375" style="19" customWidth="1"/>
    <col min="28" max="28" width="14.7109375" style="57" customWidth="1"/>
    <col min="29" max="29" width="14.7109375" style="59" customWidth="1"/>
    <col min="30" max="30" width="20" style="25" customWidth="1"/>
    <col min="31" max="31" width="20.7109375" style="25" customWidth="1"/>
    <col min="32" max="32" width="18.28515625" style="19" customWidth="1"/>
    <col min="33" max="33" width="17.42578125" style="19" customWidth="1"/>
    <col min="34" max="34" width="15.42578125" style="19" customWidth="1"/>
    <col min="35" max="35" width="15.7109375" style="19" customWidth="1"/>
    <col min="36" max="36" width="12.7109375" style="19" customWidth="1"/>
    <col min="37" max="37" width="15.5703125" style="19" customWidth="1"/>
    <col min="38" max="38" width="50.7109375" style="19" customWidth="1"/>
    <col min="39" max="39" width="17.7109375" style="19" customWidth="1"/>
    <col min="40" max="40" width="50.7109375" style="19" customWidth="1"/>
    <col min="41" max="41" width="17.5703125" style="19" customWidth="1"/>
    <col min="42" max="42" width="13.42578125" style="19" customWidth="1"/>
    <col min="43" max="43" width="13.7109375" style="19" customWidth="1"/>
    <col min="44" max="45" width="50.7109375" style="19" customWidth="1"/>
    <col min="46" max="46" width="45.7109375" style="73" customWidth="1"/>
    <col min="47" max="48" width="45.7109375" style="19" customWidth="1"/>
    <col min="49" max="49" width="11.42578125" style="59" customWidth="1"/>
    <col min="50" max="52" width="45.7109375" style="19" customWidth="1"/>
    <col min="53" max="53" width="11.42578125" style="26" customWidth="1"/>
    <col min="54" max="56" width="45.7109375" style="19" customWidth="1"/>
    <col min="57" max="57" width="11.42578125" style="26" customWidth="1"/>
    <col min="58" max="58" width="0" style="19" hidden="1" customWidth="1"/>
    <col min="59" max="16384" width="11.42578125" style="19" hidden="1"/>
  </cols>
  <sheetData>
    <row r="1" spans="1:57" ht="15" hidden="1" customHeight="1">
      <c r="A1" s="136"/>
      <c r="B1" s="139" t="s">
        <v>93</v>
      </c>
      <c r="C1" s="140"/>
      <c r="D1" s="140"/>
      <c r="E1" s="140"/>
      <c r="F1" s="140"/>
      <c r="G1" s="140"/>
      <c r="H1" s="140"/>
      <c r="I1" s="140"/>
      <c r="J1" s="140"/>
      <c r="K1" s="140"/>
      <c r="L1" s="140"/>
      <c r="M1" s="140"/>
      <c r="N1" s="141"/>
      <c r="O1" s="145"/>
      <c r="P1" s="16"/>
      <c r="Q1" s="16"/>
      <c r="R1" s="16"/>
      <c r="S1" s="16"/>
      <c r="T1" s="16"/>
      <c r="U1" s="16"/>
      <c r="V1" s="16"/>
      <c r="W1" s="16"/>
      <c r="X1" s="17"/>
      <c r="Y1" s="17"/>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8"/>
      <c r="BB1" s="16"/>
      <c r="BC1" s="16"/>
      <c r="BD1" s="16"/>
      <c r="BE1" s="18"/>
    </row>
    <row r="2" spans="1:57" ht="53.25" hidden="1" customHeight="1">
      <c r="A2" s="137"/>
      <c r="B2" s="139" t="s">
        <v>94</v>
      </c>
      <c r="C2" s="140"/>
      <c r="D2" s="140"/>
      <c r="E2" s="140"/>
      <c r="F2" s="140"/>
      <c r="G2" s="140"/>
      <c r="H2" s="140"/>
      <c r="I2" s="140"/>
      <c r="J2" s="140"/>
      <c r="K2" s="140"/>
      <c r="L2" s="140"/>
      <c r="M2" s="140"/>
      <c r="N2" s="141"/>
      <c r="O2" s="146"/>
      <c r="P2" s="16"/>
      <c r="Q2" s="16"/>
      <c r="R2" s="16"/>
      <c r="S2" s="16"/>
      <c r="T2" s="16"/>
      <c r="U2" s="16"/>
      <c r="V2" s="16"/>
      <c r="W2" s="16"/>
      <c r="X2" s="17"/>
      <c r="Y2" s="17"/>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8"/>
      <c r="BB2" s="16"/>
      <c r="BC2" s="16"/>
      <c r="BD2" s="16"/>
      <c r="BE2" s="18"/>
    </row>
    <row r="3" spans="1:57" ht="15" hidden="1" customHeight="1">
      <c r="A3" s="138"/>
      <c r="B3" s="139" t="s">
        <v>95</v>
      </c>
      <c r="C3" s="140"/>
      <c r="D3" s="140"/>
      <c r="E3" s="140"/>
      <c r="F3" s="140"/>
      <c r="G3" s="140"/>
      <c r="H3" s="141"/>
      <c r="I3" s="139" t="s">
        <v>96</v>
      </c>
      <c r="J3" s="140"/>
      <c r="K3" s="140"/>
      <c r="L3" s="140"/>
      <c r="M3" s="140"/>
      <c r="N3" s="141"/>
      <c r="O3" s="147"/>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8"/>
      <c r="BB3" s="16"/>
      <c r="BC3" s="16"/>
      <c r="BD3" s="16"/>
      <c r="BE3" s="18"/>
    </row>
    <row r="4" spans="1:57" s="16" customFormat="1" ht="26.25" hidden="1">
      <c r="A4" s="20"/>
      <c r="B4" s="20"/>
      <c r="C4" s="20"/>
      <c r="D4" s="20"/>
      <c r="E4" s="20"/>
      <c r="F4" s="20"/>
      <c r="G4" s="13"/>
      <c r="H4" s="21"/>
      <c r="I4" s="21"/>
      <c r="J4" s="44"/>
      <c r="K4" s="44"/>
      <c r="L4" s="13"/>
      <c r="M4" s="13"/>
      <c r="N4" s="13"/>
      <c r="O4" s="46"/>
      <c r="BA4" s="18"/>
      <c r="BE4" s="18"/>
    </row>
    <row r="5" spans="1:57" ht="18" hidden="1" customHeight="1">
      <c r="A5" s="142" t="s">
        <v>97</v>
      </c>
      <c r="B5" s="143"/>
      <c r="C5" s="143"/>
      <c r="D5" s="143"/>
      <c r="E5" s="143"/>
      <c r="F5" s="14"/>
      <c r="G5" s="15"/>
      <c r="H5" s="142" t="s">
        <v>98</v>
      </c>
      <c r="I5" s="143"/>
      <c r="J5" s="144"/>
      <c r="K5" s="45"/>
      <c r="L5" s="15"/>
      <c r="M5" s="15"/>
      <c r="N5" s="15"/>
      <c r="O5" s="4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8"/>
      <c r="BB5" s="16"/>
      <c r="BC5" s="16"/>
      <c r="BD5" s="16"/>
      <c r="BE5" s="18"/>
    </row>
    <row r="6" spans="1:57" s="16" customFormat="1" ht="15.75" hidden="1" thickBot="1">
      <c r="J6" s="46"/>
      <c r="K6" s="46"/>
      <c r="N6" s="17"/>
      <c r="O6" s="46"/>
      <c r="BA6" s="18"/>
      <c r="BE6" s="18"/>
    </row>
    <row r="7" spans="1:57" s="22" customFormat="1" ht="16.5">
      <c r="A7" s="170" t="s">
        <v>99</v>
      </c>
      <c r="B7" s="167" t="s">
        <v>3</v>
      </c>
      <c r="C7" s="191" t="s">
        <v>90</v>
      </c>
      <c r="D7" s="181" t="s">
        <v>100</v>
      </c>
      <c r="E7" s="184" t="s">
        <v>101</v>
      </c>
      <c r="F7" s="185"/>
      <c r="G7" s="185"/>
      <c r="H7" s="185"/>
      <c r="I7" s="185"/>
      <c r="J7" s="185"/>
      <c r="K7" s="186"/>
      <c r="L7" s="179" t="s">
        <v>102</v>
      </c>
      <c r="M7" s="180"/>
      <c r="N7" s="176" t="s">
        <v>103</v>
      </c>
      <c r="O7" s="173" t="s">
        <v>104</v>
      </c>
      <c r="P7" s="174"/>
      <c r="Q7" s="174"/>
      <c r="R7" s="174"/>
      <c r="S7" s="174"/>
      <c r="T7" s="174"/>
      <c r="U7" s="174"/>
      <c r="V7" s="174"/>
      <c r="W7" s="175"/>
      <c r="X7" s="211" t="s">
        <v>105</v>
      </c>
      <c r="Y7" s="212"/>
      <c r="Z7" s="212"/>
      <c r="AA7" s="212"/>
      <c r="AB7" s="212"/>
      <c r="AC7" s="213"/>
      <c r="AD7" s="208" t="s">
        <v>106</v>
      </c>
      <c r="AE7" s="205" t="s">
        <v>107</v>
      </c>
      <c r="AF7" s="205" t="s">
        <v>74</v>
      </c>
      <c r="AG7" s="202" t="s">
        <v>77</v>
      </c>
      <c r="AH7" s="200" t="s">
        <v>108</v>
      </c>
      <c r="AI7" s="197"/>
      <c r="AJ7" s="197" t="s">
        <v>109</v>
      </c>
      <c r="AK7" s="194" t="s">
        <v>80</v>
      </c>
      <c r="AL7" s="220" t="s">
        <v>110</v>
      </c>
      <c r="AM7" s="205"/>
      <c r="AN7" s="205"/>
      <c r="AO7" s="205"/>
      <c r="AP7" s="205"/>
      <c r="AQ7" s="205"/>
      <c r="AR7" s="205"/>
      <c r="AS7" s="221"/>
      <c r="AT7" s="222" t="s">
        <v>111</v>
      </c>
      <c r="AU7" s="223"/>
      <c r="AV7" s="223"/>
      <c r="AW7" s="224"/>
      <c r="AX7" s="225" t="s">
        <v>112</v>
      </c>
      <c r="AY7" s="223"/>
      <c r="AZ7" s="223"/>
      <c r="BA7" s="224"/>
      <c r="BB7" s="222" t="s">
        <v>113</v>
      </c>
      <c r="BC7" s="223"/>
      <c r="BD7" s="223"/>
      <c r="BE7" s="224"/>
    </row>
    <row r="8" spans="1:57" s="22" customFormat="1" ht="45" customHeight="1">
      <c r="A8" s="171"/>
      <c r="B8" s="168"/>
      <c r="C8" s="192"/>
      <c r="D8" s="182"/>
      <c r="E8" s="165" t="s">
        <v>114</v>
      </c>
      <c r="F8" s="161" t="s">
        <v>48</v>
      </c>
      <c r="G8" s="161" t="s">
        <v>115</v>
      </c>
      <c r="H8" s="161"/>
      <c r="I8" s="161"/>
      <c r="J8" s="161" t="s">
        <v>116</v>
      </c>
      <c r="K8" s="163" t="s">
        <v>117</v>
      </c>
      <c r="L8" s="157" t="s">
        <v>32</v>
      </c>
      <c r="M8" s="159" t="s">
        <v>118</v>
      </c>
      <c r="N8" s="177"/>
      <c r="O8" s="187" t="s">
        <v>119</v>
      </c>
      <c r="P8" s="189" t="s">
        <v>120</v>
      </c>
      <c r="Q8" s="189" t="s">
        <v>121</v>
      </c>
      <c r="R8" s="189"/>
      <c r="S8" s="94" t="s">
        <v>122</v>
      </c>
      <c r="T8" s="94" t="s">
        <v>123</v>
      </c>
      <c r="U8" s="94" t="s">
        <v>124</v>
      </c>
      <c r="V8" s="94" t="s">
        <v>125</v>
      </c>
      <c r="W8" s="10" t="s">
        <v>126</v>
      </c>
      <c r="X8" s="218" t="s">
        <v>127</v>
      </c>
      <c r="Y8" s="214" t="s">
        <v>128</v>
      </c>
      <c r="Z8" s="214" t="s">
        <v>58</v>
      </c>
      <c r="AA8" s="214" t="s">
        <v>129</v>
      </c>
      <c r="AB8" s="214" t="s">
        <v>130</v>
      </c>
      <c r="AC8" s="216" t="s">
        <v>131</v>
      </c>
      <c r="AD8" s="209"/>
      <c r="AE8" s="206"/>
      <c r="AF8" s="206"/>
      <c r="AG8" s="203"/>
      <c r="AH8" s="201"/>
      <c r="AI8" s="198"/>
      <c r="AJ8" s="198"/>
      <c r="AK8" s="195"/>
      <c r="AL8" s="237" t="s">
        <v>132</v>
      </c>
      <c r="AM8" s="206" t="s">
        <v>85</v>
      </c>
      <c r="AN8" s="206" t="s">
        <v>133</v>
      </c>
      <c r="AO8" s="206" t="s">
        <v>134</v>
      </c>
      <c r="AP8" s="206" t="s">
        <v>135</v>
      </c>
      <c r="AQ8" s="206"/>
      <c r="AR8" s="206" t="s">
        <v>136</v>
      </c>
      <c r="AS8" s="234" t="s">
        <v>137</v>
      </c>
      <c r="AT8" s="232" t="s">
        <v>138</v>
      </c>
      <c r="AU8" s="228" t="s">
        <v>139</v>
      </c>
      <c r="AV8" s="228" t="s">
        <v>140</v>
      </c>
      <c r="AW8" s="235" t="s">
        <v>141</v>
      </c>
      <c r="AX8" s="226" t="s">
        <v>138</v>
      </c>
      <c r="AY8" s="228" t="s">
        <v>139</v>
      </c>
      <c r="AZ8" s="228" t="s">
        <v>140</v>
      </c>
      <c r="BA8" s="230" t="s">
        <v>141</v>
      </c>
      <c r="BB8" s="232" t="s">
        <v>138</v>
      </c>
      <c r="BC8" s="228" t="s">
        <v>139</v>
      </c>
      <c r="BD8" s="228" t="s">
        <v>140</v>
      </c>
      <c r="BE8" s="230" t="s">
        <v>141</v>
      </c>
    </row>
    <row r="9" spans="1:57" s="22" customFormat="1" ht="102" customHeight="1">
      <c r="A9" s="172"/>
      <c r="B9" s="169"/>
      <c r="C9" s="193"/>
      <c r="D9" s="183"/>
      <c r="E9" s="166"/>
      <c r="F9" s="162"/>
      <c r="G9" s="93" t="s">
        <v>1</v>
      </c>
      <c r="H9" s="93" t="s">
        <v>2</v>
      </c>
      <c r="I9" s="93" t="s">
        <v>142</v>
      </c>
      <c r="J9" s="162"/>
      <c r="K9" s="164"/>
      <c r="L9" s="158"/>
      <c r="M9" s="160"/>
      <c r="N9" s="178"/>
      <c r="O9" s="188"/>
      <c r="P9" s="190"/>
      <c r="Q9" s="11" t="s">
        <v>143</v>
      </c>
      <c r="R9" s="11" t="s">
        <v>144</v>
      </c>
      <c r="S9" s="11" t="s">
        <v>145</v>
      </c>
      <c r="T9" s="11" t="s">
        <v>146</v>
      </c>
      <c r="U9" s="11" t="s">
        <v>147</v>
      </c>
      <c r="V9" s="11" t="s">
        <v>148</v>
      </c>
      <c r="W9" s="12" t="s">
        <v>149</v>
      </c>
      <c r="X9" s="219"/>
      <c r="Y9" s="215"/>
      <c r="Z9" s="215"/>
      <c r="AA9" s="215"/>
      <c r="AB9" s="215"/>
      <c r="AC9" s="217"/>
      <c r="AD9" s="210"/>
      <c r="AE9" s="207"/>
      <c r="AF9" s="207"/>
      <c r="AG9" s="204"/>
      <c r="AH9" s="23" t="s">
        <v>150</v>
      </c>
      <c r="AI9" s="92" t="s">
        <v>33</v>
      </c>
      <c r="AJ9" s="199"/>
      <c r="AK9" s="196"/>
      <c r="AL9" s="238"/>
      <c r="AM9" s="207"/>
      <c r="AN9" s="207"/>
      <c r="AO9" s="207"/>
      <c r="AP9" s="91" t="s">
        <v>151</v>
      </c>
      <c r="AQ9" s="91" t="s">
        <v>152</v>
      </c>
      <c r="AR9" s="206"/>
      <c r="AS9" s="234"/>
      <c r="AT9" s="233"/>
      <c r="AU9" s="229"/>
      <c r="AV9" s="229"/>
      <c r="AW9" s="236"/>
      <c r="AX9" s="227"/>
      <c r="AY9" s="229"/>
      <c r="AZ9" s="229"/>
      <c r="BA9" s="231"/>
      <c r="BB9" s="233"/>
      <c r="BC9" s="229"/>
      <c r="BD9" s="229"/>
      <c r="BE9" s="231"/>
    </row>
    <row r="10" spans="1:57" s="30" customFormat="1" ht="39.950000000000003" customHeight="1">
      <c r="A10" s="151">
        <v>1</v>
      </c>
      <c r="B10" s="133" t="s">
        <v>153</v>
      </c>
      <c r="C10" s="118" t="s">
        <v>154</v>
      </c>
      <c r="D10" s="130" t="s">
        <v>155</v>
      </c>
      <c r="E10" s="154" t="s">
        <v>156</v>
      </c>
      <c r="F10" s="106" t="s">
        <v>25</v>
      </c>
      <c r="G10" s="84" t="s">
        <v>7</v>
      </c>
      <c r="H10" s="84"/>
      <c r="I10" s="84" t="s">
        <v>9</v>
      </c>
      <c r="J10" s="38" t="s">
        <v>157</v>
      </c>
      <c r="K10" s="38" t="s">
        <v>158</v>
      </c>
      <c r="L10" s="148" t="s">
        <v>38</v>
      </c>
      <c r="M10" s="106" t="s">
        <v>41</v>
      </c>
      <c r="N10" s="109" t="str">
        <f t="array" ref="N10">INDEX(ZONARIESGOS,MATCH(L10&amp;M10,PROBABILIDADES&amp;IMPACTO,0))</f>
        <v>EXTREMO</v>
      </c>
      <c r="O10" s="48" t="s">
        <v>159</v>
      </c>
      <c r="P10" s="84" t="s">
        <v>49</v>
      </c>
      <c r="Q10" s="76">
        <v>15</v>
      </c>
      <c r="R10" s="76">
        <v>15</v>
      </c>
      <c r="S10" s="76">
        <v>15</v>
      </c>
      <c r="T10" s="76">
        <v>15</v>
      </c>
      <c r="U10" s="76">
        <v>15</v>
      </c>
      <c r="V10" s="76">
        <v>15</v>
      </c>
      <c r="W10" s="67">
        <v>10</v>
      </c>
      <c r="X10" s="28">
        <f>IF(SUM(Q10:W10)=0,0,SUM(Q10:W10))</f>
        <v>100</v>
      </c>
      <c r="Y10" s="29" t="str">
        <f>+IF(AND(X10&gt;=96,X10&lt;=100),"FUERTE",IF(AND(X10&gt;=86,X10&lt;=95),"MODERADO",IF(AND(X10&gt;=0,X10&lt;=85),"DÉBIL","")))</f>
        <v>FUERTE</v>
      </c>
      <c r="Z10" s="61" t="str">
        <f t="array" ref="Z10">+INDEX(EVALUACION_EJECUCION,MATCH(Q10&amp;Y10,RESPONSABLE&amp;EVALUACION_DISEÑO,0))</f>
        <v>FUERTE</v>
      </c>
      <c r="AA10" s="29" t="str">
        <f t="array" ref="AA10">+INDEX(SOLIDEZ,MATCH(Y10&amp;Z10,DISEÑO&amp;EJECUCION,0))</f>
        <v>FUERTE</v>
      </c>
      <c r="AB10" s="29" t="str">
        <f>+IF(AA10="DÉBIL","SI",IF(OR(AA10="FUERTE",AA10="MODERADO"),"NO",""))</f>
        <v>NO</v>
      </c>
      <c r="AC10" s="109" t="str">
        <f>+VLOOKUP((AVERAGEIF(X10:X14,"&lt;&gt;0")),FORMULACIÓN!$A$100:$B$200,2,FALSE)</f>
        <v>FUERTE</v>
      </c>
      <c r="AD10" s="124" t="s">
        <v>68</v>
      </c>
      <c r="AE10" s="106" t="s">
        <v>68</v>
      </c>
      <c r="AF10" s="115">
        <f t="array" ref="AF10">+INDEX(DESPLAZAMIENTO_PROBABILIDAD,MATCH(AC10&amp;AD10,SOLIDEZ_PROBABILIDAD&amp;CONTROL_PROBABILIDAD,0))</f>
        <v>2</v>
      </c>
      <c r="AG10" s="127">
        <f t="array" ref="AG10">+INDEX(DESPLAZAMIENTO_IMPACTO,MATCH(AC10&amp;AE10,SOLIDEZ_IMPACTO&amp;CONTROL_IMPACTO,0))</f>
        <v>2</v>
      </c>
      <c r="AH10" s="112" t="s">
        <v>42</v>
      </c>
      <c r="AI10" s="106" t="s">
        <v>37</v>
      </c>
      <c r="AJ10" s="109" t="str">
        <f t="array" ref="AJ10">INDEX(ZONARIESGOS,MATCH(AH10&amp;AI10,PROBABILIDADES&amp;IMPACTO,0))</f>
        <v>BAJO</v>
      </c>
      <c r="AK10" s="121" t="s">
        <v>81</v>
      </c>
      <c r="AL10" s="48" t="s">
        <v>160</v>
      </c>
      <c r="AM10" s="100" t="s">
        <v>49</v>
      </c>
      <c r="AN10" s="48" t="s">
        <v>161</v>
      </c>
      <c r="AO10" s="100" t="s">
        <v>87</v>
      </c>
      <c r="AP10" s="103">
        <v>44228</v>
      </c>
      <c r="AQ10" s="103">
        <v>44561</v>
      </c>
      <c r="AR10" s="78" t="s">
        <v>162</v>
      </c>
      <c r="AS10" s="89" t="s">
        <v>163</v>
      </c>
      <c r="AT10" s="89" t="s">
        <v>164</v>
      </c>
      <c r="AU10" s="133" t="s">
        <v>165</v>
      </c>
      <c r="AV10" s="133" t="s">
        <v>166</v>
      </c>
      <c r="AW10" s="239">
        <v>1</v>
      </c>
      <c r="AX10" s="242" t="s">
        <v>167</v>
      </c>
      <c r="AY10" s="133"/>
      <c r="AZ10" s="133" t="s">
        <v>168</v>
      </c>
      <c r="BA10" s="239">
        <v>1</v>
      </c>
      <c r="BB10" s="245"/>
      <c r="BC10" s="133"/>
      <c r="BD10" s="133"/>
      <c r="BE10" s="239"/>
    </row>
    <row r="11" spans="1:57" s="30" customFormat="1" ht="39.950000000000003" customHeight="1">
      <c r="A11" s="152"/>
      <c r="B11" s="134"/>
      <c r="C11" s="119"/>
      <c r="D11" s="131"/>
      <c r="E11" s="155"/>
      <c r="F11" s="107"/>
      <c r="G11" s="85" t="s">
        <v>16</v>
      </c>
      <c r="H11" s="85"/>
      <c r="I11" s="85" t="s">
        <v>21</v>
      </c>
      <c r="J11" s="40" t="s">
        <v>169</v>
      </c>
      <c r="K11" s="40" t="s">
        <v>170</v>
      </c>
      <c r="L11" s="149"/>
      <c r="M11" s="107"/>
      <c r="N11" s="110"/>
      <c r="O11" s="49" t="s">
        <v>171</v>
      </c>
      <c r="P11" s="85"/>
      <c r="Q11" s="85"/>
      <c r="R11" s="85"/>
      <c r="S11" s="85"/>
      <c r="T11" s="85"/>
      <c r="U11" s="85"/>
      <c r="V11" s="85"/>
      <c r="W11" s="83"/>
      <c r="X11" s="66">
        <f t="shared" ref="X11:X74" si="0">IF(SUM(Q11:W11)=0,0,SUM(Q11:W11))</f>
        <v>0</v>
      </c>
      <c r="Y11" s="33" t="str">
        <f t="shared" ref="Y11:Y159" si="1">+IF(AND(X11&gt;=96,X11&lt;=100),"FUERTE",IF(AND(X11&gt;=86,X11&lt;=95),"MODERADO",IF(AND(X11&gt;=0,X11&lt;=85),"DÉBIL","")))</f>
        <v>DÉBIL</v>
      </c>
      <c r="Z11" s="62" t="e">
        <f t="array" ref="Z11">+INDEX(EVALUACION_EJECUCION,MATCH(Q11&amp;Y11,RESPONSABLE&amp;EVALUACION_DISEÑO,0))</f>
        <v>#N/A</v>
      </c>
      <c r="AA11" s="33" t="e">
        <f t="array" ref="AA11">+INDEX(SOLIDEZ,MATCH(Y11&amp;Z11,DISEÑO&amp;EJECUCION,0))</f>
        <v>#N/A</v>
      </c>
      <c r="AB11" s="33" t="e">
        <f t="shared" ref="AB11:AB74" si="2">+IF(AA11="DÉBIL","SI",IF(OR(AA11="FUERTE",AA11="MODERADO"),"NO",""))</f>
        <v>#N/A</v>
      </c>
      <c r="AC11" s="110"/>
      <c r="AD11" s="125"/>
      <c r="AE11" s="107"/>
      <c r="AF11" s="116"/>
      <c r="AG11" s="128"/>
      <c r="AH11" s="113"/>
      <c r="AI11" s="107"/>
      <c r="AJ11" s="110"/>
      <c r="AK11" s="122"/>
      <c r="AL11" s="49" t="s">
        <v>172</v>
      </c>
      <c r="AM11" s="101"/>
      <c r="AN11" s="49" t="s">
        <v>173</v>
      </c>
      <c r="AO11" s="101"/>
      <c r="AP11" s="104"/>
      <c r="AQ11" s="104"/>
      <c r="AR11" s="30" t="s">
        <v>174</v>
      </c>
      <c r="AS11" s="89" t="s">
        <v>175</v>
      </c>
      <c r="AT11" s="89" t="s">
        <v>176</v>
      </c>
      <c r="AU11" s="134"/>
      <c r="AV11" s="134"/>
      <c r="AW11" s="240"/>
      <c r="AX11" s="243"/>
      <c r="AY11" s="134"/>
      <c r="AZ11" s="134"/>
      <c r="BA11" s="240"/>
      <c r="BB11" s="246"/>
      <c r="BC11" s="134"/>
      <c r="BD11" s="134"/>
      <c r="BE11" s="240"/>
    </row>
    <row r="12" spans="1:57" s="30" customFormat="1" ht="39.950000000000003" customHeight="1">
      <c r="A12" s="152"/>
      <c r="B12" s="134"/>
      <c r="C12" s="119"/>
      <c r="D12" s="131"/>
      <c r="E12" s="155"/>
      <c r="F12" s="107"/>
      <c r="G12" s="85" t="s">
        <v>10</v>
      </c>
      <c r="H12" s="85"/>
      <c r="I12" s="85"/>
      <c r="J12" s="40" t="s">
        <v>177</v>
      </c>
      <c r="K12" s="40" t="s">
        <v>178</v>
      </c>
      <c r="L12" s="149"/>
      <c r="M12" s="107"/>
      <c r="N12" s="110"/>
      <c r="O12" s="49" t="s">
        <v>179</v>
      </c>
      <c r="P12" s="85"/>
      <c r="Q12" s="68"/>
      <c r="R12" s="68"/>
      <c r="S12" s="68"/>
      <c r="T12" s="68"/>
      <c r="U12" s="68"/>
      <c r="V12" s="68"/>
      <c r="W12" s="69"/>
      <c r="X12" s="32">
        <f t="shared" si="0"/>
        <v>0</v>
      </c>
      <c r="Y12" s="33" t="str">
        <f t="shared" si="1"/>
        <v>DÉBIL</v>
      </c>
      <c r="Z12" s="62" t="e">
        <f t="array" ref="Z12">+INDEX(EVALUACION_EJECUCION,MATCH(Q12&amp;Y12,RESPONSABLE&amp;EVALUACION_DISEÑO,0))</f>
        <v>#N/A</v>
      </c>
      <c r="AA12" s="33" t="e">
        <f t="array" ref="AA12">+INDEX(SOLIDEZ,MATCH(Y12&amp;Z12,DISEÑO&amp;EJECUCION,0))</f>
        <v>#N/A</v>
      </c>
      <c r="AB12" s="33" t="e">
        <f t="shared" si="2"/>
        <v>#N/A</v>
      </c>
      <c r="AC12" s="110"/>
      <c r="AD12" s="125"/>
      <c r="AE12" s="107"/>
      <c r="AF12" s="116"/>
      <c r="AG12" s="128"/>
      <c r="AH12" s="113"/>
      <c r="AI12" s="107"/>
      <c r="AJ12" s="110"/>
      <c r="AK12" s="122"/>
      <c r="AL12" s="49" t="s">
        <v>180</v>
      </c>
      <c r="AM12" s="101"/>
      <c r="AN12" s="49" t="s">
        <v>181</v>
      </c>
      <c r="AO12" s="101"/>
      <c r="AP12" s="104"/>
      <c r="AQ12" s="104"/>
      <c r="AR12" s="78" t="s">
        <v>182</v>
      </c>
      <c r="AS12" s="89" t="s">
        <v>183</v>
      </c>
      <c r="AT12" s="89" t="s">
        <v>184</v>
      </c>
      <c r="AU12" s="134"/>
      <c r="AV12" s="134"/>
      <c r="AW12" s="240"/>
      <c r="AX12" s="243"/>
      <c r="AY12" s="134"/>
      <c r="AZ12" s="134"/>
      <c r="BA12" s="240"/>
      <c r="BB12" s="246"/>
      <c r="BC12" s="134"/>
      <c r="BD12" s="134"/>
      <c r="BE12" s="240"/>
    </row>
    <row r="13" spans="1:57" s="30" customFormat="1" ht="39.950000000000003" customHeight="1">
      <c r="A13" s="152"/>
      <c r="B13" s="134"/>
      <c r="C13" s="119"/>
      <c r="D13" s="131"/>
      <c r="E13" s="155"/>
      <c r="F13" s="107"/>
      <c r="G13" s="85"/>
      <c r="H13" s="85"/>
      <c r="I13" s="85"/>
      <c r="J13" s="40"/>
      <c r="K13" s="40"/>
      <c r="L13" s="149"/>
      <c r="M13" s="107"/>
      <c r="N13" s="110"/>
      <c r="O13" s="49" t="s">
        <v>185</v>
      </c>
      <c r="P13" s="85"/>
      <c r="Q13" s="85"/>
      <c r="R13" s="85"/>
      <c r="S13" s="85"/>
      <c r="T13" s="85"/>
      <c r="U13" s="85"/>
      <c r="V13" s="85"/>
      <c r="W13" s="31"/>
      <c r="X13" s="32">
        <f t="shared" si="0"/>
        <v>0</v>
      </c>
      <c r="Y13" s="33" t="str">
        <f t="shared" si="1"/>
        <v>DÉBIL</v>
      </c>
      <c r="Z13" s="62" t="e">
        <f t="array" ref="Z13">+INDEX(EVALUACION_EJECUCION,MATCH(Q13&amp;Y13,RESPONSABLE&amp;EVALUACION_DISEÑO,0))</f>
        <v>#N/A</v>
      </c>
      <c r="AA13" s="33" t="e">
        <f t="array" ref="AA13">+INDEX(SOLIDEZ,MATCH(Y13&amp;Z13,DISEÑO&amp;EJECUCION,0))</f>
        <v>#N/A</v>
      </c>
      <c r="AB13" s="33" t="e">
        <f t="shared" si="2"/>
        <v>#N/A</v>
      </c>
      <c r="AC13" s="110"/>
      <c r="AD13" s="125"/>
      <c r="AE13" s="107"/>
      <c r="AF13" s="116"/>
      <c r="AG13" s="128"/>
      <c r="AH13" s="113"/>
      <c r="AI13" s="107"/>
      <c r="AJ13" s="110"/>
      <c r="AK13" s="122"/>
      <c r="AL13" s="49"/>
      <c r="AM13" s="101"/>
      <c r="AN13" s="49" t="s">
        <v>185</v>
      </c>
      <c r="AO13" s="101"/>
      <c r="AP13" s="104"/>
      <c r="AQ13" s="104"/>
      <c r="AR13" s="78"/>
      <c r="AS13" s="89"/>
      <c r="AT13" s="89"/>
      <c r="AU13" s="134"/>
      <c r="AV13" s="134"/>
      <c r="AW13" s="240"/>
      <c r="AX13" s="243"/>
      <c r="AY13" s="134"/>
      <c r="AZ13" s="134"/>
      <c r="BA13" s="240"/>
      <c r="BB13" s="246"/>
      <c r="BC13" s="134"/>
      <c r="BD13" s="134"/>
      <c r="BE13" s="240"/>
    </row>
    <row r="14" spans="1:57" s="30" customFormat="1" ht="39.950000000000003" customHeight="1">
      <c r="A14" s="153"/>
      <c r="B14" s="135"/>
      <c r="C14" s="120"/>
      <c r="D14" s="132"/>
      <c r="E14" s="156"/>
      <c r="F14" s="108"/>
      <c r="G14" s="86"/>
      <c r="H14" s="86"/>
      <c r="I14" s="34"/>
      <c r="J14" s="42" t="s">
        <v>186</v>
      </c>
      <c r="K14" s="65" t="s">
        <v>186</v>
      </c>
      <c r="L14" s="150"/>
      <c r="M14" s="108"/>
      <c r="N14" s="111"/>
      <c r="O14" s="50" t="s">
        <v>186</v>
      </c>
      <c r="P14" s="86"/>
      <c r="Q14" s="86"/>
      <c r="R14" s="86"/>
      <c r="S14" s="86"/>
      <c r="T14" s="86"/>
      <c r="U14" s="86"/>
      <c r="V14" s="86"/>
      <c r="W14" s="34"/>
      <c r="X14" s="35">
        <f t="shared" si="0"/>
        <v>0</v>
      </c>
      <c r="Y14" s="36" t="str">
        <f t="shared" si="1"/>
        <v>DÉBIL</v>
      </c>
      <c r="Z14" s="63" t="e">
        <f t="array" ref="Z14">+INDEX(EVALUACION_EJECUCION,MATCH(Q14&amp;Y14,RESPONSABLE&amp;EVALUACION_DISEÑO,0))</f>
        <v>#N/A</v>
      </c>
      <c r="AA14" s="36" t="e">
        <f t="array" ref="AA14">+INDEX(SOLIDEZ,MATCH(Y14&amp;Z14,DISEÑO&amp;EJECUCION,0))</f>
        <v>#N/A</v>
      </c>
      <c r="AB14" s="36" t="e">
        <f t="shared" si="2"/>
        <v>#N/A</v>
      </c>
      <c r="AC14" s="111"/>
      <c r="AD14" s="126"/>
      <c r="AE14" s="108"/>
      <c r="AF14" s="117"/>
      <c r="AG14" s="129"/>
      <c r="AH14" s="114"/>
      <c r="AI14" s="108"/>
      <c r="AJ14" s="111"/>
      <c r="AK14" s="123"/>
      <c r="AL14" s="50"/>
      <c r="AM14" s="102"/>
      <c r="AN14" s="50" t="s">
        <v>186</v>
      </c>
      <c r="AO14" s="102"/>
      <c r="AP14" s="105"/>
      <c r="AQ14" s="105"/>
      <c r="AR14" s="79"/>
      <c r="AS14" s="90"/>
      <c r="AT14" s="90"/>
      <c r="AU14" s="135"/>
      <c r="AV14" s="135"/>
      <c r="AW14" s="241"/>
      <c r="AX14" s="244"/>
      <c r="AY14" s="135"/>
      <c r="AZ14" s="135"/>
      <c r="BA14" s="241"/>
      <c r="BB14" s="247"/>
      <c r="BC14" s="135"/>
      <c r="BD14" s="135"/>
      <c r="BE14" s="241"/>
    </row>
    <row r="15" spans="1:57" s="30" customFormat="1" ht="39.950000000000003" hidden="1" customHeight="1">
      <c r="A15" s="151">
        <v>2</v>
      </c>
      <c r="B15" s="248"/>
      <c r="C15" s="118"/>
      <c r="D15" s="251"/>
      <c r="E15" s="245"/>
      <c r="F15" s="106"/>
      <c r="G15" s="84"/>
      <c r="H15" s="84"/>
      <c r="I15" s="84"/>
      <c r="J15" s="38" t="s">
        <v>187</v>
      </c>
      <c r="K15" s="38" t="s">
        <v>187</v>
      </c>
      <c r="L15" s="112"/>
      <c r="M15" s="106"/>
      <c r="N15" s="109" t="e">
        <f t="array" ref="N15">INDEX(ZONARIESGOS,MATCH(L15&amp;M15,PROBABILIDADES&amp;IMPACTO,0))</f>
        <v>#N/A</v>
      </c>
      <c r="O15" s="48" t="s">
        <v>187</v>
      </c>
      <c r="P15" s="84"/>
      <c r="Q15" s="85"/>
      <c r="R15" s="85"/>
      <c r="S15" s="85"/>
      <c r="T15" s="85"/>
      <c r="U15" s="85"/>
      <c r="V15" s="85"/>
      <c r="W15" s="31"/>
      <c r="X15" s="28">
        <f t="shared" si="0"/>
        <v>0</v>
      </c>
      <c r="Y15" s="29" t="str">
        <f t="shared" si="1"/>
        <v>DÉBIL</v>
      </c>
      <c r="Z15" s="61" t="e">
        <f t="array" ref="Z15">+INDEX(EVALUACION_EJECUCION,MATCH(Q15&amp;Y15,RESPONSABLE&amp;EVALUACION_DISEÑO,0))</f>
        <v>#N/A</v>
      </c>
      <c r="AA15" s="29" t="e">
        <f t="array" ref="AA15">+INDEX(SOLIDEZ,MATCH(Y15&amp;Z15,DISEÑO&amp;EJECUCION,0))</f>
        <v>#N/A</v>
      </c>
      <c r="AB15" s="87" t="e">
        <f t="shared" si="2"/>
        <v>#N/A</v>
      </c>
      <c r="AC15" s="109" t="e">
        <f>+VLOOKUP((AVERAGEIF(X15:X19,"&lt;&gt;0")),FORMULACIÓN!$A$100:$B$200,2,FALSE)</f>
        <v>#DIV/0!</v>
      </c>
      <c r="AD15" s="124"/>
      <c r="AE15" s="106"/>
      <c r="AF15" s="115" t="e">
        <f t="array" ref="AF15">+INDEX(DESPLAZAMIENTO_PROBABILIDAD,MATCH(AC15&amp;AD15,SOLIDEZ_PROBABILIDAD&amp;CONTROL_PROBABILIDAD,0))</f>
        <v>#DIV/0!</v>
      </c>
      <c r="AG15" s="127" t="e">
        <f t="array" ref="AG15">+INDEX(DESPLAZAMIENTO_IMPACTO,MATCH(AC15&amp;AE15,SOLIDEZ_IMPACTO&amp;CONTROL_IMPACTO,0))</f>
        <v>#DIV/0!</v>
      </c>
      <c r="AH15" s="112"/>
      <c r="AI15" s="106"/>
      <c r="AJ15" s="109" t="e">
        <f t="array" ref="AJ15">INDEX(ZONARIESGOS,MATCH(AH15&amp;AI15,PROBABILIDADES&amp;IMPACTO,0))</f>
        <v>#N/A</v>
      </c>
      <c r="AK15" s="121"/>
      <c r="AL15" s="48" t="s">
        <v>187</v>
      </c>
      <c r="AM15" s="100"/>
      <c r="AN15" s="48" t="s">
        <v>187</v>
      </c>
      <c r="AO15" s="100"/>
      <c r="AP15" s="103"/>
      <c r="AQ15" s="103"/>
      <c r="AR15" s="77"/>
      <c r="AS15" s="51"/>
      <c r="AT15" s="245"/>
      <c r="AU15" s="133"/>
      <c r="AV15" s="133"/>
      <c r="AW15" s="239"/>
      <c r="AX15" s="242"/>
      <c r="AY15" s="133"/>
      <c r="AZ15" s="133"/>
      <c r="BA15" s="239"/>
      <c r="BB15" s="245"/>
      <c r="BC15" s="133"/>
      <c r="BD15" s="133"/>
      <c r="BE15" s="239"/>
    </row>
    <row r="16" spans="1:57" s="30" customFormat="1" ht="39.950000000000003" hidden="1" customHeight="1">
      <c r="A16" s="152"/>
      <c r="B16" s="249"/>
      <c r="C16" s="119"/>
      <c r="D16" s="252"/>
      <c r="E16" s="246"/>
      <c r="F16" s="107"/>
      <c r="G16" s="85"/>
      <c r="H16" s="85"/>
      <c r="I16" s="85"/>
      <c r="J16" s="40" t="s">
        <v>171</v>
      </c>
      <c r="K16" s="40" t="s">
        <v>171</v>
      </c>
      <c r="L16" s="113"/>
      <c r="M16" s="107"/>
      <c r="N16" s="110" t="e">
        <f t="array" ref="N16">INDEX(ZONARIESGOS,MATCH(L16&amp;M16,PROBABILIDADES&amp;IMPACTO,0))</f>
        <v>#N/A</v>
      </c>
      <c r="O16" s="49" t="s">
        <v>171</v>
      </c>
      <c r="P16" s="85"/>
      <c r="Q16" s="85"/>
      <c r="R16" s="85"/>
      <c r="S16" s="85"/>
      <c r="T16" s="85"/>
      <c r="U16" s="85"/>
      <c r="V16" s="85"/>
      <c r="W16" s="31"/>
      <c r="X16" s="32">
        <f t="shared" si="0"/>
        <v>0</v>
      </c>
      <c r="Y16" s="33" t="str">
        <f t="shared" si="1"/>
        <v>DÉBIL</v>
      </c>
      <c r="Z16" s="62" t="e">
        <f t="array" ref="Z16">+INDEX(EVALUACION_EJECUCION,MATCH(Q16&amp;Y16,RESPONSABLE&amp;EVALUACION_DISEÑO,0))</f>
        <v>#N/A</v>
      </c>
      <c r="AA16" s="54" t="e">
        <f t="array" ref="AA16">+INDEX(SOLIDEZ,MATCH(Y16&amp;Z16,DISEÑO&amp;EJECUCION,0))</f>
        <v>#N/A</v>
      </c>
      <c r="AB16" s="33" t="e">
        <f t="shared" si="2"/>
        <v>#N/A</v>
      </c>
      <c r="AC16" s="110"/>
      <c r="AD16" s="125"/>
      <c r="AE16" s="107"/>
      <c r="AF16" s="116"/>
      <c r="AG16" s="128"/>
      <c r="AH16" s="113"/>
      <c r="AI16" s="107"/>
      <c r="AJ16" s="110"/>
      <c r="AK16" s="122"/>
      <c r="AL16" s="49" t="s">
        <v>171</v>
      </c>
      <c r="AM16" s="101"/>
      <c r="AN16" s="49" t="s">
        <v>171</v>
      </c>
      <c r="AO16" s="101"/>
      <c r="AP16" s="104"/>
      <c r="AQ16" s="104"/>
      <c r="AR16" s="78"/>
      <c r="AS16" s="52"/>
      <c r="AT16" s="246"/>
      <c r="AU16" s="134"/>
      <c r="AV16" s="134"/>
      <c r="AW16" s="240"/>
      <c r="AX16" s="243"/>
      <c r="AY16" s="134"/>
      <c r="AZ16" s="134"/>
      <c r="BA16" s="240"/>
      <c r="BB16" s="246"/>
      <c r="BC16" s="134"/>
      <c r="BD16" s="134"/>
      <c r="BE16" s="240"/>
    </row>
    <row r="17" spans="1:57" s="30" customFormat="1" ht="39.950000000000003" hidden="1" customHeight="1">
      <c r="A17" s="152"/>
      <c r="B17" s="249"/>
      <c r="C17" s="119"/>
      <c r="D17" s="252"/>
      <c r="E17" s="246"/>
      <c r="F17" s="107"/>
      <c r="G17" s="85"/>
      <c r="H17" s="85"/>
      <c r="I17" s="85"/>
      <c r="J17" s="40" t="s">
        <v>179</v>
      </c>
      <c r="K17" s="40" t="s">
        <v>179</v>
      </c>
      <c r="L17" s="113"/>
      <c r="M17" s="107"/>
      <c r="N17" s="110" t="e">
        <f t="array" ref="N17">INDEX(ZONARIESGOS,MATCH(L17&amp;M17,PROBABILIDADES&amp;IMPACTO,0))</f>
        <v>#N/A</v>
      </c>
      <c r="O17" s="49" t="s">
        <v>179</v>
      </c>
      <c r="P17" s="85"/>
      <c r="Q17" s="85"/>
      <c r="R17" s="85"/>
      <c r="S17" s="85"/>
      <c r="T17" s="85"/>
      <c r="U17" s="85"/>
      <c r="V17" s="85"/>
      <c r="W17" s="31"/>
      <c r="X17" s="32">
        <f t="shared" si="0"/>
        <v>0</v>
      </c>
      <c r="Y17" s="33" t="str">
        <f t="shared" si="1"/>
        <v>DÉBIL</v>
      </c>
      <c r="Z17" s="62" t="e">
        <f t="array" ref="Z17">+INDEX(EVALUACION_EJECUCION,MATCH(Q17&amp;Y17,RESPONSABLE&amp;EVALUACION_DISEÑO,0))</f>
        <v>#N/A</v>
      </c>
      <c r="AA17" s="54" t="e">
        <f t="array" ref="AA17">+INDEX(SOLIDEZ,MATCH(Y17&amp;Z17,DISEÑO&amp;EJECUCION,0))</f>
        <v>#N/A</v>
      </c>
      <c r="AB17" s="33" t="e">
        <f t="shared" si="2"/>
        <v>#N/A</v>
      </c>
      <c r="AC17" s="110"/>
      <c r="AD17" s="125"/>
      <c r="AE17" s="107"/>
      <c r="AF17" s="116"/>
      <c r="AG17" s="128"/>
      <c r="AH17" s="113"/>
      <c r="AI17" s="107"/>
      <c r="AJ17" s="110"/>
      <c r="AK17" s="122"/>
      <c r="AL17" s="49" t="s">
        <v>179</v>
      </c>
      <c r="AM17" s="101"/>
      <c r="AN17" s="49" t="s">
        <v>179</v>
      </c>
      <c r="AO17" s="101"/>
      <c r="AP17" s="104"/>
      <c r="AQ17" s="104"/>
      <c r="AR17" s="78"/>
      <c r="AS17" s="52"/>
      <c r="AT17" s="246"/>
      <c r="AU17" s="134"/>
      <c r="AV17" s="134"/>
      <c r="AW17" s="240"/>
      <c r="AX17" s="243"/>
      <c r="AY17" s="134"/>
      <c r="AZ17" s="134"/>
      <c r="BA17" s="240"/>
      <c r="BB17" s="246"/>
      <c r="BC17" s="134"/>
      <c r="BD17" s="134"/>
      <c r="BE17" s="240"/>
    </row>
    <row r="18" spans="1:57" s="30" customFormat="1" ht="39.950000000000003" hidden="1" customHeight="1">
      <c r="A18" s="152"/>
      <c r="B18" s="249"/>
      <c r="C18" s="119"/>
      <c r="D18" s="252"/>
      <c r="E18" s="246"/>
      <c r="F18" s="107"/>
      <c r="G18" s="85"/>
      <c r="H18" s="85"/>
      <c r="I18" s="85"/>
      <c r="J18" s="40" t="s">
        <v>185</v>
      </c>
      <c r="K18" s="40" t="s">
        <v>185</v>
      </c>
      <c r="L18" s="113"/>
      <c r="M18" s="107"/>
      <c r="N18" s="110" t="e">
        <f t="array" ref="N18">INDEX(ZONARIESGOS,MATCH(L18&amp;M18,PROBABILIDADES&amp;IMPACTO,0))</f>
        <v>#N/A</v>
      </c>
      <c r="O18" s="49" t="s">
        <v>185</v>
      </c>
      <c r="P18" s="85"/>
      <c r="Q18" s="85"/>
      <c r="R18" s="85"/>
      <c r="S18" s="85"/>
      <c r="T18" s="85"/>
      <c r="U18" s="85"/>
      <c r="V18" s="85"/>
      <c r="W18" s="31"/>
      <c r="X18" s="32">
        <f t="shared" si="0"/>
        <v>0</v>
      </c>
      <c r="Y18" s="33" t="str">
        <f t="shared" si="1"/>
        <v>DÉBIL</v>
      </c>
      <c r="Z18" s="62" t="e">
        <f t="array" ref="Z18">+INDEX(EVALUACION_EJECUCION,MATCH(Q18&amp;Y18,RESPONSABLE&amp;EVALUACION_DISEÑO,0))</f>
        <v>#N/A</v>
      </c>
      <c r="AA18" s="54" t="e">
        <f t="array" ref="AA18">+INDEX(SOLIDEZ,MATCH(Y18&amp;Z18,DISEÑO&amp;EJECUCION,0))</f>
        <v>#N/A</v>
      </c>
      <c r="AB18" s="33" t="e">
        <f t="shared" si="2"/>
        <v>#N/A</v>
      </c>
      <c r="AC18" s="110"/>
      <c r="AD18" s="125"/>
      <c r="AE18" s="107"/>
      <c r="AF18" s="116"/>
      <c r="AG18" s="128"/>
      <c r="AH18" s="113"/>
      <c r="AI18" s="107"/>
      <c r="AJ18" s="110"/>
      <c r="AK18" s="122"/>
      <c r="AL18" s="49" t="s">
        <v>185</v>
      </c>
      <c r="AM18" s="101"/>
      <c r="AN18" s="49" t="s">
        <v>185</v>
      </c>
      <c r="AO18" s="101"/>
      <c r="AP18" s="104"/>
      <c r="AQ18" s="104"/>
      <c r="AR18" s="78"/>
      <c r="AS18" s="89"/>
      <c r="AT18" s="246"/>
      <c r="AU18" s="134"/>
      <c r="AV18" s="134"/>
      <c r="AW18" s="240"/>
      <c r="AX18" s="243"/>
      <c r="AY18" s="134"/>
      <c r="AZ18" s="134"/>
      <c r="BA18" s="240"/>
      <c r="BB18" s="246"/>
      <c r="BC18" s="134"/>
      <c r="BD18" s="134"/>
      <c r="BE18" s="240"/>
    </row>
    <row r="19" spans="1:57" s="30" customFormat="1" ht="39.950000000000003" hidden="1" customHeight="1" thickBot="1">
      <c r="A19" s="153"/>
      <c r="B19" s="250"/>
      <c r="C19" s="120"/>
      <c r="D19" s="253"/>
      <c r="E19" s="247"/>
      <c r="F19" s="108"/>
      <c r="G19" s="86"/>
      <c r="H19" s="86"/>
      <c r="I19" s="86"/>
      <c r="J19" s="42" t="s">
        <v>186</v>
      </c>
      <c r="K19" s="42" t="s">
        <v>186</v>
      </c>
      <c r="L19" s="114"/>
      <c r="M19" s="108"/>
      <c r="N19" s="111" t="e">
        <f t="array" ref="N19">INDEX(ZONARIESGOS,MATCH(L19&amp;M19,PROBABILIDADES&amp;IMPACTO,0))</f>
        <v>#N/A</v>
      </c>
      <c r="O19" s="50" t="s">
        <v>186</v>
      </c>
      <c r="P19" s="86"/>
      <c r="Q19" s="86"/>
      <c r="R19" s="86"/>
      <c r="S19" s="86"/>
      <c r="T19" s="86"/>
      <c r="U19" s="86"/>
      <c r="V19" s="86"/>
      <c r="W19" s="34"/>
      <c r="X19" s="35">
        <f t="shared" si="0"/>
        <v>0</v>
      </c>
      <c r="Y19" s="36" t="str">
        <f t="shared" si="1"/>
        <v>DÉBIL</v>
      </c>
      <c r="Z19" s="63" t="e">
        <f t="array" ref="Z19">+INDEX(EVALUACION_EJECUCION,MATCH(Q19&amp;Y19,RESPONSABLE&amp;EVALUACION_DISEÑO,0))</f>
        <v>#N/A</v>
      </c>
      <c r="AA19" s="55" t="e">
        <f t="array" ref="AA19">+INDEX(SOLIDEZ,MATCH(Y19&amp;Z19,DISEÑO&amp;EJECUCION,0))</f>
        <v>#N/A</v>
      </c>
      <c r="AB19" s="36" t="e">
        <f t="shared" si="2"/>
        <v>#N/A</v>
      </c>
      <c r="AC19" s="111"/>
      <c r="AD19" s="126"/>
      <c r="AE19" s="108"/>
      <c r="AF19" s="117"/>
      <c r="AG19" s="129"/>
      <c r="AH19" s="114"/>
      <c r="AI19" s="108"/>
      <c r="AJ19" s="111"/>
      <c r="AK19" s="123"/>
      <c r="AL19" s="50" t="s">
        <v>186</v>
      </c>
      <c r="AM19" s="102"/>
      <c r="AN19" s="50" t="s">
        <v>186</v>
      </c>
      <c r="AO19" s="102"/>
      <c r="AP19" s="105"/>
      <c r="AQ19" s="105"/>
      <c r="AR19" s="79"/>
      <c r="AS19" s="90"/>
      <c r="AT19" s="247"/>
      <c r="AU19" s="135"/>
      <c r="AV19" s="135"/>
      <c r="AW19" s="241"/>
      <c r="AX19" s="244"/>
      <c r="AY19" s="135"/>
      <c r="AZ19" s="135"/>
      <c r="BA19" s="241"/>
      <c r="BB19" s="247"/>
      <c r="BC19" s="135"/>
      <c r="BD19" s="135"/>
      <c r="BE19" s="241"/>
    </row>
    <row r="20" spans="1:57" s="30" customFormat="1" ht="39.950000000000003" hidden="1" customHeight="1">
      <c r="A20" s="151">
        <v>3</v>
      </c>
      <c r="B20" s="248"/>
      <c r="C20" s="118"/>
      <c r="D20" s="130"/>
      <c r="E20" s="245"/>
      <c r="F20" s="106"/>
      <c r="G20" s="84"/>
      <c r="H20" s="84"/>
      <c r="I20" s="84"/>
      <c r="J20" s="38" t="s">
        <v>187</v>
      </c>
      <c r="K20" s="38" t="s">
        <v>187</v>
      </c>
      <c r="L20" s="112"/>
      <c r="M20" s="106"/>
      <c r="N20" s="109" t="e">
        <f t="array" ref="N20">INDEX(ZONARIESGOS,MATCH(L20&amp;M20,PROBABILIDADES&amp;IMPACTO,0))</f>
        <v>#N/A</v>
      </c>
      <c r="O20" s="48" t="s">
        <v>187</v>
      </c>
      <c r="P20" s="84"/>
      <c r="Q20" s="84"/>
      <c r="R20" s="84"/>
      <c r="S20" s="84"/>
      <c r="T20" s="84"/>
      <c r="U20" s="84"/>
      <c r="V20" s="84"/>
      <c r="W20" s="27"/>
      <c r="X20" s="28">
        <f t="shared" si="0"/>
        <v>0</v>
      </c>
      <c r="Y20" s="29" t="str">
        <f t="shared" si="1"/>
        <v>DÉBIL</v>
      </c>
      <c r="Z20" s="61" t="e">
        <f t="array" ref="Z20">+INDEX(EVALUACION_EJECUCION,MATCH(Q20&amp;Y20,RESPONSABLE&amp;EVALUACION_DISEÑO,0))</f>
        <v>#N/A</v>
      </c>
      <c r="AA20" s="56" t="e">
        <f t="array" ref="AA20">+INDEX(SOLIDEZ,MATCH(Y20&amp;Z20,DISEÑO&amp;EJECUCION,0))</f>
        <v>#N/A</v>
      </c>
      <c r="AB20" s="29" t="e">
        <f t="shared" si="2"/>
        <v>#N/A</v>
      </c>
      <c r="AC20" s="109" t="e">
        <f>+VLOOKUP((AVERAGEIF(X20:X24,"&lt;&gt;0")),FORMULACIÓN!$A$100:$B$200,2,FALSE)</f>
        <v>#DIV/0!</v>
      </c>
      <c r="AD20" s="124"/>
      <c r="AE20" s="106"/>
      <c r="AF20" s="115" t="e">
        <f t="array" ref="AF20">+INDEX(DESPLAZAMIENTO_PROBABILIDAD,MATCH(AC20&amp;AD20,SOLIDEZ_PROBABILIDAD&amp;CONTROL_PROBABILIDAD,0))</f>
        <v>#DIV/0!</v>
      </c>
      <c r="AG20" s="127" t="e">
        <f t="array" ref="AG20">+INDEX(DESPLAZAMIENTO_IMPACTO,MATCH(AC20&amp;AE20,SOLIDEZ_IMPACTO&amp;CONTROL_IMPACTO,0))</f>
        <v>#DIV/0!</v>
      </c>
      <c r="AH20" s="112"/>
      <c r="AI20" s="106"/>
      <c r="AJ20" s="109" t="e">
        <f t="array" ref="AJ20">INDEX(ZONARIESGOS,MATCH(AH20&amp;AI20,PROBABILIDADES&amp;IMPACTO,0))</f>
        <v>#N/A</v>
      </c>
      <c r="AK20" s="121"/>
      <c r="AL20" s="48" t="s">
        <v>187</v>
      </c>
      <c r="AM20" s="100"/>
      <c r="AN20" s="48" t="s">
        <v>187</v>
      </c>
      <c r="AO20" s="100"/>
      <c r="AP20" s="103"/>
      <c r="AQ20" s="103"/>
      <c r="AR20" s="77"/>
      <c r="AS20" s="88"/>
      <c r="AT20" s="245"/>
      <c r="AU20" s="133"/>
      <c r="AV20" s="133"/>
      <c r="AW20" s="239"/>
      <c r="AX20" s="242"/>
      <c r="AY20" s="133"/>
      <c r="AZ20" s="133"/>
      <c r="BA20" s="239"/>
      <c r="BB20" s="245"/>
      <c r="BC20" s="133"/>
      <c r="BD20" s="133"/>
      <c r="BE20" s="239"/>
    </row>
    <row r="21" spans="1:57" s="30" customFormat="1" ht="39.950000000000003" hidden="1" customHeight="1">
      <c r="A21" s="152"/>
      <c r="B21" s="249"/>
      <c r="C21" s="119"/>
      <c r="D21" s="131"/>
      <c r="E21" s="246"/>
      <c r="F21" s="107"/>
      <c r="G21" s="85"/>
      <c r="H21" s="85"/>
      <c r="I21" s="85"/>
      <c r="J21" s="40" t="s">
        <v>171</v>
      </c>
      <c r="K21" s="40" t="s">
        <v>171</v>
      </c>
      <c r="L21" s="113"/>
      <c r="M21" s="107"/>
      <c r="N21" s="110" t="e">
        <f t="array" ref="N21">INDEX(ZONARIESGOS,MATCH(L21&amp;M21,PROBABILIDADES&amp;IMPACTO,0))</f>
        <v>#N/A</v>
      </c>
      <c r="O21" s="49" t="s">
        <v>171</v>
      </c>
      <c r="P21" s="85"/>
      <c r="Q21" s="85"/>
      <c r="R21" s="85"/>
      <c r="S21" s="85"/>
      <c r="T21" s="85"/>
      <c r="U21" s="85"/>
      <c r="V21" s="85"/>
      <c r="W21" s="31"/>
      <c r="X21" s="32">
        <f t="shared" si="0"/>
        <v>0</v>
      </c>
      <c r="Y21" s="33" t="str">
        <f t="shared" si="1"/>
        <v>DÉBIL</v>
      </c>
      <c r="Z21" s="62" t="e">
        <f t="array" ref="Z21">+INDEX(EVALUACION_EJECUCION,MATCH(Q21&amp;Y21,RESPONSABLE&amp;EVALUACION_DISEÑO,0))</f>
        <v>#N/A</v>
      </c>
      <c r="AA21" s="54" t="e">
        <f t="array" ref="AA21">+INDEX(SOLIDEZ,MATCH(Y21&amp;Z21,DISEÑO&amp;EJECUCION,0))</f>
        <v>#N/A</v>
      </c>
      <c r="AB21" s="33" t="e">
        <f t="shared" si="2"/>
        <v>#N/A</v>
      </c>
      <c r="AC21" s="110"/>
      <c r="AD21" s="125"/>
      <c r="AE21" s="107"/>
      <c r="AF21" s="116"/>
      <c r="AG21" s="128"/>
      <c r="AH21" s="113"/>
      <c r="AI21" s="107"/>
      <c r="AJ21" s="110"/>
      <c r="AK21" s="122"/>
      <c r="AL21" s="49" t="s">
        <v>171</v>
      </c>
      <c r="AM21" s="101"/>
      <c r="AN21" s="49" t="s">
        <v>171</v>
      </c>
      <c r="AO21" s="101"/>
      <c r="AP21" s="104"/>
      <c r="AQ21" s="104"/>
      <c r="AR21" s="78"/>
      <c r="AS21" s="89"/>
      <c r="AT21" s="246"/>
      <c r="AU21" s="134"/>
      <c r="AV21" s="134"/>
      <c r="AW21" s="240"/>
      <c r="AX21" s="243"/>
      <c r="AY21" s="134"/>
      <c r="AZ21" s="134"/>
      <c r="BA21" s="240"/>
      <c r="BB21" s="246"/>
      <c r="BC21" s="134"/>
      <c r="BD21" s="134"/>
      <c r="BE21" s="240"/>
    </row>
    <row r="22" spans="1:57" s="30" customFormat="1" ht="39.950000000000003" hidden="1" customHeight="1">
      <c r="A22" s="152"/>
      <c r="B22" s="249"/>
      <c r="C22" s="119"/>
      <c r="D22" s="131"/>
      <c r="E22" s="246"/>
      <c r="F22" s="107"/>
      <c r="G22" s="85"/>
      <c r="H22" s="85"/>
      <c r="I22" s="85"/>
      <c r="J22" s="40" t="s">
        <v>179</v>
      </c>
      <c r="K22" s="40" t="s">
        <v>179</v>
      </c>
      <c r="L22" s="113"/>
      <c r="M22" s="107"/>
      <c r="N22" s="110" t="e">
        <f t="array" ref="N22">INDEX(ZONARIESGOS,MATCH(L22&amp;M22,PROBABILIDADES&amp;IMPACTO,0))</f>
        <v>#N/A</v>
      </c>
      <c r="O22" s="49" t="s">
        <v>179</v>
      </c>
      <c r="P22" s="85"/>
      <c r="Q22" s="85"/>
      <c r="R22" s="85"/>
      <c r="S22" s="85"/>
      <c r="T22" s="85"/>
      <c r="U22" s="85"/>
      <c r="V22" s="85"/>
      <c r="W22" s="31"/>
      <c r="X22" s="32">
        <f t="shared" si="0"/>
        <v>0</v>
      </c>
      <c r="Y22" s="33" t="str">
        <f t="shared" si="1"/>
        <v>DÉBIL</v>
      </c>
      <c r="Z22" s="62" t="e">
        <f t="array" ref="Z22">+INDEX(EVALUACION_EJECUCION,MATCH(Q22&amp;Y22,RESPONSABLE&amp;EVALUACION_DISEÑO,0))</f>
        <v>#N/A</v>
      </c>
      <c r="AA22" s="54" t="e">
        <f t="array" ref="AA22">+INDEX(SOLIDEZ,MATCH(Y22&amp;Z22,DISEÑO&amp;EJECUCION,0))</f>
        <v>#N/A</v>
      </c>
      <c r="AB22" s="33" t="e">
        <f t="shared" si="2"/>
        <v>#N/A</v>
      </c>
      <c r="AC22" s="110"/>
      <c r="AD22" s="125"/>
      <c r="AE22" s="107"/>
      <c r="AF22" s="116"/>
      <c r="AG22" s="128"/>
      <c r="AH22" s="113"/>
      <c r="AI22" s="107"/>
      <c r="AJ22" s="110"/>
      <c r="AK22" s="122"/>
      <c r="AL22" s="49" t="s">
        <v>179</v>
      </c>
      <c r="AM22" s="101"/>
      <c r="AN22" s="49" t="s">
        <v>179</v>
      </c>
      <c r="AO22" s="101"/>
      <c r="AP22" s="104"/>
      <c r="AQ22" s="104"/>
      <c r="AR22" s="78"/>
      <c r="AS22" s="89"/>
      <c r="AT22" s="246"/>
      <c r="AU22" s="134"/>
      <c r="AV22" s="134"/>
      <c r="AW22" s="240"/>
      <c r="AX22" s="243"/>
      <c r="AY22" s="134"/>
      <c r="AZ22" s="134"/>
      <c r="BA22" s="240"/>
      <c r="BB22" s="246"/>
      <c r="BC22" s="134"/>
      <c r="BD22" s="134"/>
      <c r="BE22" s="240"/>
    </row>
    <row r="23" spans="1:57" s="30" customFormat="1" ht="39.950000000000003" hidden="1" customHeight="1">
      <c r="A23" s="152"/>
      <c r="B23" s="249"/>
      <c r="C23" s="119"/>
      <c r="D23" s="131"/>
      <c r="E23" s="246"/>
      <c r="F23" s="107"/>
      <c r="G23" s="85"/>
      <c r="H23" s="85"/>
      <c r="I23" s="85"/>
      <c r="J23" s="40" t="s">
        <v>185</v>
      </c>
      <c r="K23" s="40" t="s">
        <v>185</v>
      </c>
      <c r="L23" s="113"/>
      <c r="M23" s="107"/>
      <c r="N23" s="110" t="e">
        <f t="array" ref="N23">INDEX(ZONARIESGOS,MATCH(L23&amp;M23,PROBABILIDADES&amp;IMPACTO,0))</f>
        <v>#N/A</v>
      </c>
      <c r="O23" s="49" t="s">
        <v>185</v>
      </c>
      <c r="P23" s="85"/>
      <c r="Q23" s="85"/>
      <c r="R23" s="85"/>
      <c r="S23" s="85"/>
      <c r="T23" s="85"/>
      <c r="U23" s="85"/>
      <c r="V23" s="85"/>
      <c r="W23" s="31"/>
      <c r="X23" s="32">
        <f t="shared" si="0"/>
        <v>0</v>
      </c>
      <c r="Y23" s="33" t="str">
        <f t="shared" si="1"/>
        <v>DÉBIL</v>
      </c>
      <c r="Z23" s="62" t="e">
        <f t="array" ref="Z23">+INDEX(EVALUACION_EJECUCION,MATCH(Q23&amp;Y23,RESPONSABLE&amp;EVALUACION_DISEÑO,0))</f>
        <v>#N/A</v>
      </c>
      <c r="AA23" s="54" t="e">
        <f t="array" ref="AA23">+INDEX(SOLIDEZ,MATCH(Y23&amp;Z23,DISEÑO&amp;EJECUCION,0))</f>
        <v>#N/A</v>
      </c>
      <c r="AB23" s="33" t="e">
        <f t="shared" si="2"/>
        <v>#N/A</v>
      </c>
      <c r="AC23" s="110"/>
      <c r="AD23" s="125"/>
      <c r="AE23" s="107"/>
      <c r="AF23" s="116"/>
      <c r="AG23" s="128"/>
      <c r="AH23" s="113"/>
      <c r="AI23" s="107"/>
      <c r="AJ23" s="110"/>
      <c r="AK23" s="122"/>
      <c r="AL23" s="49" t="s">
        <v>185</v>
      </c>
      <c r="AM23" s="101"/>
      <c r="AN23" s="49" t="s">
        <v>185</v>
      </c>
      <c r="AO23" s="101"/>
      <c r="AP23" s="104"/>
      <c r="AQ23" s="104"/>
      <c r="AR23" s="78"/>
      <c r="AS23" s="89"/>
      <c r="AT23" s="246"/>
      <c r="AU23" s="134"/>
      <c r="AV23" s="134"/>
      <c r="AW23" s="240"/>
      <c r="AX23" s="243"/>
      <c r="AY23" s="134"/>
      <c r="AZ23" s="134"/>
      <c r="BA23" s="240"/>
      <c r="BB23" s="246"/>
      <c r="BC23" s="134"/>
      <c r="BD23" s="134"/>
      <c r="BE23" s="240"/>
    </row>
    <row r="24" spans="1:57" s="30" customFormat="1" ht="39.950000000000003" hidden="1" customHeight="1" thickBot="1">
      <c r="A24" s="153"/>
      <c r="B24" s="250"/>
      <c r="C24" s="120"/>
      <c r="D24" s="132"/>
      <c r="E24" s="247"/>
      <c r="F24" s="108"/>
      <c r="G24" s="86"/>
      <c r="H24" s="86"/>
      <c r="I24" s="86"/>
      <c r="J24" s="42" t="s">
        <v>186</v>
      </c>
      <c r="K24" s="42" t="s">
        <v>186</v>
      </c>
      <c r="L24" s="114"/>
      <c r="M24" s="108"/>
      <c r="N24" s="111" t="e">
        <f t="array" ref="N24">INDEX(ZONARIESGOS,MATCH(L24&amp;M24,PROBABILIDADES&amp;IMPACTO,0))</f>
        <v>#N/A</v>
      </c>
      <c r="O24" s="50" t="s">
        <v>186</v>
      </c>
      <c r="P24" s="86"/>
      <c r="Q24" s="86"/>
      <c r="R24" s="86"/>
      <c r="S24" s="86"/>
      <c r="T24" s="86"/>
      <c r="U24" s="86"/>
      <c r="V24" s="86"/>
      <c r="W24" s="34"/>
      <c r="X24" s="35">
        <f t="shared" si="0"/>
        <v>0</v>
      </c>
      <c r="Y24" s="36" t="str">
        <f t="shared" si="1"/>
        <v>DÉBIL</v>
      </c>
      <c r="Z24" s="63" t="e">
        <f t="array" ref="Z24">+INDEX(EVALUACION_EJECUCION,MATCH(Q24&amp;Y24,RESPONSABLE&amp;EVALUACION_DISEÑO,0))</f>
        <v>#N/A</v>
      </c>
      <c r="AA24" s="55" t="e">
        <f t="array" ref="AA24">+INDEX(SOLIDEZ,MATCH(Y24&amp;Z24,DISEÑO&amp;EJECUCION,0))</f>
        <v>#N/A</v>
      </c>
      <c r="AB24" s="36" t="e">
        <f t="shared" si="2"/>
        <v>#N/A</v>
      </c>
      <c r="AC24" s="111"/>
      <c r="AD24" s="126"/>
      <c r="AE24" s="108"/>
      <c r="AF24" s="117"/>
      <c r="AG24" s="129"/>
      <c r="AH24" s="114"/>
      <c r="AI24" s="108"/>
      <c r="AJ24" s="111"/>
      <c r="AK24" s="123"/>
      <c r="AL24" s="50" t="s">
        <v>186</v>
      </c>
      <c r="AM24" s="102"/>
      <c r="AN24" s="50" t="s">
        <v>186</v>
      </c>
      <c r="AO24" s="102"/>
      <c r="AP24" s="105"/>
      <c r="AQ24" s="105"/>
      <c r="AR24" s="79"/>
      <c r="AS24" s="90"/>
      <c r="AT24" s="247"/>
      <c r="AU24" s="135"/>
      <c r="AV24" s="135"/>
      <c r="AW24" s="241"/>
      <c r="AX24" s="244"/>
      <c r="AY24" s="135"/>
      <c r="AZ24" s="135"/>
      <c r="BA24" s="241"/>
      <c r="BB24" s="247"/>
      <c r="BC24" s="135"/>
      <c r="BD24" s="135"/>
      <c r="BE24" s="241"/>
    </row>
    <row r="25" spans="1:57" s="30" customFormat="1" ht="39.950000000000003" hidden="1" customHeight="1">
      <c r="A25" s="151">
        <v>4</v>
      </c>
      <c r="B25" s="248"/>
      <c r="C25" s="118"/>
      <c r="D25" s="130"/>
      <c r="E25" s="245"/>
      <c r="F25" s="106"/>
      <c r="G25" s="84"/>
      <c r="H25" s="84"/>
      <c r="I25" s="84"/>
      <c r="J25" s="38" t="s">
        <v>187</v>
      </c>
      <c r="K25" s="38" t="s">
        <v>187</v>
      </c>
      <c r="L25" s="112"/>
      <c r="M25" s="106"/>
      <c r="N25" s="109" t="e">
        <f t="array" ref="N25">INDEX(ZONARIESGOS,MATCH(L25&amp;M25,PROBABILIDADES&amp;IMPACTO,0))</f>
        <v>#N/A</v>
      </c>
      <c r="O25" s="48"/>
      <c r="P25" s="84"/>
      <c r="Q25" s="84"/>
      <c r="R25" s="84"/>
      <c r="S25" s="84"/>
      <c r="T25" s="84"/>
      <c r="U25" s="84"/>
      <c r="V25" s="84"/>
      <c r="W25" s="27"/>
      <c r="X25" s="28">
        <f t="shared" si="0"/>
        <v>0</v>
      </c>
      <c r="Y25" s="29" t="str">
        <f t="shared" si="1"/>
        <v>DÉBIL</v>
      </c>
      <c r="Z25" s="61" t="e">
        <f t="array" ref="Z25">+INDEX(EVALUACION_EJECUCION,MATCH(Q25&amp;Y25,RESPONSABLE&amp;EVALUACION_DISEÑO,0))</f>
        <v>#N/A</v>
      </c>
      <c r="AA25" s="56" t="e">
        <f t="array" ref="AA25">+INDEX(SOLIDEZ,MATCH(Y25&amp;Z25,DISEÑO&amp;EJECUCION,0))</f>
        <v>#N/A</v>
      </c>
      <c r="AB25" s="29" t="e">
        <f t="shared" si="2"/>
        <v>#N/A</v>
      </c>
      <c r="AC25" s="109" t="e">
        <f>+VLOOKUP((AVERAGEIF(X25:X29,"&lt;&gt;0")),FORMULACIÓN!$A$100:$B$200,2,FALSE)</f>
        <v>#DIV/0!</v>
      </c>
      <c r="AD25" s="124"/>
      <c r="AE25" s="106"/>
      <c r="AF25" s="115" t="e">
        <f t="array" ref="AF25">+INDEX(DESPLAZAMIENTO_PROBABILIDAD,MATCH(AC25&amp;AD25,SOLIDEZ_PROBABILIDAD&amp;CONTROL_PROBABILIDAD,0))</f>
        <v>#DIV/0!</v>
      </c>
      <c r="AG25" s="127" t="e">
        <f t="array" ref="AG25">+INDEX(DESPLAZAMIENTO_IMPACTO,MATCH(AC25&amp;AE25,SOLIDEZ_IMPACTO&amp;CONTROL_IMPACTO,0))</f>
        <v>#DIV/0!</v>
      </c>
      <c r="AH25" s="112"/>
      <c r="AI25" s="106"/>
      <c r="AJ25" s="109" t="e">
        <f t="array" ref="AJ25">INDEX(ZONARIESGOS,MATCH(AH25&amp;AI25,PROBABILIDADES&amp;IMPACTO,0))</f>
        <v>#N/A</v>
      </c>
      <c r="AK25" s="121"/>
      <c r="AL25" s="48" t="s">
        <v>187</v>
      </c>
      <c r="AM25" s="100"/>
      <c r="AN25" s="48" t="s">
        <v>187</v>
      </c>
      <c r="AO25" s="100"/>
      <c r="AP25" s="103"/>
      <c r="AQ25" s="103"/>
      <c r="AR25" s="77"/>
      <c r="AS25" s="88"/>
      <c r="AT25" s="245"/>
      <c r="AU25" s="133"/>
      <c r="AV25" s="133"/>
      <c r="AW25" s="239"/>
      <c r="AX25" s="242"/>
      <c r="AY25" s="133"/>
      <c r="AZ25" s="133"/>
      <c r="BA25" s="239"/>
      <c r="BB25" s="245"/>
      <c r="BC25" s="133"/>
      <c r="BD25" s="133"/>
      <c r="BE25" s="239"/>
    </row>
    <row r="26" spans="1:57" s="30" customFormat="1" ht="39.950000000000003" hidden="1" customHeight="1">
      <c r="A26" s="152"/>
      <c r="B26" s="249"/>
      <c r="C26" s="119"/>
      <c r="D26" s="131"/>
      <c r="E26" s="246"/>
      <c r="F26" s="107"/>
      <c r="G26" s="85"/>
      <c r="H26" s="85"/>
      <c r="I26" s="85"/>
      <c r="J26" s="40" t="s">
        <v>171</v>
      </c>
      <c r="K26" s="40" t="s">
        <v>171</v>
      </c>
      <c r="L26" s="113"/>
      <c r="M26" s="107"/>
      <c r="N26" s="110" t="e">
        <f t="array" ref="N26">INDEX(ZONARIESGOS,MATCH(L26&amp;M26,PROBABILIDADES&amp;IMPACTO,0))</f>
        <v>#N/A</v>
      </c>
      <c r="O26" s="49"/>
      <c r="P26" s="85"/>
      <c r="Q26" s="85"/>
      <c r="R26" s="85"/>
      <c r="S26" s="85"/>
      <c r="T26" s="85"/>
      <c r="U26" s="85"/>
      <c r="V26" s="85"/>
      <c r="W26" s="31"/>
      <c r="X26" s="32">
        <f t="shared" si="0"/>
        <v>0</v>
      </c>
      <c r="Y26" s="33" t="str">
        <f t="shared" si="1"/>
        <v>DÉBIL</v>
      </c>
      <c r="Z26" s="62" t="e">
        <f t="array" ref="Z26">+INDEX(EVALUACION_EJECUCION,MATCH(Q26&amp;Y26,RESPONSABLE&amp;EVALUACION_DISEÑO,0))</f>
        <v>#N/A</v>
      </c>
      <c r="AA26" s="54" t="e">
        <f t="array" ref="AA26">+INDEX(SOLIDEZ,MATCH(Y26&amp;Z26,DISEÑO&amp;EJECUCION,0))</f>
        <v>#N/A</v>
      </c>
      <c r="AB26" s="33" t="e">
        <f t="shared" si="2"/>
        <v>#N/A</v>
      </c>
      <c r="AC26" s="110"/>
      <c r="AD26" s="125"/>
      <c r="AE26" s="107"/>
      <c r="AF26" s="116"/>
      <c r="AG26" s="128"/>
      <c r="AH26" s="113"/>
      <c r="AI26" s="107"/>
      <c r="AJ26" s="110"/>
      <c r="AK26" s="122"/>
      <c r="AL26" s="49" t="s">
        <v>171</v>
      </c>
      <c r="AM26" s="101"/>
      <c r="AN26" s="49" t="s">
        <v>171</v>
      </c>
      <c r="AO26" s="101"/>
      <c r="AP26" s="104"/>
      <c r="AQ26" s="104"/>
      <c r="AR26" s="78"/>
      <c r="AS26" s="89"/>
      <c r="AT26" s="246"/>
      <c r="AU26" s="134"/>
      <c r="AV26" s="134"/>
      <c r="AW26" s="240"/>
      <c r="AX26" s="243"/>
      <c r="AY26" s="134"/>
      <c r="AZ26" s="134"/>
      <c r="BA26" s="240"/>
      <c r="BB26" s="246"/>
      <c r="BC26" s="134"/>
      <c r="BD26" s="134"/>
      <c r="BE26" s="240"/>
    </row>
    <row r="27" spans="1:57" s="30" customFormat="1" ht="39.950000000000003" hidden="1" customHeight="1">
      <c r="A27" s="152"/>
      <c r="B27" s="249"/>
      <c r="C27" s="119"/>
      <c r="D27" s="131"/>
      <c r="E27" s="246"/>
      <c r="F27" s="107"/>
      <c r="G27" s="85"/>
      <c r="H27" s="85"/>
      <c r="I27" s="85"/>
      <c r="J27" s="40" t="s">
        <v>179</v>
      </c>
      <c r="K27" s="40" t="s">
        <v>179</v>
      </c>
      <c r="L27" s="113"/>
      <c r="M27" s="107"/>
      <c r="N27" s="110" t="e">
        <f t="array" ref="N27">INDEX(ZONARIESGOS,MATCH(L27&amp;M27,PROBABILIDADES&amp;IMPACTO,0))</f>
        <v>#N/A</v>
      </c>
      <c r="O27" s="49" t="s">
        <v>179</v>
      </c>
      <c r="P27" s="85"/>
      <c r="Q27" s="85"/>
      <c r="R27" s="85"/>
      <c r="S27" s="85"/>
      <c r="T27" s="85"/>
      <c r="U27" s="85"/>
      <c r="V27" s="85"/>
      <c r="W27" s="31"/>
      <c r="X27" s="32">
        <f t="shared" si="0"/>
        <v>0</v>
      </c>
      <c r="Y27" s="33" t="str">
        <f t="shared" si="1"/>
        <v>DÉBIL</v>
      </c>
      <c r="Z27" s="62" t="e">
        <f t="array" ref="Z27">+INDEX(EVALUACION_EJECUCION,MATCH(Q27&amp;Y27,RESPONSABLE&amp;EVALUACION_DISEÑO,0))</f>
        <v>#N/A</v>
      </c>
      <c r="AA27" s="54" t="e">
        <f t="array" ref="AA27">+INDEX(SOLIDEZ,MATCH(Y27&amp;Z27,DISEÑO&amp;EJECUCION,0))</f>
        <v>#N/A</v>
      </c>
      <c r="AB27" s="33" t="e">
        <f t="shared" si="2"/>
        <v>#N/A</v>
      </c>
      <c r="AC27" s="110"/>
      <c r="AD27" s="125"/>
      <c r="AE27" s="107"/>
      <c r="AF27" s="116"/>
      <c r="AG27" s="128"/>
      <c r="AH27" s="113"/>
      <c r="AI27" s="107"/>
      <c r="AJ27" s="110"/>
      <c r="AK27" s="122"/>
      <c r="AL27" s="49" t="s">
        <v>179</v>
      </c>
      <c r="AM27" s="101"/>
      <c r="AN27" s="49" t="s">
        <v>179</v>
      </c>
      <c r="AO27" s="101"/>
      <c r="AP27" s="104"/>
      <c r="AQ27" s="104"/>
      <c r="AR27" s="78"/>
      <c r="AS27" s="89"/>
      <c r="AT27" s="246"/>
      <c r="AU27" s="134"/>
      <c r="AV27" s="134"/>
      <c r="AW27" s="240"/>
      <c r="AX27" s="243"/>
      <c r="AY27" s="134"/>
      <c r="AZ27" s="134"/>
      <c r="BA27" s="240"/>
      <c r="BB27" s="246"/>
      <c r="BC27" s="134"/>
      <c r="BD27" s="134"/>
      <c r="BE27" s="240"/>
    </row>
    <row r="28" spans="1:57" s="30" customFormat="1" ht="39.950000000000003" hidden="1" customHeight="1">
      <c r="A28" s="152"/>
      <c r="B28" s="249"/>
      <c r="C28" s="119"/>
      <c r="D28" s="131"/>
      <c r="E28" s="246"/>
      <c r="F28" s="107"/>
      <c r="G28" s="85"/>
      <c r="H28" s="85"/>
      <c r="I28" s="85"/>
      <c r="J28" s="40" t="s">
        <v>185</v>
      </c>
      <c r="K28" s="40" t="s">
        <v>185</v>
      </c>
      <c r="L28" s="113"/>
      <c r="M28" s="107"/>
      <c r="N28" s="110" t="e">
        <f t="array" ref="N28">INDEX(ZONARIESGOS,MATCH(L28&amp;M28,PROBABILIDADES&amp;IMPACTO,0))</f>
        <v>#N/A</v>
      </c>
      <c r="O28" s="49" t="s">
        <v>185</v>
      </c>
      <c r="P28" s="85"/>
      <c r="Q28" s="85"/>
      <c r="R28" s="85"/>
      <c r="S28" s="85"/>
      <c r="T28" s="85"/>
      <c r="U28" s="85"/>
      <c r="V28" s="85"/>
      <c r="W28" s="31"/>
      <c r="X28" s="32">
        <f t="shared" si="0"/>
        <v>0</v>
      </c>
      <c r="Y28" s="33" t="str">
        <f t="shared" si="1"/>
        <v>DÉBIL</v>
      </c>
      <c r="Z28" s="62" t="e">
        <f t="array" ref="Z28">+INDEX(EVALUACION_EJECUCION,MATCH(Q28&amp;Y28,RESPONSABLE&amp;EVALUACION_DISEÑO,0))</f>
        <v>#N/A</v>
      </c>
      <c r="AA28" s="54" t="e">
        <f t="array" ref="AA28">+INDEX(SOLIDEZ,MATCH(Y28&amp;Z28,DISEÑO&amp;EJECUCION,0))</f>
        <v>#N/A</v>
      </c>
      <c r="AB28" s="33" t="e">
        <f t="shared" si="2"/>
        <v>#N/A</v>
      </c>
      <c r="AC28" s="110"/>
      <c r="AD28" s="125"/>
      <c r="AE28" s="107"/>
      <c r="AF28" s="116"/>
      <c r="AG28" s="128"/>
      <c r="AH28" s="113"/>
      <c r="AI28" s="107"/>
      <c r="AJ28" s="110"/>
      <c r="AK28" s="122"/>
      <c r="AL28" s="49" t="s">
        <v>185</v>
      </c>
      <c r="AM28" s="101"/>
      <c r="AN28" s="49" t="s">
        <v>185</v>
      </c>
      <c r="AO28" s="101"/>
      <c r="AP28" s="104"/>
      <c r="AQ28" s="104"/>
      <c r="AR28" s="78"/>
      <c r="AS28" s="89"/>
      <c r="AT28" s="246"/>
      <c r="AU28" s="134"/>
      <c r="AV28" s="134"/>
      <c r="AW28" s="240"/>
      <c r="AX28" s="243"/>
      <c r="AY28" s="134"/>
      <c r="AZ28" s="134"/>
      <c r="BA28" s="240"/>
      <c r="BB28" s="246"/>
      <c r="BC28" s="134"/>
      <c r="BD28" s="134"/>
      <c r="BE28" s="240"/>
    </row>
    <row r="29" spans="1:57" s="30" customFormat="1" ht="39.950000000000003" hidden="1" customHeight="1" thickBot="1">
      <c r="A29" s="153"/>
      <c r="B29" s="250"/>
      <c r="C29" s="120"/>
      <c r="D29" s="132"/>
      <c r="E29" s="247"/>
      <c r="F29" s="108"/>
      <c r="G29" s="86"/>
      <c r="H29" s="86"/>
      <c r="I29" s="86"/>
      <c r="J29" s="42" t="s">
        <v>186</v>
      </c>
      <c r="K29" s="42" t="s">
        <v>186</v>
      </c>
      <c r="L29" s="114"/>
      <c r="M29" s="108"/>
      <c r="N29" s="111" t="e">
        <f t="array" ref="N29">INDEX(ZONARIESGOS,MATCH(L29&amp;M29,PROBABILIDADES&amp;IMPACTO,0))</f>
        <v>#N/A</v>
      </c>
      <c r="O29" s="50" t="s">
        <v>186</v>
      </c>
      <c r="P29" s="86"/>
      <c r="Q29" s="86"/>
      <c r="R29" s="86"/>
      <c r="S29" s="86"/>
      <c r="T29" s="86"/>
      <c r="U29" s="86"/>
      <c r="V29" s="86"/>
      <c r="W29" s="34"/>
      <c r="X29" s="35">
        <f t="shared" si="0"/>
        <v>0</v>
      </c>
      <c r="Y29" s="36" t="str">
        <f t="shared" si="1"/>
        <v>DÉBIL</v>
      </c>
      <c r="Z29" s="63" t="e">
        <f t="array" ref="Z29">+INDEX(EVALUACION_EJECUCION,MATCH(Q29&amp;Y29,RESPONSABLE&amp;EVALUACION_DISEÑO,0))</f>
        <v>#N/A</v>
      </c>
      <c r="AA29" s="55" t="e">
        <f t="array" ref="AA29">+INDEX(SOLIDEZ,MATCH(Y29&amp;Z29,DISEÑO&amp;EJECUCION,0))</f>
        <v>#N/A</v>
      </c>
      <c r="AB29" s="36" t="e">
        <f t="shared" si="2"/>
        <v>#N/A</v>
      </c>
      <c r="AC29" s="111"/>
      <c r="AD29" s="126"/>
      <c r="AE29" s="108"/>
      <c r="AF29" s="117"/>
      <c r="AG29" s="129"/>
      <c r="AH29" s="114"/>
      <c r="AI29" s="108"/>
      <c r="AJ29" s="111"/>
      <c r="AK29" s="123"/>
      <c r="AL29" s="50" t="s">
        <v>186</v>
      </c>
      <c r="AM29" s="102"/>
      <c r="AN29" s="50" t="s">
        <v>186</v>
      </c>
      <c r="AO29" s="102"/>
      <c r="AP29" s="105"/>
      <c r="AQ29" s="105"/>
      <c r="AR29" s="79"/>
      <c r="AS29" s="90"/>
      <c r="AT29" s="247"/>
      <c r="AU29" s="135"/>
      <c r="AV29" s="135"/>
      <c r="AW29" s="241"/>
      <c r="AX29" s="244"/>
      <c r="AY29" s="135"/>
      <c r="AZ29" s="135"/>
      <c r="BA29" s="241"/>
      <c r="BB29" s="247"/>
      <c r="BC29" s="135"/>
      <c r="BD29" s="135"/>
      <c r="BE29" s="241"/>
    </row>
    <row r="30" spans="1:57" s="30" customFormat="1" ht="39.950000000000003" hidden="1" customHeight="1">
      <c r="A30" s="151">
        <v>5</v>
      </c>
      <c r="B30" s="248"/>
      <c r="C30" s="118"/>
      <c r="D30" s="130"/>
      <c r="E30" s="245"/>
      <c r="F30" s="106"/>
      <c r="G30" s="84"/>
      <c r="H30" s="84"/>
      <c r="I30" s="84"/>
      <c r="J30" s="38" t="s">
        <v>187</v>
      </c>
      <c r="K30" s="38" t="s">
        <v>187</v>
      </c>
      <c r="L30" s="112"/>
      <c r="M30" s="106"/>
      <c r="N30" s="109" t="e">
        <f t="array" ref="N30">INDEX(ZONARIESGOS,MATCH(L30&amp;M30,PROBABILIDADES&amp;IMPACTO,0))</f>
        <v>#N/A</v>
      </c>
      <c r="O30" s="48" t="s">
        <v>187</v>
      </c>
      <c r="P30" s="84"/>
      <c r="Q30" s="84"/>
      <c r="R30" s="84"/>
      <c r="S30" s="84"/>
      <c r="T30" s="84"/>
      <c r="U30" s="84"/>
      <c r="V30" s="84"/>
      <c r="W30" s="27"/>
      <c r="X30" s="28">
        <f t="shared" si="0"/>
        <v>0</v>
      </c>
      <c r="Y30" s="29" t="str">
        <f t="shared" si="1"/>
        <v>DÉBIL</v>
      </c>
      <c r="Z30" s="61" t="e">
        <f t="array" ref="Z30">+INDEX(EVALUACION_EJECUCION,MATCH(Q30&amp;Y30,RESPONSABLE&amp;EVALUACION_DISEÑO,0))</f>
        <v>#N/A</v>
      </c>
      <c r="AA30" s="56" t="e">
        <f t="array" ref="AA30">+INDEX(SOLIDEZ,MATCH(Y30&amp;Z30,DISEÑO&amp;EJECUCION,0))</f>
        <v>#N/A</v>
      </c>
      <c r="AB30" s="29" t="e">
        <f t="shared" si="2"/>
        <v>#N/A</v>
      </c>
      <c r="AC30" s="109" t="e">
        <f>+VLOOKUP((AVERAGEIF(X30:X34,"&lt;&gt;0")),FORMULACIÓN!$A$100:$B$200,2,FALSE)</f>
        <v>#DIV/0!</v>
      </c>
      <c r="AD30" s="124"/>
      <c r="AE30" s="106"/>
      <c r="AF30" s="115" t="e">
        <f t="array" ref="AF30">+INDEX(DESPLAZAMIENTO_PROBABILIDAD,MATCH(AC30&amp;AD30,SOLIDEZ_PROBABILIDAD&amp;CONTROL_PROBABILIDAD,0))</f>
        <v>#DIV/0!</v>
      </c>
      <c r="AG30" s="127" t="e">
        <f t="array" ref="AG30">+INDEX(DESPLAZAMIENTO_IMPACTO,MATCH(AC30&amp;AE30,SOLIDEZ_IMPACTO&amp;CONTROL_IMPACTO,0))</f>
        <v>#DIV/0!</v>
      </c>
      <c r="AH30" s="112"/>
      <c r="AI30" s="106"/>
      <c r="AJ30" s="109" t="e">
        <f t="array" ref="AJ30">INDEX(ZONARIESGOS,MATCH(AH30&amp;AI30,PROBABILIDADES&amp;IMPACTO,0))</f>
        <v>#N/A</v>
      </c>
      <c r="AK30" s="121"/>
      <c r="AL30" s="48" t="s">
        <v>187</v>
      </c>
      <c r="AM30" s="100"/>
      <c r="AN30" s="48" t="s">
        <v>187</v>
      </c>
      <c r="AO30" s="100"/>
      <c r="AP30" s="103"/>
      <c r="AQ30" s="103"/>
      <c r="AR30" s="77"/>
      <c r="AS30" s="88"/>
      <c r="AT30" s="245"/>
      <c r="AU30" s="133"/>
      <c r="AV30" s="133"/>
      <c r="AW30" s="239"/>
      <c r="AX30" s="242"/>
      <c r="AY30" s="133"/>
      <c r="AZ30" s="133"/>
      <c r="BA30" s="239"/>
      <c r="BB30" s="245"/>
      <c r="BC30" s="133"/>
      <c r="BD30" s="133"/>
      <c r="BE30" s="239"/>
    </row>
    <row r="31" spans="1:57" s="30" customFormat="1" ht="39.950000000000003" hidden="1" customHeight="1">
      <c r="A31" s="152"/>
      <c r="B31" s="249"/>
      <c r="C31" s="119"/>
      <c r="D31" s="131"/>
      <c r="E31" s="246"/>
      <c r="F31" s="107"/>
      <c r="G31" s="85"/>
      <c r="H31" s="85"/>
      <c r="I31" s="85"/>
      <c r="J31" s="40" t="s">
        <v>171</v>
      </c>
      <c r="K31" s="40" t="s">
        <v>171</v>
      </c>
      <c r="L31" s="113"/>
      <c r="M31" s="107"/>
      <c r="N31" s="110" t="e">
        <f t="array" ref="N31">INDEX(ZONARIESGOS,MATCH(L31&amp;M31,PROBABILIDADES&amp;IMPACTO,0))</f>
        <v>#N/A</v>
      </c>
      <c r="O31" s="49" t="s">
        <v>171</v>
      </c>
      <c r="P31" s="85"/>
      <c r="Q31" s="85"/>
      <c r="R31" s="85"/>
      <c r="S31" s="85"/>
      <c r="T31" s="85"/>
      <c r="U31" s="85"/>
      <c r="V31" s="85"/>
      <c r="W31" s="31"/>
      <c r="X31" s="32">
        <f t="shared" si="0"/>
        <v>0</v>
      </c>
      <c r="Y31" s="33" t="str">
        <f t="shared" si="1"/>
        <v>DÉBIL</v>
      </c>
      <c r="Z31" s="62" t="e">
        <f t="array" ref="Z31">+INDEX(EVALUACION_EJECUCION,MATCH(Q31&amp;Y31,RESPONSABLE&amp;EVALUACION_DISEÑO,0))</f>
        <v>#N/A</v>
      </c>
      <c r="AA31" s="54" t="e">
        <f t="array" ref="AA31">+INDEX(SOLIDEZ,MATCH(Y31&amp;Z31,DISEÑO&amp;EJECUCION,0))</f>
        <v>#N/A</v>
      </c>
      <c r="AB31" s="33" t="e">
        <f t="shared" si="2"/>
        <v>#N/A</v>
      </c>
      <c r="AC31" s="110"/>
      <c r="AD31" s="125"/>
      <c r="AE31" s="107"/>
      <c r="AF31" s="116"/>
      <c r="AG31" s="128"/>
      <c r="AH31" s="113"/>
      <c r="AI31" s="107"/>
      <c r="AJ31" s="110"/>
      <c r="AK31" s="122"/>
      <c r="AL31" s="49" t="s">
        <v>171</v>
      </c>
      <c r="AM31" s="101"/>
      <c r="AN31" s="49" t="s">
        <v>171</v>
      </c>
      <c r="AO31" s="101"/>
      <c r="AP31" s="104"/>
      <c r="AQ31" s="104"/>
      <c r="AR31" s="78"/>
      <c r="AS31" s="89"/>
      <c r="AT31" s="246"/>
      <c r="AU31" s="134"/>
      <c r="AV31" s="134"/>
      <c r="AW31" s="240"/>
      <c r="AX31" s="243"/>
      <c r="AY31" s="134"/>
      <c r="AZ31" s="134"/>
      <c r="BA31" s="240"/>
      <c r="BB31" s="246"/>
      <c r="BC31" s="134"/>
      <c r="BD31" s="134"/>
      <c r="BE31" s="240"/>
    </row>
    <row r="32" spans="1:57" s="30" customFormat="1" ht="39.950000000000003" hidden="1" customHeight="1">
      <c r="A32" s="152"/>
      <c r="B32" s="249"/>
      <c r="C32" s="119"/>
      <c r="D32" s="131"/>
      <c r="E32" s="246"/>
      <c r="F32" s="107"/>
      <c r="G32" s="85"/>
      <c r="H32" s="85"/>
      <c r="I32" s="85"/>
      <c r="J32" s="40" t="s">
        <v>179</v>
      </c>
      <c r="K32" s="40" t="s">
        <v>179</v>
      </c>
      <c r="L32" s="113"/>
      <c r="M32" s="107"/>
      <c r="N32" s="110" t="e">
        <f t="array" ref="N32">INDEX(ZONARIESGOS,MATCH(L32&amp;M32,PROBABILIDADES&amp;IMPACTO,0))</f>
        <v>#N/A</v>
      </c>
      <c r="O32" s="49" t="s">
        <v>179</v>
      </c>
      <c r="P32" s="85"/>
      <c r="Q32" s="85"/>
      <c r="R32" s="85"/>
      <c r="S32" s="85"/>
      <c r="T32" s="85"/>
      <c r="U32" s="85"/>
      <c r="V32" s="85"/>
      <c r="W32" s="31"/>
      <c r="X32" s="32">
        <f t="shared" si="0"/>
        <v>0</v>
      </c>
      <c r="Y32" s="33" t="str">
        <f t="shared" si="1"/>
        <v>DÉBIL</v>
      </c>
      <c r="Z32" s="62" t="e">
        <f t="array" ref="Z32">+INDEX(EVALUACION_EJECUCION,MATCH(Q32&amp;Y32,RESPONSABLE&amp;EVALUACION_DISEÑO,0))</f>
        <v>#N/A</v>
      </c>
      <c r="AA32" s="54" t="e">
        <f t="array" ref="AA32">+INDEX(SOLIDEZ,MATCH(Y32&amp;Z32,DISEÑO&amp;EJECUCION,0))</f>
        <v>#N/A</v>
      </c>
      <c r="AB32" s="33" t="e">
        <f t="shared" si="2"/>
        <v>#N/A</v>
      </c>
      <c r="AC32" s="110"/>
      <c r="AD32" s="125"/>
      <c r="AE32" s="107"/>
      <c r="AF32" s="116"/>
      <c r="AG32" s="128"/>
      <c r="AH32" s="113"/>
      <c r="AI32" s="107"/>
      <c r="AJ32" s="110"/>
      <c r="AK32" s="122"/>
      <c r="AL32" s="49" t="s">
        <v>179</v>
      </c>
      <c r="AM32" s="101"/>
      <c r="AN32" s="49" t="s">
        <v>179</v>
      </c>
      <c r="AO32" s="101"/>
      <c r="AP32" s="104"/>
      <c r="AQ32" s="104"/>
      <c r="AR32" s="78"/>
      <c r="AS32" s="89"/>
      <c r="AT32" s="246"/>
      <c r="AU32" s="134"/>
      <c r="AV32" s="134"/>
      <c r="AW32" s="240"/>
      <c r="AX32" s="243"/>
      <c r="AY32" s="134"/>
      <c r="AZ32" s="134"/>
      <c r="BA32" s="240"/>
      <c r="BB32" s="246"/>
      <c r="BC32" s="134"/>
      <c r="BD32" s="134"/>
      <c r="BE32" s="240"/>
    </row>
    <row r="33" spans="1:57" s="30" customFormat="1" ht="39.950000000000003" hidden="1" customHeight="1">
      <c r="A33" s="152"/>
      <c r="B33" s="249"/>
      <c r="C33" s="119"/>
      <c r="D33" s="131"/>
      <c r="E33" s="246"/>
      <c r="F33" s="107"/>
      <c r="G33" s="85"/>
      <c r="H33" s="85"/>
      <c r="I33" s="85"/>
      <c r="J33" s="40" t="s">
        <v>185</v>
      </c>
      <c r="K33" s="40" t="s">
        <v>185</v>
      </c>
      <c r="L33" s="113"/>
      <c r="M33" s="107"/>
      <c r="N33" s="110" t="e">
        <f t="array" ref="N33">INDEX(ZONARIESGOS,MATCH(L33&amp;M33,PROBABILIDADES&amp;IMPACTO,0))</f>
        <v>#N/A</v>
      </c>
      <c r="O33" s="49" t="s">
        <v>185</v>
      </c>
      <c r="P33" s="85"/>
      <c r="Q33" s="85"/>
      <c r="R33" s="85"/>
      <c r="S33" s="85"/>
      <c r="T33" s="85"/>
      <c r="U33" s="85"/>
      <c r="V33" s="85"/>
      <c r="W33" s="31"/>
      <c r="X33" s="32">
        <f t="shared" si="0"/>
        <v>0</v>
      </c>
      <c r="Y33" s="33" t="str">
        <f t="shared" si="1"/>
        <v>DÉBIL</v>
      </c>
      <c r="Z33" s="62" t="e">
        <f t="array" ref="Z33">+INDEX(EVALUACION_EJECUCION,MATCH(Q33&amp;Y33,RESPONSABLE&amp;EVALUACION_DISEÑO,0))</f>
        <v>#N/A</v>
      </c>
      <c r="AA33" s="54" t="e">
        <f t="array" ref="AA33">+INDEX(SOLIDEZ,MATCH(Y33&amp;Z33,DISEÑO&amp;EJECUCION,0))</f>
        <v>#N/A</v>
      </c>
      <c r="AB33" s="33" t="e">
        <f t="shared" si="2"/>
        <v>#N/A</v>
      </c>
      <c r="AC33" s="110"/>
      <c r="AD33" s="125"/>
      <c r="AE33" s="107"/>
      <c r="AF33" s="116"/>
      <c r="AG33" s="128"/>
      <c r="AH33" s="113"/>
      <c r="AI33" s="107"/>
      <c r="AJ33" s="110"/>
      <c r="AK33" s="122"/>
      <c r="AL33" s="49" t="s">
        <v>185</v>
      </c>
      <c r="AM33" s="101"/>
      <c r="AN33" s="49" t="s">
        <v>185</v>
      </c>
      <c r="AO33" s="101"/>
      <c r="AP33" s="104"/>
      <c r="AQ33" s="104"/>
      <c r="AR33" s="78"/>
      <c r="AS33" s="89"/>
      <c r="AT33" s="246"/>
      <c r="AU33" s="134"/>
      <c r="AV33" s="134"/>
      <c r="AW33" s="240"/>
      <c r="AX33" s="243"/>
      <c r="AY33" s="134"/>
      <c r="AZ33" s="134"/>
      <c r="BA33" s="240"/>
      <c r="BB33" s="246"/>
      <c r="BC33" s="134"/>
      <c r="BD33" s="134"/>
      <c r="BE33" s="240"/>
    </row>
    <row r="34" spans="1:57" s="30" customFormat="1" ht="39.950000000000003" hidden="1" customHeight="1" thickBot="1">
      <c r="A34" s="153"/>
      <c r="B34" s="250"/>
      <c r="C34" s="120"/>
      <c r="D34" s="132"/>
      <c r="E34" s="247"/>
      <c r="F34" s="108"/>
      <c r="G34" s="86"/>
      <c r="H34" s="86"/>
      <c r="I34" s="86"/>
      <c r="J34" s="42" t="s">
        <v>186</v>
      </c>
      <c r="K34" s="42" t="s">
        <v>186</v>
      </c>
      <c r="L34" s="114"/>
      <c r="M34" s="108"/>
      <c r="N34" s="111" t="e">
        <f t="array" ref="N34">INDEX(ZONARIESGOS,MATCH(L34&amp;M34,PROBABILIDADES&amp;IMPACTO,0))</f>
        <v>#N/A</v>
      </c>
      <c r="O34" s="50" t="s">
        <v>186</v>
      </c>
      <c r="P34" s="86"/>
      <c r="Q34" s="86"/>
      <c r="R34" s="86"/>
      <c r="S34" s="86"/>
      <c r="T34" s="86"/>
      <c r="U34" s="86"/>
      <c r="V34" s="86"/>
      <c r="W34" s="34"/>
      <c r="X34" s="35">
        <f t="shared" si="0"/>
        <v>0</v>
      </c>
      <c r="Y34" s="36" t="str">
        <f t="shared" si="1"/>
        <v>DÉBIL</v>
      </c>
      <c r="Z34" s="63" t="e">
        <f t="array" ref="Z34">+INDEX(EVALUACION_EJECUCION,MATCH(Q34&amp;Y34,RESPONSABLE&amp;EVALUACION_DISEÑO,0))</f>
        <v>#N/A</v>
      </c>
      <c r="AA34" s="55" t="e">
        <f t="array" ref="AA34">+INDEX(SOLIDEZ,MATCH(Y34&amp;Z34,DISEÑO&amp;EJECUCION,0))</f>
        <v>#N/A</v>
      </c>
      <c r="AB34" s="36" t="e">
        <f t="shared" si="2"/>
        <v>#N/A</v>
      </c>
      <c r="AC34" s="111"/>
      <c r="AD34" s="126"/>
      <c r="AE34" s="108"/>
      <c r="AF34" s="117"/>
      <c r="AG34" s="129"/>
      <c r="AH34" s="114"/>
      <c r="AI34" s="108"/>
      <c r="AJ34" s="111"/>
      <c r="AK34" s="123"/>
      <c r="AL34" s="50" t="s">
        <v>186</v>
      </c>
      <c r="AM34" s="102"/>
      <c r="AN34" s="50" t="s">
        <v>186</v>
      </c>
      <c r="AO34" s="102"/>
      <c r="AP34" s="105"/>
      <c r="AQ34" s="105"/>
      <c r="AR34" s="79"/>
      <c r="AS34" s="90"/>
      <c r="AT34" s="247"/>
      <c r="AU34" s="135"/>
      <c r="AV34" s="135"/>
      <c r="AW34" s="241"/>
      <c r="AX34" s="244"/>
      <c r="AY34" s="135"/>
      <c r="AZ34" s="135"/>
      <c r="BA34" s="241"/>
      <c r="BB34" s="247"/>
      <c r="BC34" s="135"/>
      <c r="BD34" s="135"/>
      <c r="BE34" s="241"/>
    </row>
    <row r="35" spans="1:57" s="30" customFormat="1" ht="39.950000000000003" hidden="1" customHeight="1" thickBot="1">
      <c r="A35" s="151">
        <v>6</v>
      </c>
      <c r="B35" s="248"/>
      <c r="C35" s="118"/>
      <c r="D35" s="130"/>
      <c r="E35" s="245"/>
      <c r="F35" s="106"/>
      <c r="G35" s="84"/>
      <c r="H35" s="84"/>
      <c r="I35" s="84"/>
      <c r="J35" s="38" t="s">
        <v>187</v>
      </c>
      <c r="K35" s="38" t="s">
        <v>187</v>
      </c>
      <c r="L35" s="112"/>
      <c r="M35" s="106"/>
      <c r="N35" s="109" t="e">
        <f t="array" ref="N35">INDEX(ZONARIESGOS,MATCH(L35&amp;M35,PROBABILIDADES&amp;IMPACTO,0))</f>
        <v>#N/A</v>
      </c>
      <c r="O35" s="48" t="s">
        <v>187</v>
      </c>
      <c r="P35" s="84"/>
      <c r="Q35" s="84"/>
      <c r="R35" s="84"/>
      <c r="S35" s="84"/>
      <c r="T35" s="84"/>
      <c r="U35" s="84"/>
      <c r="V35" s="84"/>
      <c r="W35" s="27"/>
      <c r="X35" s="28">
        <f t="shared" si="0"/>
        <v>0</v>
      </c>
      <c r="Y35" s="29" t="str">
        <f t="shared" si="1"/>
        <v>DÉBIL</v>
      </c>
      <c r="Z35" s="61" t="e">
        <f t="array" ref="Z35">+INDEX(EVALUACION_EJECUCION,MATCH(Q35&amp;Y35,RESPONSABLE&amp;EVALUACION_DISEÑO,0))</f>
        <v>#N/A</v>
      </c>
      <c r="AA35" s="56" t="e">
        <f t="array" ref="AA35">+INDEX(SOLIDEZ,MATCH(Y35&amp;Z35,DISEÑO&amp;EJECUCION,0))</f>
        <v>#N/A</v>
      </c>
      <c r="AB35" s="29" t="e">
        <f t="shared" si="2"/>
        <v>#N/A</v>
      </c>
      <c r="AC35" s="109" t="e">
        <f>+VLOOKUP((AVERAGEIF(X35:X39,"&lt;&gt;0")),FORMULACIÓN!$A$100:$B$200,2,FALSE)</f>
        <v>#DIV/0!</v>
      </c>
      <c r="AD35" s="124"/>
      <c r="AE35" s="106"/>
      <c r="AF35" s="115" t="e">
        <f t="array" ref="AF35">+INDEX(DESPLAZAMIENTO_PROBABILIDAD,MATCH(AC35&amp;AD35,SOLIDEZ_PROBABILIDAD&amp;CONTROL_PROBABILIDAD,0))</f>
        <v>#DIV/0!</v>
      </c>
      <c r="AG35" s="127" t="e">
        <f t="array" ref="AG35">+INDEX(DESPLAZAMIENTO_IMPACTO,MATCH(AC35&amp;AE35,SOLIDEZ_IMPACTO&amp;CONTROL_IMPACTO,0))</f>
        <v>#DIV/0!</v>
      </c>
      <c r="AH35" s="112"/>
      <c r="AI35" s="106"/>
      <c r="AJ35" s="109" t="e">
        <f t="array" ref="AJ35">INDEX(ZONARIESGOS,MATCH(AH35&amp;AI35,PROBABILIDADES&amp;IMPACTO,0))</f>
        <v>#N/A</v>
      </c>
      <c r="AK35" s="121"/>
      <c r="AL35" s="48" t="s">
        <v>187</v>
      </c>
      <c r="AM35" s="100"/>
      <c r="AN35" s="48" t="s">
        <v>187</v>
      </c>
      <c r="AO35" s="100"/>
      <c r="AP35" s="103"/>
      <c r="AQ35" s="103"/>
      <c r="AR35" s="77"/>
      <c r="AS35" s="88"/>
      <c r="AT35" s="245"/>
      <c r="AU35" s="133"/>
      <c r="AV35" s="133"/>
      <c r="AW35" s="239"/>
      <c r="AX35" s="242"/>
      <c r="AY35" s="133"/>
      <c r="AZ35" s="133"/>
      <c r="BA35" s="239"/>
      <c r="BB35" s="245"/>
      <c r="BC35" s="133"/>
      <c r="BD35" s="133"/>
      <c r="BE35" s="239"/>
    </row>
    <row r="36" spans="1:57" s="30" customFormat="1" ht="39.950000000000003" hidden="1" customHeight="1" thickBot="1">
      <c r="A36" s="152"/>
      <c r="B36" s="249"/>
      <c r="C36" s="119"/>
      <c r="D36" s="131"/>
      <c r="E36" s="246"/>
      <c r="F36" s="107"/>
      <c r="G36" s="85"/>
      <c r="H36" s="85"/>
      <c r="I36" s="84"/>
      <c r="J36" s="40" t="s">
        <v>171</v>
      </c>
      <c r="K36" s="40" t="s">
        <v>171</v>
      </c>
      <c r="L36" s="113"/>
      <c r="M36" s="107"/>
      <c r="N36" s="110" t="e">
        <f t="array" ref="N36">INDEX(ZONARIESGOS,MATCH(L36&amp;M36,PROBABILIDADES&amp;IMPACTO,0))</f>
        <v>#N/A</v>
      </c>
      <c r="O36" s="49" t="s">
        <v>171</v>
      </c>
      <c r="P36" s="85"/>
      <c r="Q36" s="85"/>
      <c r="R36" s="85"/>
      <c r="S36" s="85"/>
      <c r="T36" s="85"/>
      <c r="U36" s="85"/>
      <c r="V36" s="85"/>
      <c r="W36" s="31"/>
      <c r="X36" s="32">
        <f t="shared" si="0"/>
        <v>0</v>
      </c>
      <c r="Y36" s="33" t="str">
        <f t="shared" si="1"/>
        <v>DÉBIL</v>
      </c>
      <c r="Z36" s="62" t="e">
        <f t="array" ref="Z36">+INDEX(EVALUACION_EJECUCION,MATCH(Q36&amp;Y36,RESPONSABLE&amp;EVALUACION_DISEÑO,0))</f>
        <v>#N/A</v>
      </c>
      <c r="AA36" s="54" t="e">
        <f t="array" ref="AA36">+INDEX(SOLIDEZ,MATCH(Y36&amp;Z36,DISEÑO&amp;EJECUCION,0))</f>
        <v>#N/A</v>
      </c>
      <c r="AB36" s="33" t="e">
        <f t="shared" si="2"/>
        <v>#N/A</v>
      </c>
      <c r="AC36" s="110"/>
      <c r="AD36" s="125"/>
      <c r="AE36" s="107"/>
      <c r="AF36" s="116"/>
      <c r="AG36" s="128"/>
      <c r="AH36" s="113"/>
      <c r="AI36" s="107"/>
      <c r="AJ36" s="110"/>
      <c r="AK36" s="122"/>
      <c r="AL36" s="49" t="s">
        <v>171</v>
      </c>
      <c r="AM36" s="101"/>
      <c r="AN36" s="49" t="s">
        <v>171</v>
      </c>
      <c r="AO36" s="101"/>
      <c r="AP36" s="104"/>
      <c r="AQ36" s="104"/>
      <c r="AR36" s="78"/>
      <c r="AS36" s="89"/>
      <c r="AT36" s="246"/>
      <c r="AU36" s="134"/>
      <c r="AV36" s="134"/>
      <c r="AW36" s="240"/>
      <c r="AX36" s="243"/>
      <c r="AY36" s="134"/>
      <c r="AZ36" s="134"/>
      <c r="BA36" s="240"/>
      <c r="BB36" s="246"/>
      <c r="BC36" s="134"/>
      <c r="BD36" s="134"/>
      <c r="BE36" s="240"/>
    </row>
    <row r="37" spans="1:57" s="30" customFormat="1" ht="39.950000000000003" hidden="1" customHeight="1">
      <c r="A37" s="152"/>
      <c r="B37" s="249"/>
      <c r="C37" s="119"/>
      <c r="D37" s="131"/>
      <c r="E37" s="246"/>
      <c r="F37" s="107"/>
      <c r="G37" s="85"/>
      <c r="H37" s="85"/>
      <c r="I37" s="84"/>
      <c r="J37" s="40" t="s">
        <v>179</v>
      </c>
      <c r="K37" s="40" t="s">
        <v>179</v>
      </c>
      <c r="L37" s="113"/>
      <c r="M37" s="107"/>
      <c r="N37" s="110" t="e">
        <f t="array" ref="N37">INDEX(ZONARIESGOS,MATCH(L37&amp;M37,PROBABILIDADES&amp;IMPACTO,0))</f>
        <v>#N/A</v>
      </c>
      <c r="O37" s="49" t="s">
        <v>179</v>
      </c>
      <c r="P37" s="85"/>
      <c r="Q37" s="85"/>
      <c r="R37" s="85"/>
      <c r="S37" s="85"/>
      <c r="T37" s="85"/>
      <c r="U37" s="85"/>
      <c r="V37" s="85"/>
      <c r="W37" s="31"/>
      <c r="X37" s="32">
        <f t="shared" si="0"/>
        <v>0</v>
      </c>
      <c r="Y37" s="33" t="str">
        <f t="shared" si="1"/>
        <v>DÉBIL</v>
      </c>
      <c r="Z37" s="62" t="e">
        <f t="array" ref="Z37">+INDEX(EVALUACION_EJECUCION,MATCH(Q37&amp;Y37,RESPONSABLE&amp;EVALUACION_DISEÑO,0))</f>
        <v>#N/A</v>
      </c>
      <c r="AA37" s="54" t="e">
        <f t="array" ref="AA37">+INDEX(SOLIDEZ,MATCH(Y37&amp;Z37,DISEÑO&amp;EJECUCION,0))</f>
        <v>#N/A</v>
      </c>
      <c r="AB37" s="33" t="e">
        <f t="shared" si="2"/>
        <v>#N/A</v>
      </c>
      <c r="AC37" s="110"/>
      <c r="AD37" s="125"/>
      <c r="AE37" s="107"/>
      <c r="AF37" s="116"/>
      <c r="AG37" s="128"/>
      <c r="AH37" s="113"/>
      <c r="AI37" s="107"/>
      <c r="AJ37" s="110"/>
      <c r="AK37" s="122"/>
      <c r="AL37" s="49" t="s">
        <v>179</v>
      </c>
      <c r="AM37" s="101"/>
      <c r="AN37" s="49" t="s">
        <v>179</v>
      </c>
      <c r="AO37" s="101"/>
      <c r="AP37" s="104"/>
      <c r="AQ37" s="104"/>
      <c r="AR37" s="78"/>
      <c r="AS37" s="89"/>
      <c r="AT37" s="246"/>
      <c r="AU37" s="134"/>
      <c r="AV37" s="134"/>
      <c r="AW37" s="240"/>
      <c r="AX37" s="243"/>
      <c r="AY37" s="134"/>
      <c r="AZ37" s="134"/>
      <c r="BA37" s="240"/>
      <c r="BB37" s="246"/>
      <c r="BC37" s="134"/>
      <c r="BD37" s="134"/>
      <c r="BE37" s="240"/>
    </row>
    <row r="38" spans="1:57" s="30" customFormat="1" ht="39.950000000000003" hidden="1" customHeight="1">
      <c r="A38" s="152"/>
      <c r="B38" s="249"/>
      <c r="C38" s="119"/>
      <c r="D38" s="131"/>
      <c r="E38" s="246"/>
      <c r="F38" s="107"/>
      <c r="G38" s="85"/>
      <c r="H38" s="85"/>
      <c r="I38" s="85"/>
      <c r="J38" s="40" t="s">
        <v>185</v>
      </c>
      <c r="K38" s="40" t="s">
        <v>185</v>
      </c>
      <c r="L38" s="113"/>
      <c r="M38" s="107"/>
      <c r="N38" s="110" t="e">
        <f t="array" ref="N38">INDEX(ZONARIESGOS,MATCH(L38&amp;M38,PROBABILIDADES&amp;IMPACTO,0))</f>
        <v>#N/A</v>
      </c>
      <c r="O38" s="49" t="s">
        <v>185</v>
      </c>
      <c r="P38" s="85"/>
      <c r="Q38" s="85"/>
      <c r="R38" s="85"/>
      <c r="S38" s="85"/>
      <c r="T38" s="85"/>
      <c r="U38" s="85"/>
      <c r="V38" s="85"/>
      <c r="W38" s="31"/>
      <c r="X38" s="32">
        <f t="shared" si="0"/>
        <v>0</v>
      </c>
      <c r="Y38" s="33" t="str">
        <f t="shared" si="1"/>
        <v>DÉBIL</v>
      </c>
      <c r="Z38" s="62" t="e">
        <f t="array" ref="Z38">+INDEX(EVALUACION_EJECUCION,MATCH(Q38&amp;Y38,RESPONSABLE&amp;EVALUACION_DISEÑO,0))</f>
        <v>#N/A</v>
      </c>
      <c r="AA38" s="54" t="e">
        <f t="array" ref="AA38">+INDEX(SOLIDEZ,MATCH(Y38&amp;Z38,DISEÑO&amp;EJECUCION,0))</f>
        <v>#N/A</v>
      </c>
      <c r="AB38" s="33" t="e">
        <f t="shared" si="2"/>
        <v>#N/A</v>
      </c>
      <c r="AC38" s="110"/>
      <c r="AD38" s="125"/>
      <c r="AE38" s="107"/>
      <c r="AF38" s="116"/>
      <c r="AG38" s="128"/>
      <c r="AH38" s="113"/>
      <c r="AI38" s="107"/>
      <c r="AJ38" s="110"/>
      <c r="AK38" s="122"/>
      <c r="AL38" s="49" t="s">
        <v>185</v>
      </c>
      <c r="AM38" s="101"/>
      <c r="AN38" s="49" t="s">
        <v>185</v>
      </c>
      <c r="AO38" s="101"/>
      <c r="AP38" s="104"/>
      <c r="AQ38" s="104"/>
      <c r="AR38" s="78"/>
      <c r="AS38" s="89"/>
      <c r="AT38" s="246"/>
      <c r="AU38" s="134"/>
      <c r="AV38" s="134"/>
      <c r="AW38" s="240"/>
      <c r="AX38" s="243"/>
      <c r="AY38" s="134"/>
      <c r="AZ38" s="134"/>
      <c r="BA38" s="240"/>
      <c r="BB38" s="246"/>
      <c r="BC38" s="134"/>
      <c r="BD38" s="134"/>
      <c r="BE38" s="240"/>
    </row>
    <row r="39" spans="1:57" s="30" customFormat="1" ht="39.950000000000003" hidden="1" customHeight="1" thickBot="1">
      <c r="A39" s="153"/>
      <c r="B39" s="250"/>
      <c r="C39" s="120"/>
      <c r="D39" s="132"/>
      <c r="E39" s="247"/>
      <c r="F39" s="108"/>
      <c r="G39" s="86"/>
      <c r="H39" s="86"/>
      <c r="I39" s="86"/>
      <c r="J39" s="42" t="s">
        <v>186</v>
      </c>
      <c r="K39" s="42" t="s">
        <v>186</v>
      </c>
      <c r="L39" s="114"/>
      <c r="M39" s="108"/>
      <c r="N39" s="111" t="e">
        <f t="array" ref="N39">INDEX(ZONARIESGOS,MATCH(L39&amp;M39,PROBABILIDADES&amp;IMPACTO,0))</f>
        <v>#N/A</v>
      </c>
      <c r="O39" s="50" t="s">
        <v>186</v>
      </c>
      <c r="P39" s="86"/>
      <c r="Q39" s="86"/>
      <c r="R39" s="86"/>
      <c r="S39" s="86"/>
      <c r="T39" s="86"/>
      <c r="U39" s="86"/>
      <c r="V39" s="86"/>
      <c r="W39" s="34"/>
      <c r="X39" s="35">
        <f t="shared" si="0"/>
        <v>0</v>
      </c>
      <c r="Y39" s="36" t="str">
        <f t="shared" si="1"/>
        <v>DÉBIL</v>
      </c>
      <c r="Z39" s="63" t="e">
        <f t="array" ref="Z39">+INDEX(EVALUACION_EJECUCION,MATCH(Q39&amp;Y39,RESPONSABLE&amp;EVALUACION_DISEÑO,0))</f>
        <v>#N/A</v>
      </c>
      <c r="AA39" s="55" t="e">
        <f t="array" ref="AA39">+INDEX(SOLIDEZ,MATCH(Y39&amp;Z39,DISEÑO&amp;EJECUCION,0))</f>
        <v>#N/A</v>
      </c>
      <c r="AB39" s="36" t="e">
        <f t="shared" si="2"/>
        <v>#N/A</v>
      </c>
      <c r="AC39" s="111"/>
      <c r="AD39" s="126"/>
      <c r="AE39" s="108"/>
      <c r="AF39" s="117"/>
      <c r="AG39" s="129"/>
      <c r="AH39" s="114"/>
      <c r="AI39" s="108"/>
      <c r="AJ39" s="111"/>
      <c r="AK39" s="123"/>
      <c r="AL39" s="50" t="s">
        <v>186</v>
      </c>
      <c r="AM39" s="102"/>
      <c r="AN39" s="50" t="s">
        <v>186</v>
      </c>
      <c r="AO39" s="102"/>
      <c r="AP39" s="105"/>
      <c r="AQ39" s="105"/>
      <c r="AR39" s="79"/>
      <c r="AS39" s="90"/>
      <c r="AT39" s="247"/>
      <c r="AU39" s="135"/>
      <c r="AV39" s="135"/>
      <c r="AW39" s="241"/>
      <c r="AX39" s="244"/>
      <c r="AY39" s="135"/>
      <c r="AZ39" s="135"/>
      <c r="BA39" s="241"/>
      <c r="BB39" s="247"/>
      <c r="BC39" s="135"/>
      <c r="BD39" s="135"/>
      <c r="BE39" s="241"/>
    </row>
    <row r="40" spans="1:57" s="30" customFormat="1" ht="39.950000000000003" hidden="1" customHeight="1">
      <c r="A40" s="151">
        <v>7</v>
      </c>
      <c r="B40" s="248"/>
      <c r="C40" s="118"/>
      <c r="D40" s="130"/>
      <c r="E40" s="245"/>
      <c r="F40" s="106"/>
      <c r="G40" s="84"/>
      <c r="H40" s="84"/>
      <c r="I40" s="84"/>
      <c r="J40" s="38" t="s">
        <v>187</v>
      </c>
      <c r="K40" s="38" t="s">
        <v>187</v>
      </c>
      <c r="L40" s="112"/>
      <c r="M40" s="106"/>
      <c r="N40" s="109" t="e">
        <f t="array" ref="N40">INDEX(ZONARIESGOS,MATCH(L40&amp;M40,PROBABILIDADES&amp;IMPACTO,0))</f>
        <v>#N/A</v>
      </c>
      <c r="O40" s="48" t="s">
        <v>187</v>
      </c>
      <c r="P40" s="84"/>
      <c r="Q40" s="84"/>
      <c r="R40" s="84"/>
      <c r="S40" s="84"/>
      <c r="T40" s="84"/>
      <c r="U40" s="84"/>
      <c r="V40" s="84"/>
      <c r="W40" s="27"/>
      <c r="X40" s="28">
        <f t="shared" si="0"/>
        <v>0</v>
      </c>
      <c r="Y40" s="29" t="str">
        <f t="shared" si="1"/>
        <v>DÉBIL</v>
      </c>
      <c r="Z40" s="61" t="e">
        <f t="array" ref="Z40">+INDEX(EVALUACION_EJECUCION,MATCH(Q40&amp;Y40,RESPONSABLE&amp;EVALUACION_DISEÑO,0))</f>
        <v>#N/A</v>
      </c>
      <c r="AA40" s="56" t="e">
        <f t="array" ref="AA40">+INDEX(SOLIDEZ,MATCH(Y40&amp;Z40,DISEÑO&amp;EJECUCION,0))</f>
        <v>#N/A</v>
      </c>
      <c r="AB40" s="29" t="e">
        <f t="shared" si="2"/>
        <v>#N/A</v>
      </c>
      <c r="AC40" s="109" t="e">
        <f>+VLOOKUP((AVERAGEIF(X40:X44,"&lt;&gt;0")),FORMULACIÓN!$A$100:$B$200,2,FALSE)</f>
        <v>#DIV/0!</v>
      </c>
      <c r="AD40" s="124"/>
      <c r="AE40" s="106"/>
      <c r="AF40" s="115" t="e">
        <f t="array" ref="AF40">+INDEX(DESPLAZAMIENTO_PROBABILIDAD,MATCH(AC40&amp;AD40,SOLIDEZ_PROBABILIDAD&amp;CONTROL_PROBABILIDAD,0))</f>
        <v>#DIV/0!</v>
      </c>
      <c r="AG40" s="127" t="e">
        <f t="array" ref="AG40">+INDEX(DESPLAZAMIENTO_IMPACTO,MATCH(AC40&amp;AE40,SOLIDEZ_IMPACTO&amp;CONTROL_IMPACTO,0))</f>
        <v>#DIV/0!</v>
      </c>
      <c r="AH40" s="112"/>
      <c r="AI40" s="106"/>
      <c r="AJ40" s="109" t="e">
        <f t="array" ref="AJ40">INDEX(ZONARIESGOS,MATCH(AH40&amp;AI40,PROBABILIDADES&amp;IMPACTO,0))</f>
        <v>#N/A</v>
      </c>
      <c r="AK40" s="121"/>
      <c r="AL40" s="48" t="s">
        <v>187</v>
      </c>
      <c r="AM40" s="100"/>
      <c r="AN40" s="48" t="s">
        <v>187</v>
      </c>
      <c r="AO40" s="100"/>
      <c r="AP40" s="103"/>
      <c r="AQ40" s="103"/>
      <c r="AR40" s="77"/>
      <c r="AS40" s="88"/>
      <c r="AT40" s="245"/>
      <c r="AU40" s="133"/>
      <c r="AV40" s="133"/>
      <c r="AW40" s="239"/>
      <c r="AX40" s="242"/>
      <c r="AY40" s="133"/>
      <c r="AZ40" s="133"/>
      <c r="BA40" s="239"/>
      <c r="BB40" s="245"/>
      <c r="BC40" s="133"/>
      <c r="BD40" s="133"/>
      <c r="BE40" s="239"/>
    </row>
    <row r="41" spans="1:57" s="30" customFormat="1" ht="39.950000000000003" hidden="1" customHeight="1">
      <c r="A41" s="152"/>
      <c r="B41" s="249"/>
      <c r="C41" s="119"/>
      <c r="D41" s="131"/>
      <c r="E41" s="246"/>
      <c r="F41" s="107"/>
      <c r="G41" s="85"/>
      <c r="H41" s="85"/>
      <c r="I41" s="85"/>
      <c r="J41" s="40" t="s">
        <v>171</v>
      </c>
      <c r="K41" s="40" t="s">
        <v>171</v>
      </c>
      <c r="L41" s="113"/>
      <c r="M41" s="107"/>
      <c r="N41" s="110" t="e">
        <f t="array" ref="N41">INDEX(ZONARIESGOS,MATCH(L41&amp;M41,PROBABILIDADES&amp;IMPACTO,0))</f>
        <v>#N/A</v>
      </c>
      <c r="O41" s="49" t="s">
        <v>171</v>
      </c>
      <c r="P41" s="85"/>
      <c r="Q41" s="85"/>
      <c r="R41" s="85"/>
      <c r="S41" s="85"/>
      <c r="T41" s="85"/>
      <c r="U41" s="85"/>
      <c r="V41" s="85"/>
      <c r="W41" s="31"/>
      <c r="X41" s="32">
        <f t="shared" si="0"/>
        <v>0</v>
      </c>
      <c r="Y41" s="33" t="str">
        <f t="shared" si="1"/>
        <v>DÉBIL</v>
      </c>
      <c r="Z41" s="62" t="e">
        <f t="array" ref="Z41">+INDEX(EVALUACION_EJECUCION,MATCH(Q41&amp;Y41,RESPONSABLE&amp;EVALUACION_DISEÑO,0))</f>
        <v>#N/A</v>
      </c>
      <c r="AA41" s="54" t="e">
        <f t="array" ref="AA41">+INDEX(SOLIDEZ,MATCH(Y41&amp;Z41,DISEÑO&amp;EJECUCION,0))</f>
        <v>#N/A</v>
      </c>
      <c r="AB41" s="33" t="e">
        <f t="shared" si="2"/>
        <v>#N/A</v>
      </c>
      <c r="AC41" s="110"/>
      <c r="AD41" s="125"/>
      <c r="AE41" s="107"/>
      <c r="AF41" s="116"/>
      <c r="AG41" s="128"/>
      <c r="AH41" s="113"/>
      <c r="AI41" s="107"/>
      <c r="AJ41" s="110"/>
      <c r="AK41" s="122"/>
      <c r="AL41" s="49" t="s">
        <v>171</v>
      </c>
      <c r="AM41" s="101"/>
      <c r="AN41" s="49" t="s">
        <v>171</v>
      </c>
      <c r="AO41" s="101"/>
      <c r="AP41" s="104"/>
      <c r="AQ41" s="104"/>
      <c r="AR41" s="78"/>
      <c r="AS41" s="89"/>
      <c r="AT41" s="246"/>
      <c r="AU41" s="134"/>
      <c r="AV41" s="134"/>
      <c r="AW41" s="240"/>
      <c r="AX41" s="243"/>
      <c r="AY41" s="134"/>
      <c r="AZ41" s="134"/>
      <c r="BA41" s="240"/>
      <c r="BB41" s="246"/>
      <c r="BC41" s="134"/>
      <c r="BD41" s="134"/>
      <c r="BE41" s="240"/>
    </row>
    <row r="42" spans="1:57" s="30" customFormat="1" ht="39.950000000000003" hidden="1" customHeight="1">
      <c r="A42" s="152"/>
      <c r="B42" s="249"/>
      <c r="C42" s="119"/>
      <c r="D42" s="131"/>
      <c r="E42" s="246"/>
      <c r="F42" s="107"/>
      <c r="G42" s="85"/>
      <c r="H42" s="85"/>
      <c r="I42" s="85"/>
      <c r="J42" s="40" t="s">
        <v>179</v>
      </c>
      <c r="K42" s="40" t="s">
        <v>179</v>
      </c>
      <c r="L42" s="113"/>
      <c r="M42" s="107"/>
      <c r="N42" s="110" t="e">
        <f t="array" ref="N42">INDEX(ZONARIESGOS,MATCH(L42&amp;M42,PROBABILIDADES&amp;IMPACTO,0))</f>
        <v>#N/A</v>
      </c>
      <c r="O42" s="49" t="s">
        <v>179</v>
      </c>
      <c r="P42" s="85"/>
      <c r="Q42" s="85"/>
      <c r="R42" s="85"/>
      <c r="S42" s="85"/>
      <c r="T42" s="85"/>
      <c r="U42" s="85"/>
      <c r="V42" s="85"/>
      <c r="W42" s="31"/>
      <c r="X42" s="32">
        <f t="shared" si="0"/>
        <v>0</v>
      </c>
      <c r="Y42" s="33" t="str">
        <f t="shared" si="1"/>
        <v>DÉBIL</v>
      </c>
      <c r="Z42" s="62" t="e">
        <f t="array" ref="Z42">+INDEX(EVALUACION_EJECUCION,MATCH(Q42&amp;Y42,RESPONSABLE&amp;EVALUACION_DISEÑO,0))</f>
        <v>#N/A</v>
      </c>
      <c r="AA42" s="54" t="e">
        <f t="array" ref="AA42">+INDEX(SOLIDEZ,MATCH(Y42&amp;Z42,DISEÑO&amp;EJECUCION,0))</f>
        <v>#N/A</v>
      </c>
      <c r="AB42" s="33" t="e">
        <f t="shared" si="2"/>
        <v>#N/A</v>
      </c>
      <c r="AC42" s="110"/>
      <c r="AD42" s="125"/>
      <c r="AE42" s="107"/>
      <c r="AF42" s="116"/>
      <c r="AG42" s="128"/>
      <c r="AH42" s="113"/>
      <c r="AI42" s="107"/>
      <c r="AJ42" s="110"/>
      <c r="AK42" s="122"/>
      <c r="AL42" s="49" t="s">
        <v>179</v>
      </c>
      <c r="AM42" s="101"/>
      <c r="AN42" s="49" t="s">
        <v>179</v>
      </c>
      <c r="AO42" s="101"/>
      <c r="AP42" s="104"/>
      <c r="AQ42" s="104"/>
      <c r="AR42" s="78"/>
      <c r="AS42" s="89"/>
      <c r="AT42" s="246"/>
      <c r="AU42" s="134"/>
      <c r="AV42" s="134"/>
      <c r="AW42" s="240"/>
      <c r="AX42" s="243"/>
      <c r="AY42" s="134"/>
      <c r="AZ42" s="134"/>
      <c r="BA42" s="240"/>
      <c r="BB42" s="246"/>
      <c r="BC42" s="134"/>
      <c r="BD42" s="134"/>
      <c r="BE42" s="240"/>
    </row>
    <row r="43" spans="1:57" s="30" customFormat="1" ht="39.950000000000003" hidden="1" customHeight="1">
      <c r="A43" s="152"/>
      <c r="B43" s="249"/>
      <c r="C43" s="119"/>
      <c r="D43" s="131"/>
      <c r="E43" s="246"/>
      <c r="F43" s="107"/>
      <c r="G43" s="85"/>
      <c r="H43" s="85"/>
      <c r="I43" s="85"/>
      <c r="J43" s="40" t="s">
        <v>185</v>
      </c>
      <c r="K43" s="40" t="s">
        <v>185</v>
      </c>
      <c r="L43" s="113"/>
      <c r="M43" s="107"/>
      <c r="N43" s="110" t="e">
        <f t="array" ref="N43">INDEX(ZONARIESGOS,MATCH(L43&amp;M43,PROBABILIDADES&amp;IMPACTO,0))</f>
        <v>#N/A</v>
      </c>
      <c r="O43" s="49" t="s">
        <v>185</v>
      </c>
      <c r="P43" s="85"/>
      <c r="Q43" s="85"/>
      <c r="R43" s="85"/>
      <c r="S43" s="85"/>
      <c r="T43" s="85"/>
      <c r="U43" s="85"/>
      <c r="V43" s="85"/>
      <c r="W43" s="31"/>
      <c r="X43" s="32">
        <f t="shared" si="0"/>
        <v>0</v>
      </c>
      <c r="Y43" s="33" t="str">
        <f t="shared" si="1"/>
        <v>DÉBIL</v>
      </c>
      <c r="Z43" s="62" t="e">
        <f t="array" ref="Z43">+INDEX(EVALUACION_EJECUCION,MATCH(Q43&amp;Y43,RESPONSABLE&amp;EVALUACION_DISEÑO,0))</f>
        <v>#N/A</v>
      </c>
      <c r="AA43" s="54" t="e">
        <f t="array" ref="AA43">+INDEX(SOLIDEZ,MATCH(Y43&amp;Z43,DISEÑO&amp;EJECUCION,0))</f>
        <v>#N/A</v>
      </c>
      <c r="AB43" s="33" t="e">
        <f t="shared" si="2"/>
        <v>#N/A</v>
      </c>
      <c r="AC43" s="110"/>
      <c r="AD43" s="125"/>
      <c r="AE43" s="107"/>
      <c r="AF43" s="116"/>
      <c r="AG43" s="128"/>
      <c r="AH43" s="113"/>
      <c r="AI43" s="107"/>
      <c r="AJ43" s="110"/>
      <c r="AK43" s="122"/>
      <c r="AL43" s="49" t="s">
        <v>185</v>
      </c>
      <c r="AM43" s="101"/>
      <c r="AN43" s="49" t="s">
        <v>185</v>
      </c>
      <c r="AO43" s="101"/>
      <c r="AP43" s="104"/>
      <c r="AQ43" s="104"/>
      <c r="AR43" s="78"/>
      <c r="AS43" s="89"/>
      <c r="AT43" s="246"/>
      <c r="AU43" s="134"/>
      <c r="AV43" s="134"/>
      <c r="AW43" s="240"/>
      <c r="AX43" s="243"/>
      <c r="AY43" s="134"/>
      <c r="AZ43" s="134"/>
      <c r="BA43" s="240"/>
      <c r="BB43" s="246"/>
      <c r="BC43" s="134"/>
      <c r="BD43" s="134"/>
      <c r="BE43" s="240"/>
    </row>
    <row r="44" spans="1:57" s="30" customFormat="1" ht="39.950000000000003" hidden="1" customHeight="1" thickBot="1">
      <c r="A44" s="153"/>
      <c r="B44" s="250"/>
      <c r="C44" s="120"/>
      <c r="D44" s="132"/>
      <c r="E44" s="247"/>
      <c r="F44" s="108"/>
      <c r="G44" s="86"/>
      <c r="H44" s="86"/>
      <c r="I44" s="86"/>
      <c r="J44" s="42" t="s">
        <v>186</v>
      </c>
      <c r="K44" s="42" t="s">
        <v>186</v>
      </c>
      <c r="L44" s="114"/>
      <c r="M44" s="108"/>
      <c r="N44" s="111" t="e">
        <f t="array" ref="N44">INDEX(ZONARIESGOS,MATCH(L44&amp;M44,PROBABILIDADES&amp;IMPACTO,0))</f>
        <v>#N/A</v>
      </c>
      <c r="O44" s="50" t="s">
        <v>186</v>
      </c>
      <c r="P44" s="86"/>
      <c r="Q44" s="86"/>
      <c r="R44" s="86"/>
      <c r="S44" s="86"/>
      <c r="T44" s="86"/>
      <c r="U44" s="86"/>
      <c r="V44" s="86"/>
      <c r="W44" s="34"/>
      <c r="X44" s="35">
        <f t="shared" si="0"/>
        <v>0</v>
      </c>
      <c r="Y44" s="36" t="str">
        <f t="shared" si="1"/>
        <v>DÉBIL</v>
      </c>
      <c r="Z44" s="63" t="e">
        <f t="array" ref="Z44">+INDEX(EVALUACION_EJECUCION,MATCH(Q44&amp;Y44,RESPONSABLE&amp;EVALUACION_DISEÑO,0))</f>
        <v>#N/A</v>
      </c>
      <c r="AA44" s="55" t="e">
        <f t="array" ref="AA44">+INDEX(SOLIDEZ,MATCH(Y44&amp;Z44,DISEÑO&amp;EJECUCION,0))</f>
        <v>#N/A</v>
      </c>
      <c r="AB44" s="36" t="e">
        <f t="shared" si="2"/>
        <v>#N/A</v>
      </c>
      <c r="AC44" s="111"/>
      <c r="AD44" s="126"/>
      <c r="AE44" s="108"/>
      <c r="AF44" s="117"/>
      <c r="AG44" s="129"/>
      <c r="AH44" s="114"/>
      <c r="AI44" s="108"/>
      <c r="AJ44" s="111"/>
      <c r="AK44" s="123"/>
      <c r="AL44" s="50" t="s">
        <v>186</v>
      </c>
      <c r="AM44" s="102"/>
      <c r="AN44" s="50" t="s">
        <v>186</v>
      </c>
      <c r="AO44" s="102"/>
      <c r="AP44" s="105"/>
      <c r="AQ44" s="105"/>
      <c r="AR44" s="79"/>
      <c r="AS44" s="90"/>
      <c r="AT44" s="247"/>
      <c r="AU44" s="135"/>
      <c r="AV44" s="135"/>
      <c r="AW44" s="241"/>
      <c r="AX44" s="244"/>
      <c r="AY44" s="135"/>
      <c r="AZ44" s="135"/>
      <c r="BA44" s="241"/>
      <c r="BB44" s="247"/>
      <c r="BC44" s="135"/>
      <c r="BD44" s="135"/>
      <c r="BE44" s="241"/>
    </row>
    <row r="45" spans="1:57" s="30" customFormat="1" ht="39.950000000000003" hidden="1" customHeight="1">
      <c r="A45" s="151">
        <v>8</v>
      </c>
      <c r="B45" s="248"/>
      <c r="C45" s="118"/>
      <c r="D45" s="130"/>
      <c r="E45" s="245"/>
      <c r="F45" s="106"/>
      <c r="G45" s="84"/>
      <c r="H45" s="84"/>
      <c r="I45" s="84"/>
      <c r="J45" s="38" t="s">
        <v>187</v>
      </c>
      <c r="K45" s="38" t="s">
        <v>187</v>
      </c>
      <c r="L45" s="112"/>
      <c r="M45" s="106"/>
      <c r="N45" s="109" t="e">
        <f t="array" ref="N45">INDEX(ZONARIESGOS,MATCH(L45&amp;M45,PROBABILIDADES&amp;IMPACTO,0))</f>
        <v>#N/A</v>
      </c>
      <c r="O45" s="48" t="s">
        <v>187</v>
      </c>
      <c r="P45" s="84"/>
      <c r="Q45" s="84"/>
      <c r="R45" s="84"/>
      <c r="S45" s="84"/>
      <c r="T45" s="84"/>
      <c r="U45" s="84"/>
      <c r="V45" s="84"/>
      <c r="W45" s="27"/>
      <c r="X45" s="28">
        <f t="shared" si="0"/>
        <v>0</v>
      </c>
      <c r="Y45" s="29" t="str">
        <f t="shared" si="1"/>
        <v>DÉBIL</v>
      </c>
      <c r="Z45" s="61" t="e">
        <f t="array" ref="Z45">+INDEX(EVALUACION_EJECUCION,MATCH(Q45&amp;Y45,RESPONSABLE&amp;EVALUACION_DISEÑO,0))</f>
        <v>#N/A</v>
      </c>
      <c r="AA45" s="56" t="e">
        <f t="array" ref="AA45">+INDEX(SOLIDEZ,MATCH(Y45&amp;Z45,DISEÑO&amp;EJECUCION,0))</f>
        <v>#N/A</v>
      </c>
      <c r="AB45" s="29" t="e">
        <f t="shared" si="2"/>
        <v>#N/A</v>
      </c>
      <c r="AC45" s="109" t="e">
        <f>+VLOOKUP((AVERAGEIF(X45:X49,"&lt;&gt;0")),FORMULACIÓN!$A$100:$B$200,2,FALSE)</f>
        <v>#DIV/0!</v>
      </c>
      <c r="AD45" s="124"/>
      <c r="AE45" s="106"/>
      <c r="AF45" s="115" t="e">
        <f t="array" ref="AF45">+INDEX(DESPLAZAMIENTO_PROBABILIDAD,MATCH(AC45&amp;AD45,SOLIDEZ_PROBABILIDAD&amp;CONTROL_PROBABILIDAD,0))</f>
        <v>#DIV/0!</v>
      </c>
      <c r="AG45" s="127" t="e">
        <f t="array" ref="AG45">+INDEX(DESPLAZAMIENTO_IMPACTO,MATCH(AC45&amp;AE45,SOLIDEZ_IMPACTO&amp;CONTROL_IMPACTO,0))</f>
        <v>#DIV/0!</v>
      </c>
      <c r="AH45" s="112"/>
      <c r="AI45" s="106"/>
      <c r="AJ45" s="109" t="e">
        <f t="array" ref="AJ45">INDEX(ZONARIESGOS,MATCH(AH45&amp;AI45,PROBABILIDADES&amp;IMPACTO,0))</f>
        <v>#N/A</v>
      </c>
      <c r="AK45" s="121"/>
      <c r="AL45" s="48" t="s">
        <v>187</v>
      </c>
      <c r="AM45" s="100"/>
      <c r="AN45" s="48" t="s">
        <v>187</v>
      </c>
      <c r="AO45" s="100"/>
      <c r="AP45" s="103"/>
      <c r="AQ45" s="103"/>
      <c r="AR45" s="77"/>
      <c r="AS45" s="88"/>
      <c r="AT45" s="245"/>
      <c r="AU45" s="133"/>
      <c r="AV45" s="133"/>
      <c r="AW45" s="239"/>
      <c r="AX45" s="242"/>
      <c r="AY45" s="133"/>
      <c r="AZ45" s="133"/>
      <c r="BA45" s="239"/>
      <c r="BB45" s="245"/>
      <c r="BC45" s="133"/>
      <c r="BD45" s="133"/>
      <c r="BE45" s="239"/>
    </row>
    <row r="46" spans="1:57" s="30" customFormat="1" ht="39.950000000000003" hidden="1" customHeight="1">
      <c r="A46" s="152"/>
      <c r="B46" s="249"/>
      <c r="C46" s="119"/>
      <c r="D46" s="131"/>
      <c r="E46" s="246"/>
      <c r="F46" s="107"/>
      <c r="G46" s="85"/>
      <c r="H46" s="85"/>
      <c r="I46" s="85"/>
      <c r="J46" s="40" t="s">
        <v>171</v>
      </c>
      <c r="K46" s="40" t="s">
        <v>171</v>
      </c>
      <c r="L46" s="113"/>
      <c r="M46" s="107"/>
      <c r="N46" s="110" t="e">
        <f t="array" ref="N46">INDEX(ZONARIESGOS,MATCH(L46&amp;M46,PROBABILIDADES&amp;IMPACTO,0))</f>
        <v>#N/A</v>
      </c>
      <c r="O46" s="49" t="s">
        <v>171</v>
      </c>
      <c r="P46" s="85"/>
      <c r="Q46" s="85"/>
      <c r="R46" s="85"/>
      <c r="S46" s="85"/>
      <c r="T46" s="85"/>
      <c r="U46" s="85"/>
      <c r="V46" s="85"/>
      <c r="W46" s="31"/>
      <c r="X46" s="32">
        <f t="shared" si="0"/>
        <v>0</v>
      </c>
      <c r="Y46" s="33" t="str">
        <f t="shared" si="1"/>
        <v>DÉBIL</v>
      </c>
      <c r="Z46" s="62" t="e">
        <f t="array" ref="Z46">+INDEX(EVALUACION_EJECUCION,MATCH(Q46&amp;Y46,RESPONSABLE&amp;EVALUACION_DISEÑO,0))</f>
        <v>#N/A</v>
      </c>
      <c r="AA46" s="54" t="e">
        <f t="array" ref="AA46">+INDEX(SOLIDEZ,MATCH(Y46&amp;Z46,DISEÑO&amp;EJECUCION,0))</f>
        <v>#N/A</v>
      </c>
      <c r="AB46" s="33" t="e">
        <f t="shared" si="2"/>
        <v>#N/A</v>
      </c>
      <c r="AC46" s="110"/>
      <c r="AD46" s="125"/>
      <c r="AE46" s="107"/>
      <c r="AF46" s="116"/>
      <c r="AG46" s="128"/>
      <c r="AH46" s="113"/>
      <c r="AI46" s="107"/>
      <c r="AJ46" s="110"/>
      <c r="AK46" s="122"/>
      <c r="AL46" s="49" t="s">
        <v>171</v>
      </c>
      <c r="AM46" s="101"/>
      <c r="AN46" s="49" t="s">
        <v>171</v>
      </c>
      <c r="AO46" s="101"/>
      <c r="AP46" s="104"/>
      <c r="AQ46" s="104"/>
      <c r="AR46" s="78"/>
      <c r="AS46" s="89"/>
      <c r="AT46" s="246"/>
      <c r="AU46" s="134"/>
      <c r="AV46" s="134"/>
      <c r="AW46" s="240"/>
      <c r="AX46" s="243"/>
      <c r="AY46" s="134"/>
      <c r="AZ46" s="134"/>
      <c r="BA46" s="240"/>
      <c r="BB46" s="246"/>
      <c r="BC46" s="134"/>
      <c r="BD46" s="134"/>
      <c r="BE46" s="240"/>
    </row>
    <row r="47" spans="1:57" s="30" customFormat="1" ht="39.950000000000003" hidden="1" customHeight="1">
      <c r="A47" s="152"/>
      <c r="B47" s="249"/>
      <c r="C47" s="119"/>
      <c r="D47" s="131"/>
      <c r="E47" s="246"/>
      <c r="F47" s="107"/>
      <c r="G47" s="85"/>
      <c r="H47" s="85"/>
      <c r="I47" s="85"/>
      <c r="J47" s="40" t="s">
        <v>179</v>
      </c>
      <c r="K47" s="40" t="s">
        <v>179</v>
      </c>
      <c r="L47" s="113"/>
      <c r="M47" s="107"/>
      <c r="N47" s="110" t="e">
        <f t="array" ref="N47">INDEX(ZONARIESGOS,MATCH(L47&amp;M47,PROBABILIDADES&amp;IMPACTO,0))</f>
        <v>#N/A</v>
      </c>
      <c r="O47" s="49" t="s">
        <v>179</v>
      </c>
      <c r="P47" s="85"/>
      <c r="Q47" s="85"/>
      <c r="R47" s="85"/>
      <c r="S47" s="85"/>
      <c r="T47" s="85"/>
      <c r="U47" s="85"/>
      <c r="V47" s="85"/>
      <c r="W47" s="31"/>
      <c r="X47" s="32">
        <f t="shared" si="0"/>
        <v>0</v>
      </c>
      <c r="Y47" s="33" t="str">
        <f t="shared" si="1"/>
        <v>DÉBIL</v>
      </c>
      <c r="Z47" s="62" t="e">
        <f t="array" ref="Z47">+INDEX(EVALUACION_EJECUCION,MATCH(Q47&amp;Y47,RESPONSABLE&amp;EVALUACION_DISEÑO,0))</f>
        <v>#N/A</v>
      </c>
      <c r="AA47" s="54" t="e">
        <f t="array" ref="AA47">+INDEX(SOLIDEZ,MATCH(Y47&amp;Z47,DISEÑO&amp;EJECUCION,0))</f>
        <v>#N/A</v>
      </c>
      <c r="AB47" s="33" t="e">
        <f t="shared" si="2"/>
        <v>#N/A</v>
      </c>
      <c r="AC47" s="110"/>
      <c r="AD47" s="125"/>
      <c r="AE47" s="107"/>
      <c r="AF47" s="116"/>
      <c r="AG47" s="128"/>
      <c r="AH47" s="113"/>
      <c r="AI47" s="107"/>
      <c r="AJ47" s="110"/>
      <c r="AK47" s="122"/>
      <c r="AL47" s="49" t="s">
        <v>179</v>
      </c>
      <c r="AM47" s="101"/>
      <c r="AN47" s="49" t="s">
        <v>179</v>
      </c>
      <c r="AO47" s="101"/>
      <c r="AP47" s="104"/>
      <c r="AQ47" s="104"/>
      <c r="AR47" s="78"/>
      <c r="AS47" s="89"/>
      <c r="AT47" s="246"/>
      <c r="AU47" s="134"/>
      <c r="AV47" s="134"/>
      <c r="AW47" s="240"/>
      <c r="AX47" s="243"/>
      <c r="AY47" s="134"/>
      <c r="AZ47" s="134"/>
      <c r="BA47" s="240"/>
      <c r="BB47" s="246"/>
      <c r="BC47" s="134"/>
      <c r="BD47" s="134"/>
      <c r="BE47" s="240"/>
    </row>
    <row r="48" spans="1:57" s="30" customFormat="1" ht="39.950000000000003" hidden="1" customHeight="1">
      <c r="A48" s="152"/>
      <c r="B48" s="249"/>
      <c r="C48" s="119"/>
      <c r="D48" s="131"/>
      <c r="E48" s="246"/>
      <c r="F48" s="107"/>
      <c r="G48" s="85"/>
      <c r="H48" s="85"/>
      <c r="I48" s="85"/>
      <c r="J48" s="40" t="s">
        <v>185</v>
      </c>
      <c r="K48" s="40" t="s">
        <v>185</v>
      </c>
      <c r="L48" s="113"/>
      <c r="M48" s="107"/>
      <c r="N48" s="110" t="e">
        <f t="array" ref="N48">INDEX(ZONARIESGOS,MATCH(L48&amp;M48,PROBABILIDADES&amp;IMPACTO,0))</f>
        <v>#N/A</v>
      </c>
      <c r="O48" s="49" t="s">
        <v>185</v>
      </c>
      <c r="P48" s="85"/>
      <c r="Q48" s="85"/>
      <c r="R48" s="85"/>
      <c r="S48" s="85"/>
      <c r="T48" s="85"/>
      <c r="U48" s="85"/>
      <c r="V48" s="85"/>
      <c r="W48" s="31"/>
      <c r="X48" s="32">
        <f t="shared" si="0"/>
        <v>0</v>
      </c>
      <c r="Y48" s="33" t="str">
        <f t="shared" si="1"/>
        <v>DÉBIL</v>
      </c>
      <c r="Z48" s="62" t="e">
        <f t="array" ref="Z48">+INDEX(EVALUACION_EJECUCION,MATCH(Q48&amp;Y48,RESPONSABLE&amp;EVALUACION_DISEÑO,0))</f>
        <v>#N/A</v>
      </c>
      <c r="AA48" s="54" t="e">
        <f t="array" ref="AA48">+INDEX(SOLIDEZ,MATCH(Y48&amp;Z48,DISEÑO&amp;EJECUCION,0))</f>
        <v>#N/A</v>
      </c>
      <c r="AB48" s="33" t="e">
        <f t="shared" si="2"/>
        <v>#N/A</v>
      </c>
      <c r="AC48" s="110"/>
      <c r="AD48" s="125"/>
      <c r="AE48" s="107"/>
      <c r="AF48" s="116"/>
      <c r="AG48" s="128"/>
      <c r="AH48" s="113"/>
      <c r="AI48" s="107"/>
      <c r="AJ48" s="110"/>
      <c r="AK48" s="122"/>
      <c r="AL48" s="49" t="s">
        <v>185</v>
      </c>
      <c r="AM48" s="101"/>
      <c r="AN48" s="49" t="s">
        <v>185</v>
      </c>
      <c r="AO48" s="101"/>
      <c r="AP48" s="104"/>
      <c r="AQ48" s="104"/>
      <c r="AR48" s="78"/>
      <c r="AS48" s="89"/>
      <c r="AT48" s="246"/>
      <c r="AU48" s="134"/>
      <c r="AV48" s="134"/>
      <c r="AW48" s="240"/>
      <c r="AX48" s="243"/>
      <c r="AY48" s="134"/>
      <c r="AZ48" s="134"/>
      <c r="BA48" s="240"/>
      <c r="BB48" s="246"/>
      <c r="BC48" s="134"/>
      <c r="BD48" s="134"/>
      <c r="BE48" s="240"/>
    </row>
    <row r="49" spans="1:57" s="30" customFormat="1" ht="39.950000000000003" hidden="1" customHeight="1" thickBot="1">
      <c r="A49" s="153"/>
      <c r="B49" s="250"/>
      <c r="C49" s="120"/>
      <c r="D49" s="132"/>
      <c r="E49" s="247"/>
      <c r="F49" s="108"/>
      <c r="G49" s="86"/>
      <c r="H49" s="86"/>
      <c r="I49" s="86"/>
      <c r="J49" s="42" t="s">
        <v>186</v>
      </c>
      <c r="K49" s="42" t="s">
        <v>186</v>
      </c>
      <c r="L49" s="114"/>
      <c r="M49" s="108"/>
      <c r="N49" s="111" t="e">
        <f t="array" ref="N49">INDEX(ZONARIESGOS,MATCH(L49&amp;M49,PROBABILIDADES&amp;IMPACTO,0))</f>
        <v>#N/A</v>
      </c>
      <c r="O49" s="50" t="s">
        <v>186</v>
      </c>
      <c r="P49" s="86"/>
      <c r="Q49" s="86"/>
      <c r="R49" s="86"/>
      <c r="S49" s="86"/>
      <c r="T49" s="86"/>
      <c r="U49" s="86"/>
      <c r="V49" s="86"/>
      <c r="W49" s="34"/>
      <c r="X49" s="35">
        <f t="shared" si="0"/>
        <v>0</v>
      </c>
      <c r="Y49" s="36" t="str">
        <f t="shared" si="1"/>
        <v>DÉBIL</v>
      </c>
      <c r="Z49" s="63" t="e">
        <f t="array" ref="Z49">+INDEX(EVALUACION_EJECUCION,MATCH(Q49&amp;Y49,RESPONSABLE&amp;EVALUACION_DISEÑO,0))</f>
        <v>#N/A</v>
      </c>
      <c r="AA49" s="55" t="e">
        <f t="array" ref="AA49">+INDEX(SOLIDEZ,MATCH(Y49&amp;Z49,DISEÑO&amp;EJECUCION,0))</f>
        <v>#N/A</v>
      </c>
      <c r="AB49" s="36" t="e">
        <f t="shared" si="2"/>
        <v>#N/A</v>
      </c>
      <c r="AC49" s="111"/>
      <c r="AD49" s="126"/>
      <c r="AE49" s="108"/>
      <c r="AF49" s="117"/>
      <c r="AG49" s="129"/>
      <c r="AH49" s="114"/>
      <c r="AI49" s="108"/>
      <c r="AJ49" s="111"/>
      <c r="AK49" s="123"/>
      <c r="AL49" s="50" t="s">
        <v>186</v>
      </c>
      <c r="AM49" s="102"/>
      <c r="AN49" s="50" t="s">
        <v>186</v>
      </c>
      <c r="AO49" s="102"/>
      <c r="AP49" s="105"/>
      <c r="AQ49" s="105"/>
      <c r="AR49" s="79"/>
      <c r="AS49" s="90"/>
      <c r="AT49" s="247"/>
      <c r="AU49" s="135"/>
      <c r="AV49" s="135"/>
      <c r="AW49" s="241"/>
      <c r="AX49" s="244"/>
      <c r="AY49" s="135"/>
      <c r="AZ49" s="135"/>
      <c r="BA49" s="241"/>
      <c r="BB49" s="247"/>
      <c r="BC49" s="135"/>
      <c r="BD49" s="135"/>
      <c r="BE49" s="241"/>
    </row>
    <row r="50" spans="1:57" s="30" customFormat="1" ht="39.950000000000003" hidden="1" customHeight="1">
      <c r="A50" s="151">
        <v>9</v>
      </c>
      <c r="B50" s="133"/>
      <c r="C50" s="118"/>
      <c r="D50" s="130"/>
      <c r="E50" s="245"/>
      <c r="F50" s="106"/>
      <c r="G50" s="84"/>
      <c r="H50" s="84"/>
      <c r="I50" s="84"/>
      <c r="J50" s="38" t="s">
        <v>187</v>
      </c>
      <c r="K50" s="38" t="s">
        <v>187</v>
      </c>
      <c r="L50" s="112"/>
      <c r="M50" s="106"/>
      <c r="N50" s="109" t="e">
        <f t="array" ref="N50">INDEX(ZONARIESGOS,MATCH(L50&amp;M50,PROBABILIDADES&amp;IMPACTO,0))</f>
        <v>#N/A</v>
      </c>
      <c r="O50" s="48" t="s">
        <v>187</v>
      </c>
      <c r="P50" s="84"/>
      <c r="Q50" s="84"/>
      <c r="R50" s="84"/>
      <c r="S50" s="84"/>
      <c r="T50" s="84"/>
      <c r="U50" s="84"/>
      <c r="V50" s="84"/>
      <c r="W50" s="27"/>
      <c r="X50" s="28">
        <f t="shared" si="0"/>
        <v>0</v>
      </c>
      <c r="Y50" s="29" t="str">
        <f t="shared" si="1"/>
        <v>DÉBIL</v>
      </c>
      <c r="Z50" s="61" t="e">
        <f t="array" ref="Z50">+INDEX(EVALUACION_EJECUCION,MATCH(Q50&amp;Y50,RESPONSABLE&amp;EVALUACION_DISEÑO,0))</f>
        <v>#N/A</v>
      </c>
      <c r="AA50" s="56" t="e">
        <f t="array" ref="AA50">+INDEX(SOLIDEZ,MATCH(Y50&amp;Z50,DISEÑO&amp;EJECUCION,0))</f>
        <v>#N/A</v>
      </c>
      <c r="AB50" s="29" t="e">
        <f t="shared" si="2"/>
        <v>#N/A</v>
      </c>
      <c r="AC50" s="109" t="e">
        <f>+VLOOKUP((AVERAGEIF(X50:X54,"&lt;&gt;0")),FORMULACIÓN!$A$100:$B$200,2,FALSE)</f>
        <v>#DIV/0!</v>
      </c>
      <c r="AD50" s="124"/>
      <c r="AE50" s="106"/>
      <c r="AF50" s="115" t="e">
        <f t="array" ref="AF50">+INDEX(DESPLAZAMIENTO_PROBABILIDAD,MATCH(AC50&amp;AD50,SOLIDEZ_PROBABILIDAD&amp;CONTROL_PROBABILIDAD,0))</f>
        <v>#DIV/0!</v>
      </c>
      <c r="AG50" s="127" t="e">
        <f t="array" ref="AG50">+INDEX(DESPLAZAMIENTO_IMPACTO,MATCH(AC50&amp;AE50,SOLIDEZ_IMPACTO&amp;CONTROL_IMPACTO,0))</f>
        <v>#DIV/0!</v>
      </c>
      <c r="AH50" s="112"/>
      <c r="AI50" s="106"/>
      <c r="AJ50" s="109" t="e">
        <f t="array" ref="AJ50">INDEX(ZONARIESGOS,MATCH(AH50&amp;AI50,PROBABILIDADES&amp;IMPACTO,0))</f>
        <v>#N/A</v>
      </c>
      <c r="AK50" s="121"/>
      <c r="AL50" s="48" t="s">
        <v>187</v>
      </c>
      <c r="AM50" s="100"/>
      <c r="AN50" s="48" t="s">
        <v>187</v>
      </c>
      <c r="AO50" s="100"/>
      <c r="AP50" s="103"/>
      <c r="AQ50" s="103"/>
      <c r="AR50" s="77"/>
      <c r="AS50" s="88"/>
      <c r="AT50" s="245"/>
      <c r="AU50" s="133"/>
      <c r="AV50" s="133"/>
      <c r="AW50" s="239"/>
      <c r="AX50" s="242"/>
      <c r="AY50" s="133"/>
      <c r="AZ50" s="133"/>
      <c r="BA50" s="239"/>
      <c r="BB50" s="245"/>
      <c r="BC50" s="133"/>
      <c r="BD50" s="133"/>
      <c r="BE50" s="239"/>
    </row>
    <row r="51" spans="1:57" s="30" customFormat="1" ht="39.950000000000003" hidden="1" customHeight="1">
      <c r="A51" s="152"/>
      <c r="B51" s="134"/>
      <c r="C51" s="119"/>
      <c r="D51" s="131"/>
      <c r="E51" s="246"/>
      <c r="F51" s="107"/>
      <c r="G51" s="85"/>
      <c r="H51" s="85"/>
      <c r="I51" s="85"/>
      <c r="J51" s="40" t="s">
        <v>171</v>
      </c>
      <c r="K51" s="40" t="s">
        <v>171</v>
      </c>
      <c r="L51" s="113"/>
      <c r="M51" s="107"/>
      <c r="N51" s="110" t="e">
        <f t="array" ref="N51">INDEX(ZONARIESGOS,MATCH(L51&amp;M51,PROBABILIDADES&amp;IMPACTO,0))</f>
        <v>#N/A</v>
      </c>
      <c r="O51" s="49" t="s">
        <v>171</v>
      </c>
      <c r="P51" s="85"/>
      <c r="Q51" s="85"/>
      <c r="R51" s="85"/>
      <c r="S51" s="85"/>
      <c r="T51" s="85"/>
      <c r="U51" s="85"/>
      <c r="V51" s="85"/>
      <c r="W51" s="31"/>
      <c r="X51" s="32">
        <f t="shared" si="0"/>
        <v>0</v>
      </c>
      <c r="Y51" s="33" t="str">
        <f t="shared" si="1"/>
        <v>DÉBIL</v>
      </c>
      <c r="Z51" s="62" t="e">
        <f t="array" ref="Z51">+INDEX(EVALUACION_EJECUCION,MATCH(Q51&amp;Y51,RESPONSABLE&amp;EVALUACION_DISEÑO,0))</f>
        <v>#N/A</v>
      </c>
      <c r="AA51" s="54" t="e">
        <f t="array" ref="AA51">+INDEX(SOLIDEZ,MATCH(Y51&amp;Z51,DISEÑO&amp;EJECUCION,0))</f>
        <v>#N/A</v>
      </c>
      <c r="AB51" s="33" t="e">
        <f t="shared" si="2"/>
        <v>#N/A</v>
      </c>
      <c r="AC51" s="110"/>
      <c r="AD51" s="125"/>
      <c r="AE51" s="107"/>
      <c r="AF51" s="116"/>
      <c r="AG51" s="128"/>
      <c r="AH51" s="113"/>
      <c r="AI51" s="107"/>
      <c r="AJ51" s="110"/>
      <c r="AK51" s="122"/>
      <c r="AL51" s="49" t="s">
        <v>171</v>
      </c>
      <c r="AM51" s="101"/>
      <c r="AN51" s="49" t="s">
        <v>171</v>
      </c>
      <c r="AO51" s="101"/>
      <c r="AP51" s="104"/>
      <c r="AQ51" s="104"/>
      <c r="AR51" s="78"/>
      <c r="AS51" s="89"/>
      <c r="AT51" s="246"/>
      <c r="AU51" s="134"/>
      <c r="AV51" s="134"/>
      <c r="AW51" s="240"/>
      <c r="AX51" s="243"/>
      <c r="AY51" s="134"/>
      <c r="AZ51" s="134"/>
      <c r="BA51" s="240"/>
      <c r="BB51" s="246"/>
      <c r="BC51" s="134"/>
      <c r="BD51" s="134"/>
      <c r="BE51" s="240"/>
    </row>
    <row r="52" spans="1:57" s="30" customFormat="1" ht="39.950000000000003" hidden="1" customHeight="1">
      <c r="A52" s="152"/>
      <c r="B52" s="134"/>
      <c r="C52" s="119"/>
      <c r="D52" s="131"/>
      <c r="E52" s="246"/>
      <c r="F52" s="107"/>
      <c r="G52" s="85"/>
      <c r="H52" s="85"/>
      <c r="I52" s="85"/>
      <c r="J52" s="40" t="s">
        <v>179</v>
      </c>
      <c r="K52" s="40" t="s">
        <v>179</v>
      </c>
      <c r="L52" s="113"/>
      <c r="M52" s="107"/>
      <c r="N52" s="110" t="e">
        <f t="array" ref="N52">INDEX(ZONARIESGOS,MATCH(L52&amp;M52,PROBABILIDADES&amp;IMPACTO,0))</f>
        <v>#N/A</v>
      </c>
      <c r="O52" s="49" t="s">
        <v>179</v>
      </c>
      <c r="P52" s="85"/>
      <c r="Q52" s="85"/>
      <c r="R52" s="85"/>
      <c r="S52" s="85"/>
      <c r="T52" s="85"/>
      <c r="U52" s="85"/>
      <c r="V52" s="85"/>
      <c r="W52" s="31"/>
      <c r="X52" s="32">
        <f t="shared" si="0"/>
        <v>0</v>
      </c>
      <c r="Y52" s="33" t="str">
        <f t="shared" si="1"/>
        <v>DÉBIL</v>
      </c>
      <c r="Z52" s="62" t="e">
        <f t="array" ref="Z52">+INDEX(EVALUACION_EJECUCION,MATCH(Q52&amp;Y52,RESPONSABLE&amp;EVALUACION_DISEÑO,0))</f>
        <v>#N/A</v>
      </c>
      <c r="AA52" s="54" t="e">
        <f t="array" ref="AA52">+INDEX(SOLIDEZ,MATCH(Y52&amp;Z52,DISEÑO&amp;EJECUCION,0))</f>
        <v>#N/A</v>
      </c>
      <c r="AB52" s="33" t="e">
        <f t="shared" si="2"/>
        <v>#N/A</v>
      </c>
      <c r="AC52" s="110"/>
      <c r="AD52" s="125"/>
      <c r="AE52" s="107"/>
      <c r="AF52" s="116"/>
      <c r="AG52" s="128"/>
      <c r="AH52" s="113"/>
      <c r="AI52" s="107"/>
      <c r="AJ52" s="110"/>
      <c r="AK52" s="122"/>
      <c r="AL52" s="49" t="s">
        <v>179</v>
      </c>
      <c r="AM52" s="101"/>
      <c r="AN52" s="49" t="s">
        <v>179</v>
      </c>
      <c r="AO52" s="101"/>
      <c r="AP52" s="104"/>
      <c r="AQ52" s="104"/>
      <c r="AR52" s="78"/>
      <c r="AS52" s="89"/>
      <c r="AT52" s="246"/>
      <c r="AU52" s="134"/>
      <c r="AV52" s="134"/>
      <c r="AW52" s="240"/>
      <c r="AX52" s="243"/>
      <c r="AY52" s="134"/>
      <c r="AZ52" s="134"/>
      <c r="BA52" s="240"/>
      <c r="BB52" s="246"/>
      <c r="BC52" s="134"/>
      <c r="BD52" s="134"/>
      <c r="BE52" s="240"/>
    </row>
    <row r="53" spans="1:57" s="30" customFormat="1" ht="39.950000000000003" hidden="1" customHeight="1">
      <c r="A53" s="152"/>
      <c r="B53" s="134"/>
      <c r="C53" s="119"/>
      <c r="D53" s="131"/>
      <c r="E53" s="246"/>
      <c r="F53" s="107"/>
      <c r="G53" s="85"/>
      <c r="H53" s="85"/>
      <c r="I53" s="85"/>
      <c r="J53" s="40" t="s">
        <v>185</v>
      </c>
      <c r="K53" s="40" t="s">
        <v>185</v>
      </c>
      <c r="L53" s="113"/>
      <c r="M53" s="107"/>
      <c r="N53" s="110" t="e">
        <f t="array" ref="N53">INDEX(ZONARIESGOS,MATCH(L53&amp;M53,PROBABILIDADES&amp;IMPACTO,0))</f>
        <v>#N/A</v>
      </c>
      <c r="O53" s="49" t="s">
        <v>185</v>
      </c>
      <c r="P53" s="85"/>
      <c r="Q53" s="85"/>
      <c r="R53" s="85"/>
      <c r="S53" s="85"/>
      <c r="T53" s="85"/>
      <c r="U53" s="85"/>
      <c r="V53" s="85"/>
      <c r="W53" s="31"/>
      <c r="X53" s="32">
        <f t="shared" si="0"/>
        <v>0</v>
      </c>
      <c r="Y53" s="33" t="str">
        <f t="shared" si="1"/>
        <v>DÉBIL</v>
      </c>
      <c r="Z53" s="62" t="e">
        <f t="array" ref="Z53">+INDEX(EVALUACION_EJECUCION,MATCH(Q53&amp;Y53,RESPONSABLE&amp;EVALUACION_DISEÑO,0))</f>
        <v>#N/A</v>
      </c>
      <c r="AA53" s="54" t="e">
        <f t="array" ref="AA53">+INDEX(SOLIDEZ,MATCH(Y53&amp;Z53,DISEÑO&amp;EJECUCION,0))</f>
        <v>#N/A</v>
      </c>
      <c r="AB53" s="33" t="e">
        <f t="shared" si="2"/>
        <v>#N/A</v>
      </c>
      <c r="AC53" s="110"/>
      <c r="AD53" s="125"/>
      <c r="AE53" s="107"/>
      <c r="AF53" s="116"/>
      <c r="AG53" s="128"/>
      <c r="AH53" s="113"/>
      <c r="AI53" s="107"/>
      <c r="AJ53" s="110"/>
      <c r="AK53" s="122"/>
      <c r="AL53" s="49" t="s">
        <v>185</v>
      </c>
      <c r="AM53" s="101"/>
      <c r="AN53" s="49" t="s">
        <v>185</v>
      </c>
      <c r="AO53" s="101"/>
      <c r="AP53" s="104"/>
      <c r="AQ53" s="104"/>
      <c r="AR53" s="78"/>
      <c r="AS53" s="89"/>
      <c r="AT53" s="246"/>
      <c r="AU53" s="134"/>
      <c r="AV53" s="134"/>
      <c r="AW53" s="240"/>
      <c r="AX53" s="243"/>
      <c r="AY53" s="134"/>
      <c r="AZ53" s="134"/>
      <c r="BA53" s="240"/>
      <c r="BB53" s="246"/>
      <c r="BC53" s="134"/>
      <c r="BD53" s="134"/>
      <c r="BE53" s="240"/>
    </row>
    <row r="54" spans="1:57" s="30" customFormat="1" ht="39.950000000000003" hidden="1" customHeight="1" thickBot="1">
      <c r="A54" s="153"/>
      <c r="B54" s="135"/>
      <c r="C54" s="120"/>
      <c r="D54" s="132"/>
      <c r="E54" s="247"/>
      <c r="F54" s="108"/>
      <c r="G54" s="86"/>
      <c r="H54" s="86"/>
      <c r="I54" s="86"/>
      <c r="J54" s="42" t="s">
        <v>186</v>
      </c>
      <c r="K54" s="42" t="s">
        <v>186</v>
      </c>
      <c r="L54" s="114"/>
      <c r="M54" s="108"/>
      <c r="N54" s="111" t="e">
        <f t="array" ref="N54">INDEX(ZONARIESGOS,MATCH(L54&amp;M54,PROBABILIDADES&amp;IMPACTO,0))</f>
        <v>#N/A</v>
      </c>
      <c r="O54" s="50" t="s">
        <v>186</v>
      </c>
      <c r="P54" s="86"/>
      <c r="Q54" s="86"/>
      <c r="R54" s="86"/>
      <c r="S54" s="86"/>
      <c r="T54" s="86"/>
      <c r="U54" s="86"/>
      <c r="V54" s="86"/>
      <c r="W54" s="34"/>
      <c r="X54" s="35">
        <f t="shared" si="0"/>
        <v>0</v>
      </c>
      <c r="Y54" s="36" t="str">
        <f t="shared" si="1"/>
        <v>DÉBIL</v>
      </c>
      <c r="Z54" s="63" t="e">
        <f t="array" ref="Z54">+INDEX(EVALUACION_EJECUCION,MATCH(Q54&amp;Y54,RESPONSABLE&amp;EVALUACION_DISEÑO,0))</f>
        <v>#N/A</v>
      </c>
      <c r="AA54" s="55" t="e">
        <f t="array" ref="AA54">+INDEX(SOLIDEZ,MATCH(Y54&amp;Z54,DISEÑO&amp;EJECUCION,0))</f>
        <v>#N/A</v>
      </c>
      <c r="AB54" s="36" t="e">
        <f t="shared" si="2"/>
        <v>#N/A</v>
      </c>
      <c r="AC54" s="111"/>
      <c r="AD54" s="126"/>
      <c r="AE54" s="108"/>
      <c r="AF54" s="117"/>
      <c r="AG54" s="129"/>
      <c r="AH54" s="114"/>
      <c r="AI54" s="108"/>
      <c r="AJ54" s="111"/>
      <c r="AK54" s="123"/>
      <c r="AL54" s="50" t="s">
        <v>186</v>
      </c>
      <c r="AM54" s="102"/>
      <c r="AN54" s="50" t="s">
        <v>186</v>
      </c>
      <c r="AO54" s="102"/>
      <c r="AP54" s="105"/>
      <c r="AQ54" s="105"/>
      <c r="AR54" s="79"/>
      <c r="AS54" s="90"/>
      <c r="AT54" s="247"/>
      <c r="AU54" s="135"/>
      <c r="AV54" s="135"/>
      <c r="AW54" s="241"/>
      <c r="AX54" s="244"/>
      <c r="AY54" s="135"/>
      <c r="AZ54" s="135"/>
      <c r="BA54" s="241"/>
      <c r="BB54" s="247"/>
      <c r="BC54" s="135"/>
      <c r="BD54" s="135"/>
      <c r="BE54" s="241"/>
    </row>
    <row r="55" spans="1:57" s="30" customFormat="1" ht="39.950000000000003" hidden="1" customHeight="1">
      <c r="A55" s="151">
        <v>10</v>
      </c>
      <c r="B55" s="133"/>
      <c r="C55" s="118"/>
      <c r="D55" s="130"/>
      <c r="E55" s="245"/>
      <c r="F55" s="106"/>
      <c r="G55" s="84"/>
      <c r="H55" s="84"/>
      <c r="I55" s="84"/>
      <c r="J55" s="38" t="s">
        <v>187</v>
      </c>
      <c r="K55" s="38" t="s">
        <v>187</v>
      </c>
      <c r="L55" s="112"/>
      <c r="M55" s="106"/>
      <c r="N55" s="109" t="e">
        <f t="array" ref="N55">INDEX(ZONARIESGOS,MATCH(L55&amp;M55,PROBABILIDADES&amp;IMPACTO,0))</f>
        <v>#N/A</v>
      </c>
      <c r="O55" s="48" t="s">
        <v>187</v>
      </c>
      <c r="P55" s="84"/>
      <c r="Q55" s="84"/>
      <c r="R55" s="84"/>
      <c r="S55" s="84"/>
      <c r="T55" s="84"/>
      <c r="U55" s="84"/>
      <c r="V55" s="84"/>
      <c r="W55" s="27"/>
      <c r="X55" s="28">
        <f t="shared" si="0"/>
        <v>0</v>
      </c>
      <c r="Y55" s="29" t="str">
        <f t="shared" si="1"/>
        <v>DÉBIL</v>
      </c>
      <c r="Z55" s="61" t="e">
        <f t="array" ref="Z55">+INDEX(EVALUACION_EJECUCION,MATCH(Q55&amp;Y55,RESPONSABLE&amp;EVALUACION_DISEÑO,0))</f>
        <v>#N/A</v>
      </c>
      <c r="AA55" s="56" t="e">
        <f t="array" ref="AA55">+INDEX(SOLIDEZ,MATCH(Y55&amp;Z55,DISEÑO&amp;EJECUCION,0))</f>
        <v>#N/A</v>
      </c>
      <c r="AB55" s="29" t="e">
        <f t="shared" si="2"/>
        <v>#N/A</v>
      </c>
      <c r="AC55" s="109" t="e">
        <f>+VLOOKUP((AVERAGEIF(X55:X59,"&lt;&gt;0")),FORMULACIÓN!$A$100:$B$200,2,FALSE)</f>
        <v>#DIV/0!</v>
      </c>
      <c r="AD55" s="124"/>
      <c r="AE55" s="106"/>
      <c r="AF55" s="115" t="e">
        <f t="array" ref="AF55">+INDEX(DESPLAZAMIENTO_PROBABILIDAD,MATCH(AC55&amp;AD55,SOLIDEZ_PROBABILIDAD&amp;CONTROL_PROBABILIDAD,0))</f>
        <v>#DIV/0!</v>
      </c>
      <c r="AG55" s="127" t="e">
        <f t="array" ref="AG55">+INDEX(DESPLAZAMIENTO_IMPACTO,MATCH(AC55&amp;AE55,SOLIDEZ_IMPACTO&amp;CONTROL_IMPACTO,0))</f>
        <v>#DIV/0!</v>
      </c>
      <c r="AH55" s="112"/>
      <c r="AI55" s="106"/>
      <c r="AJ55" s="109" t="e">
        <f t="array" ref="AJ55">INDEX(ZONARIESGOS,MATCH(AH55&amp;AI55,PROBABILIDADES&amp;IMPACTO,0))</f>
        <v>#N/A</v>
      </c>
      <c r="AK55" s="121"/>
      <c r="AL55" s="48" t="s">
        <v>187</v>
      </c>
      <c r="AM55" s="100"/>
      <c r="AN55" s="48" t="s">
        <v>187</v>
      </c>
      <c r="AO55" s="100"/>
      <c r="AP55" s="103"/>
      <c r="AQ55" s="103"/>
      <c r="AR55" s="80"/>
      <c r="AS55" s="70"/>
      <c r="AT55" s="245"/>
      <c r="AU55" s="133"/>
      <c r="AV55" s="133"/>
      <c r="AW55" s="239"/>
      <c r="AX55" s="242"/>
      <c r="AY55" s="133"/>
      <c r="AZ55" s="133"/>
      <c r="BA55" s="239"/>
      <c r="BB55" s="245"/>
      <c r="BC55" s="133"/>
      <c r="BD55" s="133"/>
      <c r="BE55" s="239"/>
    </row>
    <row r="56" spans="1:57" s="30" customFormat="1" ht="39.950000000000003" hidden="1" customHeight="1">
      <c r="A56" s="152"/>
      <c r="B56" s="134"/>
      <c r="C56" s="119"/>
      <c r="D56" s="131"/>
      <c r="E56" s="246"/>
      <c r="F56" s="107"/>
      <c r="G56" s="85"/>
      <c r="H56" s="85"/>
      <c r="I56" s="85"/>
      <c r="J56" s="40" t="s">
        <v>171</v>
      </c>
      <c r="K56" s="40" t="s">
        <v>171</v>
      </c>
      <c r="L56" s="113"/>
      <c r="M56" s="107"/>
      <c r="N56" s="110" t="e">
        <f t="array" ref="N56">INDEX(ZONARIESGOS,MATCH(L56&amp;M56,PROBABILIDADES&amp;IMPACTO,0))</f>
        <v>#N/A</v>
      </c>
      <c r="O56" s="49" t="s">
        <v>171</v>
      </c>
      <c r="P56" s="85"/>
      <c r="Q56" s="85"/>
      <c r="R56" s="85"/>
      <c r="S56" s="85"/>
      <c r="T56" s="85"/>
      <c r="U56" s="85"/>
      <c r="V56" s="85"/>
      <c r="W56" s="31"/>
      <c r="X56" s="32">
        <f t="shared" si="0"/>
        <v>0</v>
      </c>
      <c r="Y56" s="33" t="str">
        <f t="shared" si="1"/>
        <v>DÉBIL</v>
      </c>
      <c r="Z56" s="62" t="e">
        <f t="array" ref="Z56">+INDEX(EVALUACION_EJECUCION,MATCH(Q56&amp;Y56,RESPONSABLE&amp;EVALUACION_DISEÑO,0))</f>
        <v>#N/A</v>
      </c>
      <c r="AA56" s="54" t="e">
        <f t="array" ref="AA56">+INDEX(SOLIDEZ,MATCH(Y56&amp;Z56,DISEÑO&amp;EJECUCION,0))</f>
        <v>#N/A</v>
      </c>
      <c r="AB56" s="33" t="e">
        <f t="shared" si="2"/>
        <v>#N/A</v>
      </c>
      <c r="AC56" s="110"/>
      <c r="AD56" s="125"/>
      <c r="AE56" s="107"/>
      <c r="AF56" s="116"/>
      <c r="AG56" s="128"/>
      <c r="AH56" s="113"/>
      <c r="AI56" s="107"/>
      <c r="AJ56" s="110"/>
      <c r="AK56" s="122"/>
      <c r="AL56" s="49" t="s">
        <v>171</v>
      </c>
      <c r="AM56" s="101"/>
      <c r="AN56" s="49" t="s">
        <v>171</v>
      </c>
      <c r="AO56" s="101"/>
      <c r="AP56" s="104"/>
      <c r="AQ56" s="104"/>
      <c r="AR56" s="81"/>
      <c r="AS56" s="71"/>
      <c r="AT56" s="246"/>
      <c r="AU56" s="134"/>
      <c r="AV56" s="134"/>
      <c r="AW56" s="240"/>
      <c r="AX56" s="243"/>
      <c r="AY56" s="134"/>
      <c r="AZ56" s="134"/>
      <c r="BA56" s="240"/>
      <c r="BB56" s="246"/>
      <c r="BC56" s="134"/>
      <c r="BD56" s="134"/>
      <c r="BE56" s="240"/>
    </row>
    <row r="57" spans="1:57" s="30" customFormat="1" ht="39.950000000000003" hidden="1" customHeight="1">
      <c r="A57" s="152"/>
      <c r="B57" s="134"/>
      <c r="C57" s="119"/>
      <c r="D57" s="131"/>
      <c r="E57" s="246"/>
      <c r="F57" s="107"/>
      <c r="G57" s="85"/>
      <c r="H57" s="85"/>
      <c r="I57" s="85"/>
      <c r="J57" s="40" t="s">
        <v>179</v>
      </c>
      <c r="K57" s="40" t="s">
        <v>179</v>
      </c>
      <c r="L57" s="113"/>
      <c r="M57" s="107"/>
      <c r="N57" s="110" t="e">
        <f t="array" ref="N57">INDEX(ZONARIESGOS,MATCH(L57&amp;M57,PROBABILIDADES&amp;IMPACTO,0))</f>
        <v>#N/A</v>
      </c>
      <c r="O57" s="49" t="s">
        <v>179</v>
      </c>
      <c r="P57" s="85"/>
      <c r="Q57" s="85"/>
      <c r="R57" s="85"/>
      <c r="S57" s="85"/>
      <c r="T57" s="85"/>
      <c r="U57" s="85"/>
      <c r="V57" s="85"/>
      <c r="W57" s="31"/>
      <c r="X57" s="32">
        <f t="shared" si="0"/>
        <v>0</v>
      </c>
      <c r="Y57" s="33" t="str">
        <f t="shared" si="1"/>
        <v>DÉBIL</v>
      </c>
      <c r="Z57" s="62" t="e">
        <f t="array" ref="Z57">+INDEX(EVALUACION_EJECUCION,MATCH(Q57&amp;Y57,RESPONSABLE&amp;EVALUACION_DISEÑO,0))</f>
        <v>#N/A</v>
      </c>
      <c r="AA57" s="54" t="e">
        <f t="array" ref="AA57">+INDEX(SOLIDEZ,MATCH(Y57&amp;Z57,DISEÑO&amp;EJECUCION,0))</f>
        <v>#N/A</v>
      </c>
      <c r="AB57" s="33" t="e">
        <f t="shared" si="2"/>
        <v>#N/A</v>
      </c>
      <c r="AC57" s="110"/>
      <c r="AD57" s="125"/>
      <c r="AE57" s="107"/>
      <c r="AF57" s="116"/>
      <c r="AG57" s="128"/>
      <c r="AH57" s="113"/>
      <c r="AI57" s="107"/>
      <c r="AJ57" s="110"/>
      <c r="AK57" s="122"/>
      <c r="AL57" s="49" t="s">
        <v>179</v>
      </c>
      <c r="AM57" s="101"/>
      <c r="AN57" s="49" t="s">
        <v>179</v>
      </c>
      <c r="AO57" s="101"/>
      <c r="AP57" s="104"/>
      <c r="AQ57" s="104"/>
      <c r="AR57" s="81"/>
      <c r="AS57" s="71"/>
      <c r="AT57" s="246"/>
      <c r="AU57" s="134"/>
      <c r="AV57" s="134"/>
      <c r="AW57" s="240"/>
      <c r="AX57" s="243"/>
      <c r="AY57" s="134"/>
      <c r="AZ57" s="134"/>
      <c r="BA57" s="240"/>
      <c r="BB57" s="246"/>
      <c r="BC57" s="134"/>
      <c r="BD57" s="134"/>
      <c r="BE57" s="240"/>
    </row>
    <row r="58" spans="1:57" s="30" customFormat="1" ht="39.950000000000003" hidden="1" customHeight="1">
      <c r="A58" s="152"/>
      <c r="B58" s="134"/>
      <c r="C58" s="119"/>
      <c r="D58" s="131"/>
      <c r="E58" s="246"/>
      <c r="F58" s="107"/>
      <c r="G58" s="85"/>
      <c r="H58" s="85"/>
      <c r="I58" s="85"/>
      <c r="J58" s="40" t="s">
        <v>185</v>
      </c>
      <c r="K58" s="40" t="s">
        <v>185</v>
      </c>
      <c r="L58" s="113"/>
      <c r="M58" s="107"/>
      <c r="N58" s="110" t="e">
        <f t="array" ref="N58">INDEX(ZONARIESGOS,MATCH(L58&amp;M58,PROBABILIDADES&amp;IMPACTO,0))</f>
        <v>#N/A</v>
      </c>
      <c r="O58" s="49" t="s">
        <v>185</v>
      </c>
      <c r="P58" s="85"/>
      <c r="Q58" s="85"/>
      <c r="R58" s="85"/>
      <c r="S58" s="85"/>
      <c r="T58" s="85"/>
      <c r="U58" s="85"/>
      <c r="V58" s="85"/>
      <c r="W58" s="31"/>
      <c r="X58" s="32">
        <f t="shared" si="0"/>
        <v>0</v>
      </c>
      <c r="Y58" s="33" t="str">
        <f t="shared" si="1"/>
        <v>DÉBIL</v>
      </c>
      <c r="Z58" s="62" t="e">
        <f t="array" ref="Z58">+INDEX(EVALUACION_EJECUCION,MATCH(Q58&amp;Y58,RESPONSABLE&amp;EVALUACION_DISEÑO,0))</f>
        <v>#N/A</v>
      </c>
      <c r="AA58" s="54" t="e">
        <f t="array" ref="AA58">+INDEX(SOLIDEZ,MATCH(Y58&amp;Z58,DISEÑO&amp;EJECUCION,0))</f>
        <v>#N/A</v>
      </c>
      <c r="AB58" s="33" t="e">
        <f t="shared" si="2"/>
        <v>#N/A</v>
      </c>
      <c r="AC58" s="110"/>
      <c r="AD58" s="125"/>
      <c r="AE58" s="107"/>
      <c r="AF58" s="116"/>
      <c r="AG58" s="128"/>
      <c r="AH58" s="113"/>
      <c r="AI58" s="107"/>
      <c r="AJ58" s="110"/>
      <c r="AK58" s="122"/>
      <c r="AL58" s="49" t="s">
        <v>185</v>
      </c>
      <c r="AM58" s="101"/>
      <c r="AN58" s="49" t="s">
        <v>185</v>
      </c>
      <c r="AO58" s="101"/>
      <c r="AP58" s="104"/>
      <c r="AQ58" s="104"/>
      <c r="AR58" s="81"/>
      <c r="AS58" s="71"/>
      <c r="AT58" s="246"/>
      <c r="AU58" s="134"/>
      <c r="AV58" s="134"/>
      <c r="AW58" s="240"/>
      <c r="AX58" s="243"/>
      <c r="AY58" s="134"/>
      <c r="AZ58" s="134"/>
      <c r="BA58" s="240"/>
      <c r="BB58" s="246"/>
      <c r="BC58" s="134"/>
      <c r="BD58" s="134"/>
      <c r="BE58" s="240"/>
    </row>
    <row r="59" spans="1:57" s="30" customFormat="1" ht="39.950000000000003" hidden="1" customHeight="1" thickBot="1">
      <c r="A59" s="153"/>
      <c r="B59" s="135"/>
      <c r="C59" s="120"/>
      <c r="D59" s="132"/>
      <c r="E59" s="247"/>
      <c r="F59" s="108"/>
      <c r="G59" s="86"/>
      <c r="H59" s="86"/>
      <c r="I59" s="86"/>
      <c r="J59" s="42" t="s">
        <v>186</v>
      </c>
      <c r="K59" s="42" t="s">
        <v>186</v>
      </c>
      <c r="L59" s="114"/>
      <c r="M59" s="108"/>
      <c r="N59" s="111" t="e">
        <f t="array" ref="N59">INDEX(ZONARIESGOS,MATCH(L59&amp;M59,PROBABILIDADES&amp;IMPACTO,0))</f>
        <v>#N/A</v>
      </c>
      <c r="O59" s="50" t="s">
        <v>186</v>
      </c>
      <c r="P59" s="86"/>
      <c r="Q59" s="86"/>
      <c r="R59" s="86"/>
      <c r="S59" s="86"/>
      <c r="T59" s="86"/>
      <c r="U59" s="86"/>
      <c r="V59" s="86"/>
      <c r="W59" s="34"/>
      <c r="X59" s="35">
        <f t="shared" si="0"/>
        <v>0</v>
      </c>
      <c r="Y59" s="36" t="str">
        <f t="shared" si="1"/>
        <v>DÉBIL</v>
      </c>
      <c r="Z59" s="63" t="e">
        <f t="array" ref="Z59">+INDEX(EVALUACION_EJECUCION,MATCH(Q59&amp;Y59,RESPONSABLE&amp;EVALUACION_DISEÑO,0))</f>
        <v>#N/A</v>
      </c>
      <c r="AA59" s="55" t="e">
        <f t="array" ref="AA59">+INDEX(SOLIDEZ,MATCH(Y59&amp;Z59,DISEÑO&amp;EJECUCION,0))</f>
        <v>#N/A</v>
      </c>
      <c r="AB59" s="36" t="e">
        <f t="shared" si="2"/>
        <v>#N/A</v>
      </c>
      <c r="AC59" s="111"/>
      <c r="AD59" s="126"/>
      <c r="AE59" s="108"/>
      <c r="AF59" s="117"/>
      <c r="AG59" s="129"/>
      <c r="AH59" s="114"/>
      <c r="AI59" s="108"/>
      <c r="AJ59" s="111"/>
      <c r="AK59" s="123"/>
      <c r="AL59" s="50" t="s">
        <v>186</v>
      </c>
      <c r="AM59" s="102"/>
      <c r="AN59" s="50" t="s">
        <v>186</v>
      </c>
      <c r="AO59" s="102"/>
      <c r="AP59" s="105"/>
      <c r="AQ59" s="105"/>
      <c r="AR59" s="82"/>
      <c r="AS59" s="72"/>
      <c r="AT59" s="247"/>
      <c r="AU59" s="135"/>
      <c r="AV59" s="135"/>
      <c r="AW59" s="241"/>
      <c r="AX59" s="244"/>
      <c r="AY59" s="135"/>
      <c r="AZ59" s="135"/>
      <c r="BA59" s="241"/>
      <c r="BB59" s="247"/>
      <c r="BC59" s="135"/>
      <c r="BD59" s="135"/>
      <c r="BE59" s="241"/>
    </row>
    <row r="60" spans="1:57" s="30" customFormat="1" ht="39.950000000000003" hidden="1" customHeight="1">
      <c r="A60" s="151">
        <v>11</v>
      </c>
      <c r="B60" s="133"/>
      <c r="C60" s="118"/>
      <c r="D60" s="130"/>
      <c r="E60" s="245"/>
      <c r="F60" s="106"/>
      <c r="G60" s="84"/>
      <c r="H60" s="84"/>
      <c r="I60" s="84"/>
      <c r="J60" s="38" t="s">
        <v>187</v>
      </c>
      <c r="K60" s="38" t="s">
        <v>187</v>
      </c>
      <c r="L60" s="112"/>
      <c r="M60" s="106"/>
      <c r="N60" s="109" t="e">
        <f t="array" ref="N60">INDEX(ZONARIESGOS,MATCH(L60&amp;M60,PROBABILIDADES&amp;IMPACTO,0))</f>
        <v>#N/A</v>
      </c>
      <c r="O60" s="48" t="s">
        <v>187</v>
      </c>
      <c r="P60" s="84"/>
      <c r="Q60" s="84"/>
      <c r="R60" s="84"/>
      <c r="S60" s="84"/>
      <c r="T60" s="84"/>
      <c r="U60" s="84"/>
      <c r="V60" s="84"/>
      <c r="W60" s="27"/>
      <c r="X60" s="28">
        <f t="shared" si="0"/>
        <v>0</v>
      </c>
      <c r="Y60" s="29" t="str">
        <f t="shared" si="1"/>
        <v>DÉBIL</v>
      </c>
      <c r="Z60" s="61" t="e">
        <f t="array" ref="Z60">+INDEX(EVALUACION_EJECUCION,MATCH(Q60&amp;Y60,RESPONSABLE&amp;EVALUACION_DISEÑO,0))</f>
        <v>#N/A</v>
      </c>
      <c r="AA60" s="56" t="e">
        <f t="array" ref="AA60">+INDEX(SOLIDEZ,MATCH(Y60&amp;Z60,DISEÑO&amp;EJECUCION,0))</f>
        <v>#N/A</v>
      </c>
      <c r="AB60" s="29" t="e">
        <f t="shared" si="2"/>
        <v>#N/A</v>
      </c>
      <c r="AC60" s="109" t="e">
        <f>+VLOOKUP((AVERAGEIF(X60:X64,"&lt;&gt;0")),FORMULACIÓN!$A$100:$B$200,2,FALSE)</f>
        <v>#DIV/0!</v>
      </c>
      <c r="AD60" s="124"/>
      <c r="AE60" s="106"/>
      <c r="AF60" s="115" t="e">
        <f t="array" ref="AF60">+INDEX(DESPLAZAMIENTO_PROBABILIDAD,MATCH(AC60&amp;AD60,SOLIDEZ_PROBABILIDAD&amp;CONTROL_PROBABILIDAD,0))</f>
        <v>#DIV/0!</v>
      </c>
      <c r="AG60" s="127" t="e">
        <f t="array" ref="AG60">+INDEX(DESPLAZAMIENTO_IMPACTO,MATCH(AC60&amp;AE60,SOLIDEZ_IMPACTO&amp;CONTROL_IMPACTO,0))</f>
        <v>#DIV/0!</v>
      </c>
      <c r="AH60" s="112"/>
      <c r="AI60" s="106"/>
      <c r="AJ60" s="109" t="e">
        <f t="array" ref="AJ60">INDEX(ZONARIESGOS,MATCH(AH60&amp;AI60,PROBABILIDADES&amp;IMPACTO,0))</f>
        <v>#N/A</v>
      </c>
      <c r="AK60" s="121"/>
      <c r="AL60" s="48" t="s">
        <v>187</v>
      </c>
      <c r="AM60" s="100"/>
      <c r="AN60" s="48" t="s">
        <v>187</v>
      </c>
      <c r="AO60" s="100"/>
      <c r="AP60" s="103"/>
      <c r="AQ60" s="103"/>
      <c r="AR60" s="77"/>
      <c r="AS60" s="88"/>
      <c r="AT60" s="245"/>
      <c r="AU60" s="133"/>
      <c r="AV60" s="133"/>
      <c r="AW60" s="239"/>
      <c r="AX60" s="242"/>
      <c r="AY60" s="133"/>
      <c r="AZ60" s="133"/>
      <c r="BA60" s="239"/>
      <c r="BB60" s="245"/>
      <c r="BC60" s="133"/>
      <c r="BD60" s="133"/>
      <c r="BE60" s="239"/>
    </row>
    <row r="61" spans="1:57" s="30" customFormat="1" ht="39.950000000000003" hidden="1" customHeight="1">
      <c r="A61" s="152"/>
      <c r="B61" s="134"/>
      <c r="C61" s="119"/>
      <c r="D61" s="131"/>
      <c r="E61" s="246"/>
      <c r="F61" s="107"/>
      <c r="G61" s="85"/>
      <c r="H61" s="85"/>
      <c r="I61" s="85"/>
      <c r="J61" s="40" t="s">
        <v>171</v>
      </c>
      <c r="K61" s="40" t="s">
        <v>171</v>
      </c>
      <c r="L61" s="113"/>
      <c r="M61" s="107"/>
      <c r="N61" s="110" t="e">
        <f t="array" ref="N61">INDEX(ZONARIESGOS,MATCH(L61&amp;M61,PROBABILIDADES&amp;IMPACTO,0))</f>
        <v>#N/A</v>
      </c>
      <c r="O61" s="49" t="s">
        <v>171</v>
      </c>
      <c r="P61" s="85"/>
      <c r="Q61" s="85"/>
      <c r="R61" s="85"/>
      <c r="S61" s="85"/>
      <c r="T61" s="85"/>
      <c r="U61" s="85"/>
      <c r="V61" s="85"/>
      <c r="W61" s="31"/>
      <c r="X61" s="32">
        <f t="shared" si="0"/>
        <v>0</v>
      </c>
      <c r="Y61" s="33" t="str">
        <f t="shared" si="1"/>
        <v>DÉBIL</v>
      </c>
      <c r="Z61" s="62" t="e">
        <f t="array" ref="Z61">+INDEX(EVALUACION_EJECUCION,MATCH(Q61&amp;Y61,RESPONSABLE&amp;EVALUACION_DISEÑO,0))</f>
        <v>#N/A</v>
      </c>
      <c r="AA61" s="54" t="e">
        <f t="array" ref="AA61">+INDEX(SOLIDEZ,MATCH(Y61&amp;Z61,DISEÑO&amp;EJECUCION,0))</f>
        <v>#N/A</v>
      </c>
      <c r="AB61" s="33" t="e">
        <f t="shared" si="2"/>
        <v>#N/A</v>
      </c>
      <c r="AC61" s="110"/>
      <c r="AD61" s="125"/>
      <c r="AE61" s="107"/>
      <c r="AF61" s="116"/>
      <c r="AG61" s="128"/>
      <c r="AH61" s="113"/>
      <c r="AI61" s="107"/>
      <c r="AJ61" s="110"/>
      <c r="AK61" s="122"/>
      <c r="AL61" s="49" t="s">
        <v>171</v>
      </c>
      <c r="AM61" s="101"/>
      <c r="AN61" s="49" t="s">
        <v>171</v>
      </c>
      <c r="AO61" s="101"/>
      <c r="AP61" s="104"/>
      <c r="AQ61" s="104"/>
      <c r="AR61" s="78"/>
      <c r="AS61" s="89"/>
      <c r="AT61" s="246"/>
      <c r="AU61" s="134"/>
      <c r="AV61" s="134"/>
      <c r="AW61" s="240"/>
      <c r="AX61" s="243"/>
      <c r="AY61" s="134"/>
      <c r="AZ61" s="134"/>
      <c r="BA61" s="240"/>
      <c r="BB61" s="246"/>
      <c r="BC61" s="134"/>
      <c r="BD61" s="134"/>
      <c r="BE61" s="240"/>
    </row>
    <row r="62" spans="1:57" s="30" customFormat="1" ht="39.950000000000003" hidden="1" customHeight="1">
      <c r="A62" s="152"/>
      <c r="B62" s="134"/>
      <c r="C62" s="119"/>
      <c r="D62" s="131"/>
      <c r="E62" s="246"/>
      <c r="F62" s="107"/>
      <c r="G62" s="85"/>
      <c r="H62" s="85"/>
      <c r="I62" s="85"/>
      <c r="J62" s="40" t="s">
        <v>179</v>
      </c>
      <c r="K62" s="40" t="s">
        <v>179</v>
      </c>
      <c r="L62" s="113"/>
      <c r="M62" s="107"/>
      <c r="N62" s="110" t="e">
        <f t="array" ref="N62">INDEX(ZONARIESGOS,MATCH(L62&amp;M62,PROBABILIDADES&amp;IMPACTO,0))</f>
        <v>#N/A</v>
      </c>
      <c r="O62" s="49" t="s">
        <v>179</v>
      </c>
      <c r="P62" s="85"/>
      <c r="Q62" s="85"/>
      <c r="R62" s="85"/>
      <c r="S62" s="85"/>
      <c r="T62" s="85"/>
      <c r="U62" s="85"/>
      <c r="V62" s="85"/>
      <c r="W62" s="31"/>
      <c r="X62" s="32">
        <f t="shared" si="0"/>
        <v>0</v>
      </c>
      <c r="Y62" s="33" t="str">
        <f t="shared" si="1"/>
        <v>DÉBIL</v>
      </c>
      <c r="Z62" s="62" t="e">
        <f t="array" ref="Z62">+INDEX(EVALUACION_EJECUCION,MATCH(Q62&amp;Y62,RESPONSABLE&amp;EVALUACION_DISEÑO,0))</f>
        <v>#N/A</v>
      </c>
      <c r="AA62" s="54" t="e">
        <f t="array" ref="AA62">+INDEX(SOLIDEZ,MATCH(Y62&amp;Z62,DISEÑO&amp;EJECUCION,0))</f>
        <v>#N/A</v>
      </c>
      <c r="AB62" s="33" t="e">
        <f t="shared" si="2"/>
        <v>#N/A</v>
      </c>
      <c r="AC62" s="110"/>
      <c r="AD62" s="125"/>
      <c r="AE62" s="107"/>
      <c r="AF62" s="116"/>
      <c r="AG62" s="128"/>
      <c r="AH62" s="113"/>
      <c r="AI62" s="107"/>
      <c r="AJ62" s="110"/>
      <c r="AK62" s="122"/>
      <c r="AL62" s="49" t="s">
        <v>179</v>
      </c>
      <c r="AM62" s="101"/>
      <c r="AN62" s="49" t="s">
        <v>179</v>
      </c>
      <c r="AO62" s="101"/>
      <c r="AP62" s="104"/>
      <c r="AQ62" s="104"/>
      <c r="AR62" s="78"/>
      <c r="AS62" s="89"/>
      <c r="AT62" s="246"/>
      <c r="AU62" s="134"/>
      <c r="AV62" s="134"/>
      <c r="AW62" s="240"/>
      <c r="AX62" s="243"/>
      <c r="AY62" s="134"/>
      <c r="AZ62" s="134"/>
      <c r="BA62" s="240"/>
      <c r="BB62" s="246"/>
      <c r="BC62" s="134"/>
      <c r="BD62" s="134"/>
      <c r="BE62" s="240"/>
    </row>
    <row r="63" spans="1:57" s="30" customFormat="1" ht="39.950000000000003" hidden="1" customHeight="1">
      <c r="A63" s="152"/>
      <c r="B63" s="134"/>
      <c r="C63" s="119"/>
      <c r="D63" s="131"/>
      <c r="E63" s="246"/>
      <c r="F63" s="107"/>
      <c r="G63" s="85"/>
      <c r="H63" s="85"/>
      <c r="I63" s="85"/>
      <c r="J63" s="40" t="s">
        <v>185</v>
      </c>
      <c r="K63" s="40" t="s">
        <v>185</v>
      </c>
      <c r="L63" s="113"/>
      <c r="M63" s="107"/>
      <c r="N63" s="110" t="e">
        <f t="array" ref="N63">INDEX(ZONARIESGOS,MATCH(L63&amp;M63,PROBABILIDADES&amp;IMPACTO,0))</f>
        <v>#N/A</v>
      </c>
      <c r="O63" s="49" t="s">
        <v>185</v>
      </c>
      <c r="P63" s="85"/>
      <c r="Q63" s="85"/>
      <c r="R63" s="85"/>
      <c r="S63" s="85"/>
      <c r="T63" s="85"/>
      <c r="U63" s="85"/>
      <c r="V63" s="85"/>
      <c r="W63" s="31"/>
      <c r="X63" s="32">
        <f t="shared" si="0"/>
        <v>0</v>
      </c>
      <c r="Y63" s="33" t="str">
        <f t="shared" si="1"/>
        <v>DÉBIL</v>
      </c>
      <c r="Z63" s="62" t="e">
        <f t="array" ref="Z63">+INDEX(EVALUACION_EJECUCION,MATCH(Q63&amp;Y63,RESPONSABLE&amp;EVALUACION_DISEÑO,0))</f>
        <v>#N/A</v>
      </c>
      <c r="AA63" s="54" t="e">
        <f t="array" ref="AA63">+INDEX(SOLIDEZ,MATCH(Y63&amp;Z63,DISEÑO&amp;EJECUCION,0))</f>
        <v>#N/A</v>
      </c>
      <c r="AB63" s="33" t="e">
        <f t="shared" si="2"/>
        <v>#N/A</v>
      </c>
      <c r="AC63" s="110"/>
      <c r="AD63" s="125"/>
      <c r="AE63" s="107"/>
      <c r="AF63" s="116"/>
      <c r="AG63" s="128"/>
      <c r="AH63" s="113"/>
      <c r="AI63" s="107"/>
      <c r="AJ63" s="110"/>
      <c r="AK63" s="122"/>
      <c r="AL63" s="49" t="s">
        <v>185</v>
      </c>
      <c r="AM63" s="101"/>
      <c r="AN63" s="49" t="s">
        <v>185</v>
      </c>
      <c r="AO63" s="101"/>
      <c r="AP63" s="104"/>
      <c r="AQ63" s="104"/>
      <c r="AR63" s="78"/>
      <c r="AS63" s="89"/>
      <c r="AT63" s="246"/>
      <c r="AU63" s="134"/>
      <c r="AV63" s="134"/>
      <c r="AW63" s="240"/>
      <c r="AX63" s="243"/>
      <c r="AY63" s="134"/>
      <c r="AZ63" s="134"/>
      <c r="BA63" s="240"/>
      <c r="BB63" s="246"/>
      <c r="BC63" s="134"/>
      <c r="BD63" s="134"/>
      <c r="BE63" s="240"/>
    </row>
    <row r="64" spans="1:57" s="30" customFormat="1" ht="39.950000000000003" hidden="1" customHeight="1" thickBot="1">
      <c r="A64" s="153"/>
      <c r="B64" s="135"/>
      <c r="C64" s="120"/>
      <c r="D64" s="132"/>
      <c r="E64" s="247"/>
      <c r="F64" s="108"/>
      <c r="G64" s="86"/>
      <c r="H64" s="86"/>
      <c r="I64" s="86"/>
      <c r="J64" s="42" t="s">
        <v>186</v>
      </c>
      <c r="K64" s="42" t="s">
        <v>186</v>
      </c>
      <c r="L64" s="114"/>
      <c r="M64" s="108"/>
      <c r="N64" s="111" t="e">
        <f t="array" ref="N64">INDEX(ZONARIESGOS,MATCH(L64&amp;M64,PROBABILIDADES&amp;IMPACTO,0))</f>
        <v>#N/A</v>
      </c>
      <c r="O64" s="50" t="s">
        <v>186</v>
      </c>
      <c r="P64" s="86"/>
      <c r="Q64" s="86"/>
      <c r="R64" s="86"/>
      <c r="S64" s="86"/>
      <c r="T64" s="86"/>
      <c r="U64" s="86"/>
      <c r="V64" s="86"/>
      <c r="W64" s="34"/>
      <c r="X64" s="35">
        <f t="shared" si="0"/>
        <v>0</v>
      </c>
      <c r="Y64" s="36" t="str">
        <f t="shared" si="1"/>
        <v>DÉBIL</v>
      </c>
      <c r="Z64" s="63" t="e">
        <f t="array" ref="Z64">+INDEX(EVALUACION_EJECUCION,MATCH(Q64&amp;Y64,RESPONSABLE&amp;EVALUACION_DISEÑO,0))</f>
        <v>#N/A</v>
      </c>
      <c r="AA64" s="55" t="e">
        <f t="array" ref="AA64">+INDEX(SOLIDEZ,MATCH(Y64&amp;Z64,DISEÑO&amp;EJECUCION,0))</f>
        <v>#N/A</v>
      </c>
      <c r="AB64" s="36" t="e">
        <f t="shared" si="2"/>
        <v>#N/A</v>
      </c>
      <c r="AC64" s="111"/>
      <c r="AD64" s="126"/>
      <c r="AE64" s="108"/>
      <c r="AF64" s="117"/>
      <c r="AG64" s="129"/>
      <c r="AH64" s="114"/>
      <c r="AI64" s="108"/>
      <c r="AJ64" s="111"/>
      <c r="AK64" s="123"/>
      <c r="AL64" s="50" t="s">
        <v>186</v>
      </c>
      <c r="AM64" s="102"/>
      <c r="AN64" s="50" t="s">
        <v>186</v>
      </c>
      <c r="AO64" s="102"/>
      <c r="AP64" s="105"/>
      <c r="AQ64" s="105"/>
      <c r="AR64" s="79"/>
      <c r="AS64" s="90"/>
      <c r="AT64" s="247"/>
      <c r="AU64" s="135"/>
      <c r="AV64" s="135"/>
      <c r="AW64" s="241"/>
      <c r="AX64" s="244"/>
      <c r="AY64" s="135"/>
      <c r="AZ64" s="135"/>
      <c r="BA64" s="241"/>
      <c r="BB64" s="247"/>
      <c r="BC64" s="135"/>
      <c r="BD64" s="135"/>
      <c r="BE64" s="241"/>
    </row>
    <row r="65" spans="1:57" s="30" customFormat="1" ht="39.950000000000003" hidden="1" customHeight="1">
      <c r="A65" s="151">
        <v>12</v>
      </c>
      <c r="B65" s="133"/>
      <c r="C65" s="118"/>
      <c r="D65" s="130"/>
      <c r="E65" s="245"/>
      <c r="F65" s="106"/>
      <c r="G65" s="84"/>
      <c r="H65" s="84"/>
      <c r="I65" s="84"/>
      <c r="J65" s="38" t="s">
        <v>187</v>
      </c>
      <c r="K65" s="38" t="s">
        <v>187</v>
      </c>
      <c r="L65" s="112"/>
      <c r="M65" s="106"/>
      <c r="N65" s="109" t="e">
        <f t="array" ref="N65">INDEX(ZONARIESGOS,MATCH(L65&amp;M65,PROBABILIDADES&amp;IMPACTO,0))</f>
        <v>#N/A</v>
      </c>
      <c r="O65" s="48" t="s">
        <v>187</v>
      </c>
      <c r="P65" s="84"/>
      <c r="Q65" s="84"/>
      <c r="R65" s="84"/>
      <c r="S65" s="84"/>
      <c r="T65" s="84"/>
      <c r="U65" s="84"/>
      <c r="V65" s="84"/>
      <c r="W65" s="27"/>
      <c r="X65" s="28">
        <f t="shared" si="0"/>
        <v>0</v>
      </c>
      <c r="Y65" s="29" t="str">
        <f t="shared" si="1"/>
        <v>DÉBIL</v>
      </c>
      <c r="Z65" s="61" t="e">
        <f t="array" ref="Z65">+INDEX(EVALUACION_EJECUCION,MATCH(Q65&amp;Y65,RESPONSABLE&amp;EVALUACION_DISEÑO,0))</f>
        <v>#N/A</v>
      </c>
      <c r="AA65" s="56" t="e">
        <f t="array" ref="AA65">+INDEX(SOLIDEZ,MATCH(Y65&amp;Z65,DISEÑO&amp;EJECUCION,0))</f>
        <v>#N/A</v>
      </c>
      <c r="AB65" s="29" t="e">
        <f t="shared" si="2"/>
        <v>#N/A</v>
      </c>
      <c r="AC65" s="109" t="e">
        <f>+VLOOKUP((AVERAGEIF(X65:X69,"&lt;&gt;0")),FORMULACIÓN!$A$100:$B$200,2,FALSE)</f>
        <v>#DIV/0!</v>
      </c>
      <c r="AD65" s="124"/>
      <c r="AE65" s="106"/>
      <c r="AF65" s="115" t="e">
        <f t="array" ref="AF65">+INDEX(DESPLAZAMIENTO_PROBABILIDAD,MATCH(AC65&amp;AD65,SOLIDEZ_PROBABILIDAD&amp;CONTROL_PROBABILIDAD,0))</f>
        <v>#DIV/0!</v>
      </c>
      <c r="AG65" s="127" t="e">
        <f t="array" ref="AG65">+INDEX(DESPLAZAMIENTO_IMPACTO,MATCH(AC65&amp;AE65,SOLIDEZ_IMPACTO&amp;CONTROL_IMPACTO,0))</f>
        <v>#DIV/0!</v>
      </c>
      <c r="AH65" s="112"/>
      <c r="AI65" s="106"/>
      <c r="AJ65" s="109" t="e">
        <f t="array" ref="AJ65">INDEX(ZONARIESGOS,MATCH(AH65&amp;AI65,PROBABILIDADES&amp;IMPACTO,0))</f>
        <v>#N/A</v>
      </c>
      <c r="AK65" s="121"/>
      <c r="AL65" s="48" t="s">
        <v>187</v>
      </c>
      <c r="AM65" s="100"/>
      <c r="AN65" s="48" t="s">
        <v>187</v>
      </c>
      <c r="AO65" s="100"/>
      <c r="AP65" s="103"/>
      <c r="AQ65" s="103"/>
      <c r="AR65" s="77"/>
      <c r="AS65" s="88"/>
      <c r="AT65" s="245"/>
      <c r="AU65" s="133"/>
      <c r="AV65" s="133"/>
      <c r="AW65" s="239"/>
      <c r="AX65" s="242"/>
      <c r="AY65" s="133"/>
      <c r="AZ65" s="133"/>
      <c r="BA65" s="239"/>
      <c r="BB65" s="245"/>
      <c r="BC65" s="133"/>
      <c r="BD65" s="133"/>
      <c r="BE65" s="239"/>
    </row>
    <row r="66" spans="1:57" s="30" customFormat="1" ht="39.950000000000003" hidden="1" customHeight="1">
      <c r="A66" s="152"/>
      <c r="B66" s="134"/>
      <c r="C66" s="119"/>
      <c r="D66" s="131"/>
      <c r="E66" s="246"/>
      <c r="F66" s="107"/>
      <c r="G66" s="85"/>
      <c r="H66" s="85"/>
      <c r="I66" s="85"/>
      <c r="J66" s="40" t="s">
        <v>171</v>
      </c>
      <c r="K66" s="40" t="s">
        <v>171</v>
      </c>
      <c r="L66" s="113"/>
      <c r="M66" s="107"/>
      <c r="N66" s="110" t="e">
        <f t="array" ref="N66">INDEX(ZONARIESGOS,MATCH(L66&amp;M66,PROBABILIDADES&amp;IMPACTO,0))</f>
        <v>#N/A</v>
      </c>
      <c r="O66" s="49" t="s">
        <v>171</v>
      </c>
      <c r="P66" s="85"/>
      <c r="Q66" s="85"/>
      <c r="R66" s="85"/>
      <c r="S66" s="85"/>
      <c r="T66" s="85"/>
      <c r="U66" s="85"/>
      <c r="V66" s="85"/>
      <c r="W66" s="31"/>
      <c r="X66" s="32">
        <f t="shared" si="0"/>
        <v>0</v>
      </c>
      <c r="Y66" s="33" t="str">
        <f t="shared" si="1"/>
        <v>DÉBIL</v>
      </c>
      <c r="Z66" s="62" t="e">
        <f t="array" ref="Z66">+INDEX(EVALUACION_EJECUCION,MATCH(Q66&amp;Y66,RESPONSABLE&amp;EVALUACION_DISEÑO,0))</f>
        <v>#N/A</v>
      </c>
      <c r="AA66" s="54" t="e">
        <f t="array" ref="AA66">+INDEX(SOLIDEZ,MATCH(Y66&amp;Z66,DISEÑO&amp;EJECUCION,0))</f>
        <v>#N/A</v>
      </c>
      <c r="AB66" s="33" t="e">
        <f t="shared" si="2"/>
        <v>#N/A</v>
      </c>
      <c r="AC66" s="110"/>
      <c r="AD66" s="125"/>
      <c r="AE66" s="107"/>
      <c r="AF66" s="116"/>
      <c r="AG66" s="128"/>
      <c r="AH66" s="113"/>
      <c r="AI66" s="107"/>
      <c r="AJ66" s="110"/>
      <c r="AK66" s="122"/>
      <c r="AL66" s="49" t="s">
        <v>171</v>
      </c>
      <c r="AM66" s="101"/>
      <c r="AN66" s="49" t="s">
        <v>171</v>
      </c>
      <c r="AO66" s="101"/>
      <c r="AP66" s="104"/>
      <c r="AQ66" s="104"/>
      <c r="AR66" s="78"/>
      <c r="AS66" s="89"/>
      <c r="AT66" s="246"/>
      <c r="AU66" s="134"/>
      <c r="AV66" s="134"/>
      <c r="AW66" s="240"/>
      <c r="AX66" s="243"/>
      <c r="AY66" s="134"/>
      <c r="AZ66" s="134"/>
      <c r="BA66" s="240"/>
      <c r="BB66" s="246"/>
      <c r="BC66" s="134"/>
      <c r="BD66" s="134"/>
      <c r="BE66" s="240"/>
    </row>
    <row r="67" spans="1:57" s="30" customFormat="1" ht="39.950000000000003" hidden="1" customHeight="1">
      <c r="A67" s="152"/>
      <c r="B67" s="134"/>
      <c r="C67" s="119"/>
      <c r="D67" s="131"/>
      <c r="E67" s="246"/>
      <c r="F67" s="107"/>
      <c r="G67" s="85"/>
      <c r="H67" s="85"/>
      <c r="I67" s="85"/>
      <c r="J67" s="40" t="s">
        <v>179</v>
      </c>
      <c r="K67" s="40" t="s">
        <v>179</v>
      </c>
      <c r="L67" s="113"/>
      <c r="M67" s="107"/>
      <c r="N67" s="110" t="e">
        <f t="array" ref="N67">INDEX(ZONARIESGOS,MATCH(L67&amp;M67,PROBABILIDADES&amp;IMPACTO,0))</f>
        <v>#N/A</v>
      </c>
      <c r="O67" s="49" t="s">
        <v>179</v>
      </c>
      <c r="P67" s="85"/>
      <c r="Q67" s="85"/>
      <c r="R67" s="85"/>
      <c r="S67" s="85"/>
      <c r="T67" s="85"/>
      <c r="U67" s="85"/>
      <c r="V67" s="85"/>
      <c r="W67" s="31"/>
      <c r="X67" s="32">
        <f t="shared" si="0"/>
        <v>0</v>
      </c>
      <c r="Y67" s="33" t="str">
        <f t="shared" si="1"/>
        <v>DÉBIL</v>
      </c>
      <c r="Z67" s="62" t="e">
        <f t="array" ref="Z67">+INDEX(EVALUACION_EJECUCION,MATCH(Q67&amp;Y67,RESPONSABLE&amp;EVALUACION_DISEÑO,0))</f>
        <v>#N/A</v>
      </c>
      <c r="AA67" s="54" t="e">
        <f t="array" ref="AA67">+INDEX(SOLIDEZ,MATCH(Y67&amp;Z67,DISEÑO&amp;EJECUCION,0))</f>
        <v>#N/A</v>
      </c>
      <c r="AB67" s="33" t="e">
        <f t="shared" si="2"/>
        <v>#N/A</v>
      </c>
      <c r="AC67" s="110"/>
      <c r="AD67" s="125"/>
      <c r="AE67" s="107"/>
      <c r="AF67" s="116"/>
      <c r="AG67" s="128"/>
      <c r="AH67" s="113"/>
      <c r="AI67" s="107"/>
      <c r="AJ67" s="110"/>
      <c r="AK67" s="122"/>
      <c r="AL67" s="49" t="s">
        <v>179</v>
      </c>
      <c r="AM67" s="101"/>
      <c r="AN67" s="49" t="s">
        <v>179</v>
      </c>
      <c r="AO67" s="101"/>
      <c r="AP67" s="104"/>
      <c r="AQ67" s="104"/>
      <c r="AR67" s="78"/>
      <c r="AS67" s="89"/>
      <c r="AT67" s="246"/>
      <c r="AU67" s="134"/>
      <c r="AV67" s="134"/>
      <c r="AW67" s="240"/>
      <c r="AX67" s="243"/>
      <c r="AY67" s="134"/>
      <c r="AZ67" s="134"/>
      <c r="BA67" s="240"/>
      <c r="BB67" s="246"/>
      <c r="BC67" s="134"/>
      <c r="BD67" s="134"/>
      <c r="BE67" s="240"/>
    </row>
    <row r="68" spans="1:57" s="30" customFormat="1" ht="39.950000000000003" hidden="1" customHeight="1">
      <c r="A68" s="152"/>
      <c r="B68" s="134"/>
      <c r="C68" s="119"/>
      <c r="D68" s="131"/>
      <c r="E68" s="246"/>
      <c r="F68" s="107"/>
      <c r="G68" s="85"/>
      <c r="H68" s="85"/>
      <c r="I68" s="85"/>
      <c r="J68" s="40" t="s">
        <v>185</v>
      </c>
      <c r="K68" s="40" t="s">
        <v>185</v>
      </c>
      <c r="L68" s="113"/>
      <c r="M68" s="107"/>
      <c r="N68" s="110" t="e">
        <f t="array" ref="N68">INDEX(ZONARIESGOS,MATCH(L68&amp;M68,PROBABILIDADES&amp;IMPACTO,0))</f>
        <v>#N/A</v>
      </c>
      <c r="O68" s="49" t="s">
        <v>185</v>
      </c>
      <c r="P68" s="85"/>
      <c r="Q68" s="85"/>
      <c r="R68" s="85"/>
      <c r="S68" s="85"/>
      <c r="T68" s="85"/>
      <c r="U68" s="85"/>
      <c r="V68" s="85"/>
      <c r="W68" s="31"/>
      <c r="X68" s="32">
        <f t="shared" si="0"/>
        <v>0</v>
      </c>
      <c r="Y68" s="33" t="str">
        <f t="shared" si="1"/>
        <v>DÉBIL</v>
      </c>
      <c r="Z68" s="62" t="e">
        <f t="array" ref="Z68">+INDEX(EVALUACION_EJECUCION,MATCH(Q68&amp;Y68,RESPONSABLE&amp;EVALUACION_DISEÑO,0))</f>
        <v>#N/A</v>
      </c>
      <c r="AA68" s="54" t="e">
        <f t="array" ref="AA68">+INDEX(SOLIDEZ,MATCH(Y68&amp;Z68,DISEÑO&amp;EJECUCION,0))</f>
        <v>#N/A</v>
      </c>
      <c r="AB68" s="33" t="e">
        <f t="shared" si="2"/>
        <v>#N/A</v>
      </c>
      <c r="AC68" s="110"/>
      <c r="AD68" s="125"/>
      <c r="AE68" s="107"/>
      <c r="AF68" s="116"/>
      <c r="AG68" s="128"/>
      <c r="AH68" s="113"/>
      <c r="AI68" s="107"/>
      <c r="AJ68" s="110"/>
      <c r="AK68" s="122"/>
      <c r="AL68" s="49" t="s">
        <v>185</v>
      </c>
      <c r="AM68" s="101"/>
      <c r="AN68" s="49" t="s">
        <v>185</v>
      </c>
      <c r="AO68" s="101"/>
      <c r="AP68" s="104"/>
      <c r="AQ68" s="104"/>
      <c r="AR68" s="78"/>
      <c r="AS68" s="89"/>
      <c r="AT68" s="246"/>
      <c r="AU68" s="134"/>
      <c r="AV68" s="134"/>
      <c r="AW68" s="240"/>
      <c r="AX68" s="243"/>
      <c r="AY68" s="134"/>
      <c r="AZ68" s="134"/>
      <c r="BA68" s="240"/>
      <c r="BB68" s="246"/>
      <c r="BC68" s="134"/>
      <c r="BD68" s="134"/>
      <c r="BE68" s="240"/>
    </row>
    <row r="69" spans="1:57" s="30" customFormat="1" ht="39.950000000000003" hidden="1" customHeight="1" thickBot="1">
      <c r="A69" s="153"/>
      <c r="B69" s="135"/>
      <c r="C69" s="120"/>
      <c r="D69" s="132"/>
      <c r="E69" s="247"/>
      <c r="F69" s="108"/>
      <c r="G69" s="86"/>
      <c r="H69" s="86"/>
      <c r="I69" s="86"/>
      <c r="J69" s="42" t="s">
        <v>186</v>
      </c>
      <c r="K69" s="42" t="s">
        <v>186</v>
      </c>
      <c r="L69" s="114"/>
      <c r="M69" s="108"/>
      <c r="N69" s="111" t="e">
        <f t="array" ref="N69">INDEX(ZONARIESGOS,MATCH(L69&amp;M69,PROBABILIDADES&amp;IMPACTO,0))</f>
        <v>#N/A</v>
      </c>
      <c r="O69" s="50" t="s">
        <v>186</v>
      </c>
      <c r="P69" s="86"/>
      <c r="Q69" s="86"/>
      <c r="R69" s="86"/>
      <c r="S69" s="86"/>
      <c r="T69" s="86"/>
      <c r="U69" s="86"/>
      <c r="V69" s="86"/>
      <c r="W69" s="34"/>
      <c r="X69" s="35">
        <f t="shared" si="0"/>
        <v>0</v>
      </c>
      <c r="Y69" s="36" t="str">
        <f t="shared" si="1"/>
        <v>DÉBIL</v>
      </c>
      <c r="Z69" s="63" t="e">
        <f t="array" ref="Z69">+INDEX(EVALUACION_EJECUCION,MATCH(Q69&amp;Y69,RESPONSABLE&amp;EVALUACION_DISEÑO,0))</f>
        <v>#N/A</v>
      </c>
      <c r="AA69" s="55" t="e">
        <f t="array" ref="AA69">+INDEX(SOLIDEZ,MATCH(Y69&amp;Z69,DISEÑO&amp;EJECUCION,0))</f>
        <v>#N/A</v>
      </c>
      <c r="AB69" s="36" t="e">
        <f t="shared" si="2"/>
        <v>#N/A</v>
      </c>
      <c r="AC69" s="111"/>
      <c r="AD69" s="126"/>
      <c r="AE69" s="108"/>
      <c r="AF69" s="117"/>
      <c r="AG69" s="129"/>
      <c r="AH69" s="114"/>
      <c r="AI69" s="108"/>
      <c r="AJ69" s="111"/>
      <c r="AK69" s="123"/>
      <c r="AL69" s="50" t="s">
        <v>186</v>
      </c>
      <c r="AM69" s="102"/>
      <c r="AN69" s="50" t="s">
        <v>186</v>
      </c>
      <c r="AO69" s="102"/>
      <c r="AP69" s="105"/>
      <c r="AQ69" s="105"/>
      <c r="AR69" s="79"/>
      <c r="AS69" s="90"/>
      <c r="AT69" s="247"/>
      <c r="AU69" s="135"/>
      <c r="AV69" s="135"/>
      <c r="AW69" s="241"/>
      <c r="AX69" s="244"/>
      <c r="AY69" s="135"/>
      <c r="AZ69" s="135"/>
      <c r="BA69" s="241"/>
      <c r="BB69" s="247"/>
      <c r="BC69" s="135"/>
      <c r="BD69" s="135"/>
      <c r="BE69" s="241"/>
    </row>
    <row r="70" spans="1:57" s="30" customFormat="1" ht="39.950000000000003" hidden="1" customHeight="1">
      <c r="A70" s="151">
        <v>13</v>
      </c>
      <c r="B70" s="133"/>
      <c r="C70" s="118"/>
      <c r="D70" s="130"/>
      <c r="E70" s="245"/>
      <c r="F70" s="106"/>
      <c r="G70" s="84"/>
      <c r="H70" s="84"/>
      <c r="I70" s="84"/>
      <c r="J70" s="38" t="s">
        <v>187</v>
      </c>
      <c r="K70" s="38" t="s">
        <v>187</v>
      </c>
      <c r="L70" s="112"/>
      <c r="M70" s="106"/>
      <c r="N70" s="109" t="e">
        <f t="array" ref="N70">INDEX(ZONARIESGOS,MATCH(L70&amp;M70,PROBABILIDADES&amp;IMPACTO,0))</f>
        <v>#N/A</v>
      </c>
      <c r="O70" s="48" t="s">
        <v>187</v>
      </c>
      <c r="P70" s="84"/>
      <c r="Q70" s="84"/>
      <c r="R70" s="84"/>
      <c r="S70" s="84"/>
      <c r="T70" s="84"/>
      <c r="U70" s="84"/>
      <c r="V70" s="84"/>
      <c r="W70" s="27"/>
      <c r="X70" s="28">
        <f t="shared" si="0"/>
        <v>0</v>
      </c>
      <c r="Y70" s="29" t="str">
        <f t="shared" si="1"/>
        <v>DÉBIL</v>
      </c>
      <c r="Z70" s="61" t="e">
        <f t="array" ref="Z70">+INDEX(EVALUACION_EJECUCION,MATCH(Q70&amp;Y70,RESPONSABLE&amp;EVALUACION_DISEÑO,0))</f>
        <v>#N/A</v>
      </c>
      <c r="AA70" s="56" t="e">
        <f t="array" ref="AA70">+INDEX(SOLIDEZ,MATCH(Y70&amp;Z70,DISEÑO&amp;EJECUCION,0))</f>
        <v>#N/A</v>
      </c>
      <c r="AB70" s="29" t="e">
        <f t="shared" si="2"/>
        <v>#N/A</v>
      </c>
      <c r="AC70" s="109" t="e">
        <f>+VLOOKUP((AVERAGEIF(X70:X74,"&lt;&gt;0")),FORMULACIÓN!$A$100:$B$200,2,FALSE)</f>
        <v>#DIV/0!</v>
      </c>
      <c r="AD70" s="124"/>
      <c r="AE70" s="106"/>
      <c r="AF70" s="115" t="e">
        <f t="array" ref="AF70">+INDEX(DESPLAZAMIENTO_PROBABILIDAD,MATCH(AC70&amp;AD70,SOLIDEZ_PROBABILIDAD&amp;CONTROL_PROBABILIDAD,0))</f>
        <v>#DIV/0!</v>
      </c>
      <c r="AG70" s="127" t="e">
        <f t="array" ref="AG70">+INDEX(DESPLAZAMIENTO_IMPACTO,MATCH(AC70&amp;AE70,SOLIDEZ_IMPACTO&amp;CONTROL_IMPACTO,0))</f>
        <v>#DIV/0!</v>
      </c>
      <c r="AH70" s="112"/>
      <c r="AI70" s="106"/>
      <c r="AJ70" s="109" t="e">
        <f t="array" ref="AJ70">INDEX(ZONARIESGOS,MATCH(AH70&amp;AI70,PROBABILIDADES&amp;IMPACTO,0))</f>
        <v>#N/A</v>
      </c>
      <c r="AK70" s="121"/>
      <c r="AL70" s="48" t="s">
        <v>187</v>
      </c>
      <c r="AM70" s="100"/>
      <c r="AN70" s="48" t="s">
        <v>187</v>
      </c>
      <c r="AO70" s="100"/>
      <c r="AP70" s="103"/>
      <c r="AQ70" s="103"/>
      <c r="AR70" s="77"/>
      <c r="AS70" s="88"/>
      <c r="AT70" s="245"/>
      <c r="AU70" s="133"/>
      <c r="AV70" s="133"/>
      <c r="AW70" s="239"/>
      <c r="AX70" s="242"/>
      <c r="AY70" s="133"/>
      <c r="AZ70" s="133"/>
      <c r="BA70" s="239"/>
      <c r="BB70" s="245"/>
      <c r="BC70" s="133"/>
      <c r="BD70" s="133"/>
      <c r="BE70" s="239"/>
    </row>
    <row r="71" spans="1:57" s="30" customFormat="1" ht="39.950000000000003" hidden="1" customHeight="1">
      <c r="A71" s="152"/>
      <c r="B71" s="134"/>
      <c r="C71" s="119"/>
      <c r="D71" s="131"/>
      <c r="E71" s="246"/>
      <c r="F71" s="107"/>
      <c r="G71" s="85"/>
      <c r="H71" s="85"/>
      <c r="I71" s="85"/>
      <c r="J71" s="40" t="s">
        <v>171</v>
      </c>
      <c r="K71" s="40" t="s">
        <v>171</v>
      </c>
      <c r="L71" s="113"/>
      <c r="M71" s="107"/>
      <c r="N71" s="110" t="e">
        <f t="array" ref="N71">INDEX(ZONARIESGOS,MATCH(L71&amp;M71,PROBABILIDADES&amp;IMPACTO,0))</f>
        <v>#N/A</v>
      </c>
      <c r="O71" s="49" t="s">
        <v>171</v>
      </c>
      <c r="P71" s="85"/>
      <c r="Q71" s="85"/>
      <c r="R71" s="85"/>
      <c r="S71" s="85"/>
      <c r="T71" s="85"/>
      <c r="U71" s="85"/>
      <c r="V71" s="85"/>
      <c r="W71" s="31"/>
      <c r="X71" s="32">
        <f t="shared" si="0"/>
        <v>0</v>
      </c>
      <c r="Y71" s="33" t="str">
        <f t="shared" si="1"/>
        <v>DÉBIL</v>
      </c>
      <c r="Z71" s="62" t="e">
        <f t="array" ref="Z71">+INDEX(EVALUACION_EJECUCION,MATCH(Q71&amp;Y71,RESPONSABLE&amp;EVALUACION_DISEÑO,0))</f>
        <v>#N/A</v>
      </c>
      <c r="AA71" s="54" t="e">
        <f t="array" ref="AA71">+INDEX(SOLIDEZ,MATCH(Y71&amp;Z71,DISEÑO&amp;EJECUCION,0))</f>
        <v>#N/A</v>
      </c>
      <c r="AB71" s="33" t="e">
        <f t="shared" si="2"/>
        <v>#N/A</v>
      </c>
      <c r="AC71" s="110"/>
      <c r="AD71" s="125"/>
      <c r="AE71" s="107"/>
      <c r="AF71" s="116"/>
      <c r="AG71" s="128"/>
      <c r="AH71" s="113"/>
      <c r="AI71" s="107"/>
      <c r="AJ71" s="110"/>
      <c r="AK71" s="122"/>
      <c r="AL71" s="49" t="s">
        <v>171</v>
      </c>
      <c r="AM71" s="101"/>
      <c r="AN71" s="49" t="s">
        <v>171</v>
      </c>
      <c r="AO71" s="101"/>
      <c r="AP71" s="104"/>
      <c r="AQ71" s="104"/>
      <c r="AR71" s="78"/>
      <c r="AS71" s="89"/>
      <c r="AT71" s="246"/>
      <c r="AU71" s="134"/>
      <c r="AV71" s="134"/>
      <c r="AW71" s="240"/>
      <c r="AX71" s="243"/>
      <c r="AY71" s="134"/>
      <c r="AZ71" s="134"/>
      <c r="BA71" s="240"/>
      <c r="BB71" s="246"/>
      <c r="BC71" s="134"/>
      <c r="BD71" s="134"/>
      <c r="BE71" s="240"/>
    </row>
    <row r="72" spans="1:57" s="30" customFormat="1" ht="39.950000000000003" hidden="1" customHeight="1">
      <c r="A72" s="152"/>
      <c r="B72" s="134"/>
      <c r="C72" s="119"/>
      <c r="D72" s="131"/>
      <c r="E72" s="246"/>
      <c r="F72" s="107"/>
      <c r="G72" s="85"/>
      <c r="H72" s="85"/>
      <c r="I72" s="85"/>
      <c r="J72" s="40" t="s">
        <v>179</v>
      </c>
      <c r="K72" s="40" t="s">
        <v>179</v>
      </c>
      <c r="L72" s="113"/>
      <c r="M72" s="107"/>
      <c r="N72" s="110" t="e">
        <f t="array" ref="N72">INDEX(ZONARIESGOS,MATCH(L72&amp;M72,PROBABILIDADES&amp;IMPACTO,0))</f>
        <v>#N/A</v>
      </c>
      <c r="O72" s="49" t="s">
        <v>179</v>
      </c>
      <c r="P72" s="85"/>
      <c r="Q72" s="85"/>
      <c r="R72" s="85"/>
      <c r="S72" s="85"/>
      <c r="T72" s="85"/>
      <c r="U72" s="85"/>
      <c r="V72" s="85"/>
      <c r="W72" s="31"/>
      <c r="X72" s="32">
        <f t="shared" si="0"/>
        <v>0</v>
      </c>
      <c r="Y72" s="33" t="str">
        <f t="shared" si="1"/>
        <v>DÉBIL</v>
      </c>
      <c r="Z72" s="62" t="e">
        <f t="array" ref="Z72">+INDEX(EVALUACION_EJECUCION,MATCH(Q72&amp;Y72,RESPONSABLE&amp;EVALUACION_DISEÑO,0))</f>
        <v>#N/A</v>
      </c>
      <c r="AA72" s="54" t="e">
        <f t="array" ref="AA72">+INDEX(SOLIDEZ,MATCH(Y72&amp;Z72,DISEÑO&amp;EJECUCION,0))</f>
        <v>#N/A</v>
      </c>
      <c r="AB72" s="33" t="e">
        <f t="shared" si="2"/>
        <v>#N/A</v>
      </c>
      <c r="AC72" s="110"/>
      <c r="AD72" s="125"/>
      <c r="AE72" s="107"/>
      <c r="AF72" s="116"/>
      <c r="AG72" s="128"/>
      <c r="AH72" s="113"/>
      <c r="AI72" s="107"/>
      <c r="AJ72" s="110"/>
      <c r="AK72" s="122"/>
      <c r="AL72" s="49" t="s">
        <v>179</v>
      </c>
      <c r="AM72" s="101"/>
      <c r="AN72" s="49" t="s">
        <v>179</v>
      </c>
      <c r="AO72" s="101"/>
      <c r="AP72" s="104"/>
      <c r="AQ72" s="104"/>
      <c r="AR72" s="78"/>
      <c r="AS72" s="89"/>
      <c r="AT72" s="246"/>
      <c r="AU72" s="134"/>
      <c r="AV72" s="134"/>
      <c r="AW72" s="240"/>
      <c r="AX72" s="243"/>
      <c r="AY72" s="134"/>
      <c r="AZ72" s="134"/>
      <c r="BA72" s="240"/>
      <c r="BB72" s="246"/>
      <c r="BC72" s="134"/>
      <c r="BD72" s="134"/>
      <c r="BE72" s="240"/>
    </row>
    <row r="73" spans="1:57" s="30" customFormat="1" ht="39.950000000000003" hidden="1" customHeight="1">
      <c r="A73" s="152"/>
      <c r="B73" s="134"/>
      <c r="C73" s="119"/>
      <c r="D73" s="131"/>
      <c r="E73" s="246"/>
      <c r="F73" s="107"/>
      <c r="G73" s="85"/>
      <c r="H73" s="85"/>
      <c r="I73" s="85"/>
      <c r="J73" s="40" t="s">
        <v>185</v>
      </c>
      <c r="K73" s="40" t="s">
        <v>185</v>
      </c>
      <c r="L73" s="113"/>
      <c r="M73" s="107"/>
      <c r="N73" s="110" t="e">
        <f t="array" ref="N73">INDEX(ZONARIESGOS,MATCH(L73&amp;M73,PROBABILIDADES&amp;IMPACTO,0))</f>
        <v>#N/A</v>
      </c>
      <c r="O73" s="49" t="s">
        <v>185</v>
      </c>
      <c r="P73" s="85"/>
      <c r="Q73" s="85"/>
      <c r="R73" s="85"/>
      <c r="S73" s="85"/>
      <c r="T73" s="85"/>
      <c r="U73" s="85"/>
      <c r="V73" s="85"/>
      <c r="W73" s="31"/>
      <c r="X73" s="32">
        <f t="shared" si="0"/>
        <v>0</v>
      </c>
      <c r="Y73" s="33" t="str">
        <f t="shared" si="1"/>
        <v>DÉBIL</v>
      </c>
      <c r="Z73" s="62" t="e">
        <f t="array" ref="Z73">+INDEX(EVALUACION_EJECUCION,MATCH(Q73&amp;Y73,RESPONSABLE&amp;EVALUACION_DISEÑO,0))</f>
        <v>#N/A</v>
      </c>
      <c r="AA73" s="54" t="e">
        <f t="array" ref="AA73">+INDEX(SOLIDEZ,MATCH(Y73&amp;Z73,DISEÑO&amp;EJECUCION,0))</f>
        <v>#N/A</v>
      </c>
      <c r="AB73" s="33" t="e">
        <f t="shared" si="2"/>
        <v>#N/A</v>
      </c>
      <c r="AC73" s="110"/>
      <c r="AD73" s="125"/>
      <c r="AE73" s="107"/>
      <c r="AF73" s="116"/>
      <c r="AG73" s="128"/>
      <c r="AH73" s="113"/>
      <c r="AI73" s="107"/>
      <c r="AJ73" s="110"/>
      <c r="AK73" s="122"/>
      <c r="AL73" s="49" t="s">
        <v>185</v>
      </c>
      <c r="AM73" s="101"/>
      <c r="AN73" s="49" t="s">
        <v>185</v>
      </c>
      <c r="AO73" s="101"/>
      <c r="AP73" s="104"/>
      <c r="AQ73" s="104"/>
      <c r="AR73" s="78"/>
      <c r="AS73" s="89"/>
      <c r="AT73" s="246"/>
      <c r="AU73" s="134"/>
      <c r="AV73" s="134"/>
      <c r="AW73" s="240"/>
      <c r="AX73" s="243"/>
      <c r="AY73" s="134"/>
      <c r="AZ73" s="134"/>
      <c r="BA73" s="240"/>
      <c r="BB73" s="246"/>
      <c r="BC73" s="134"/>
      <c r="BD73" s="134"/>
      <c r="BE73" s="240"/>
    </row>
    <row r="74" spans="1:57" s="30" customFormat="1" ht="39.950000000000003" hidden="1" customHeight="1" thickBot="1">
      <c r="A74" s="153"/>
      <c r="B74" s="135"/>
      <c r="C74" s="120"/>
      <c r="D74" s="132"/>
      <c r="E74" s="247"/>
      <c r="F74" s="108"/>
      <c r="G74" s="86"/>
      <c r="H74" s="86"/>
      <c r="I74" s="86"/>
      <c r="J74" s="42" t="s">
        <v>186</v>
      </c>
      <c r="K74" s="42" t="s">
        <v>186</v>
      </c>
      <c r="L74" s="114"/>
      <c r="M74" s="108"/>
      <c r="N74" s="111" t="e">
        <f t="array" ref="N74">INDEX(ZONARIESGOS,MATCH(L74&amp;M74,PROBABILIDADES&amp;IMPACTO,0))</f>
        <v>#N/A</v>
      </c>
      <c r="O74" s="50" t="s">
        <v>186</v>
      </c>
      <c r="P74" s="86"/>
      <c r="Q74" s="86"/>
      <c r="R74" s="86"/>
      <c r="S74" s="86"/>
      <c r="T74" s="86"/>
      <c r="U74" s="86"/>
      <c r="V74" s="86"/>
      <c r="W74" s="34"/>
      <c r="X74" s="35">
        <f t="shared" si="0"/>
        <v>0</v>
      </c>
      <c r="Y74" s="36" t="str">
        <f t="shared" si="1"/>
        <v>DÉBIL</v>
      </c>
      <c r="Z74" s="63" t="e">
        <f t="array" ref="Z74">+INDEX(EVALUACION_EJECUCION,MATCH(Q74&amp;Y74,RESPONSABLE&amp;EVALUACION_DISEÑO,0))</f>
        <v>#N/A</v>
      </c>
      <c r="AA74" s="55" t="e">
        <f t="array" ref="AA74">+INDEX(SOLIDEZ,MATCH(Y74&amp;Z74,DISEÑO&amp;EJECUCION,0))</f>
        <v>#N/A</v>
      </c>
      <c r="AB74" s="36" t="e">
        <f t="shared" si="2"/>
        <v>#N/A</v>
      </c>
      <c r="AC74" s="111"/>
      <c r="AD74" s="126"/>
      <c r="AE74" s="108"/>
      <c r="AF74" s="117"/>
      <c r="AG74" s="129"/>
      <c r="AH74" s="114"/>
      <c r="AI74" s="108"/>
      <c r="AJ74" s="111"/>
      <c r="AK74" s="123"/>
      <c r="AL74" s="50" t="s">
        <v>186</v>
      </c>
      <c r="AM74" s="102"/>
      <c r="AN74" s="50" t="s">
        <v>186</v>
      </c>
      <c r="AO74" s="102"/>
      <c r="AP74" s="105"/>
      <c r="AQ74" s="105"/>
      <c r="AR74" s="79"/>
      <c r="AS74" s="90"/>
      <c r="AT74" s="247"/>
      <c r="AU74" s="135"/>
      <c r="AV74" s="135"/>
      <c r="AW74" s="241"/>
      <c r="AX74" s="244"/>
      <c r="AY74" s="135"/>
      <c r="AZ74" s="135"/>
      <c r="BA74" s="241"/>
      <c r="BB74" s="247"/>
      <c r="BC74" s="135"/>
      <c r="BD74" s="135"/>
      <c r="BE74" s="241"/>
    </row>
    <row r="75" spans="1:57" s="30" customFormat="1" ht="39.950000000000003" hidden="1" customHeight="1">
      <c r="A75" s="151">
        <v>14</v>
      </c>
      <c r="B75" s="133"/>
      <c r="C75" s="118"/>
      <c r="D75" s="130"/>
      <c r="E75" s="245"/>
      <c r="F75" s="106"/>
      <c r="G75" s="84"/>
      <c r="H75" s="84"/>
      <c r="I75" s="84"/>
      <c r="J75" s="38" t="s">
        <v>187</v>
      </c>
      <c r="K75" s="38" t="s">
        <v>187</v>
      </c>
      <c r="L75" s="112"/>
      <c r="M75" s="106"/>
      <c r="N75" s="109" t="e">
        <f t="array" ref="N75">INDEX(ZONARIESGOS,MATCH(L75&amp;M75,PROBABILIDADES&amp;IMPACTO,0))</f>
        <v>#N/A</v>
      </c>
      <c r="O75" s="48" t="s">
        <v>187</v>
      </c>
      <c r="P75" s="84"/>
      <c r="Q75" s="85"/>
      <c r="R75" s="85"/>
      <c r="S75" s="85"/>
      <c r="T75" s="85"/>
      <c r="U75" s="85"/>
      <c r="V75" s="85"/>
      <c r="W75" s="31"/>
      <c r="X75" s="28">
        <f t="shared" ref="X75:X138" si="3">IF(SUM(Q75:W75)=0,0,SUM(Q75:W75))</f>
        <v>0</v>
      </c>
      <c r="Y75" s="29" t="str">
        <f t="shared" ref="Y75" si="4">+IF(AND(X75&gt;=96,X75&lt;=100),"FUERTE",IF(AND(X75&gt;=86,X75&lt;=95),"MODERADO",IF(AND(X75&gt;=0,X75&lt;=85),"DÉBIL","")))</f>
        <v>DÉBIL</v>
      </c>
      <c r="Z75" s="61" t="e">
        <f t="array" ref="Z75">+INDEX(EVALUACION_EJECUCION,MATCH(Q75&amp;Y75,RESPONSABLE&amp;EVALUACION_DISEÑO,0))</f>
        <v>#N/A</v>
      </c>
      <c r="AA75" s="56" t="e">
        <f t="array" ref="AA75">+INDEX(SOLIDEZ,MATCH(Y75&amp;Z75,DISEÑO&amp;EJECUCION,0))</f>
        <v>#N/A</v>
      </c>
      <c r="AB75" s="29" t="e">
        <f t="shared" ref="AB75:AB138" si="5">+IF(AA75="DÉBIL","SI",IF(OR(AA75="FUERTE",AA75="MODERADO"),"NO",""))</f>
        <v>#N/A</v>
      </c>
      <c r="AC75" s="109" t="e">
        <f>+VLOOKUP((AVERAGEIF(X75:X79,"&lt;&gt;0")),FORMULACIÓN!$A$100:$B$200,2,FALSE)</f>
        <v>#DIV/0!</v>
      </c>
      <c r="AD75" s="124"/>
      <c r="AE75" s="106"/>
      <c r="AF75" s="115" t="e">
        <f t="array" ref="AF75">+INDEX(DESPLAZAMIENTO_PROBABILIDAD,MATCH(AC75&amp;AD75,SOLIDEZ_PROBABILIDAD&amp;CONTROL_PROBABILIDAD,0))</f>
        <v>#DIV/0!</v>
      </c>
      <c r="AG75" s="127" t="e">
        <f t="array" ref="AG75">+INDEX(DESPLAZAMIENTO_IMPACTO,MATCH(AC75&amp;AE75,SOLIDEZ_IMPACTO&amp;CONTROL_IMPACTO,0))</f>
        <v>#DIV/0!</v>
      </c>
      <c r="AH75" s="112"/>
      <c r="AI75" s="106"/>
      <c r="AJ75" s="109" t="e">
        <f t="array" ref="AJ75">INDEX(ZONARIESGOS,MATCH(AH75&amp;AI75,PROBABILIDADES&amp;IMPACTO,0))</f>
        <v>#N/A</v>
      </c>
      <c r="AK75" s="121"/>
      <c r="AL75" s="48" t="s">
        <v>187</v>
      </c>
      <c r="AM75" s="100"/>
      <c r="AN75" s="48" t="s">
        <v>187</v>
      </c>
      <c r="AO75" s="100"/>
      <c r="AP75" s="103"/>
      <c r="AQ75" s="103"/>
      <c r="AR75" s="77"/>
      <c r="AS75" s="88"/>
      <c r="AT75" s="245"/>
      <c r="AU75" s="133"/>
      <c r="AV75" s="133"/>
      <c r="AW75" s="239"/>
      <c r="AX75" s="242"/>
      <c r="AY75" s="133"/>
      <c r="AZ75" s="133"/>
      <c r="BA75" s="239"/>
      <c r="BB75" s="245"/>
      <c r="BC75" s="133"/>
      <c r="BD75" s="133"/>
      <c r="BE75" s="239"/>
    </row>
    <row r="76" spans="1:57" s="30" customFormat="1" ht="39.950000000000003" hidden="1" customHeight="1">
      <c r="A76" s="152"/>
      <c r="B76" s="134"/>
      <c r="C76" s="119"/>
      <c r="D76" s="131"/>
      <c r="E76" s="246"/>
      <c r="F76" s="107"/>
      <c r="G76" s="85"/>
      <c r="H76" s="85"/>
      <c r="I76" s="85"/>
      <c r="J76" s="40" t="s">
        <v>171</v>
      </c>
      <c r="K76" s="40" t="s">
        <v>171</v>
      </c>
      <c r="L76" s="113"/>
      <c r="M76" s="107"/>
      <c r="N76" s="110" t="e">
        <f t="array" ref="N76">INDEX(ZONARIESGOS,MATCH(L76&amp;M76,PROBABILIDADES&amp;IMPACTO,0))</f>
        <v>#N/A</v>
      </c>
      <c r="O76" s="49" t="s">
        <v>171</v>
      </c>
      <c r="P76" s="85"/>
      <c r="Q76" s="85"/>
      <c r="R76" s="85"/>
      <c r="S76" s="85"/>
      <c r="T76" s="85"/>
      <c r="U76" s="85"/>
      <c r="V76" s="85"/>
      <c r="W76" s="31"/>
      <c r="X76" s="32">
        <f t="shared" si="3"/>
        <v>0</v>
      </c>
      <c r="Y76" s="33" t="str">
        <f t="shared" si="1"/>
        <v>DÉBIL</v>
      </c>
      <c r="Z76" s="62" t="e">
        <f t="array" ref="Z76">+INDEX(EVALUACION_EJECUCION,MATCH(Q76&amp;Y76,RESPONSABLE&amp;EVALUACION_DISEÑO,0))</f>
        <v>#N/A</v>
      </c>
      <c r="AA76" s="54" t="e">
        <f t="array" ref="AA76">+INDEX(SOLIDEZ,MATCH(Y76&amp;Z76,DISEÑO&amp;EJECUCION,0))</f>
        <v>#N/A</v>
      </c>
      <c r="AB76" s="33" t="e">
        <f t="shared" si="5"/>
        <v>#N/A</v>
      </c>
      <c r="AC76" s="110"/>
      <c r="AD76" s="125"/>
      <c r="AE76" s="107"/>
      <c r="AF76" s="116"/>
      <c r="AG76" s="128"/>
      <c r="AH76" s="113"/>
      <c r="AI76" s="107"/>
      <c r="AJ76" s="110"/>
      <c r="AK76" s="122"/>
      <c r="AL76" s="49" t="s">
        <v>171</v>
      </c>
      <c r="AM76" s="101"/>
      <c r="AN76" s="49" t="s">
        <v>171</v>
      </c>
      <c r="AO76" s="101"/>
      <c r="AP76" s="104"/>
      <c r="AQ76" s="104"/>
      <c r="AR76" s="78"/>
      <c r="AS76" s="89"/>
      <c r="AT76" s="246"/>
      <c r="AU76" s="134"/>
      <c r="AV76" s="134"/>
      <c r="AW76" s="240"/>
      <c r="AX76" s="243"/>
      <c r="AY76" s="134"/>
      <c r="AZ76" s="134"/>
      <c r="BA76" s="240"/>
      <c r="BB76" s="246"/>
      <c r="BC76" s="134"/>
      <c r="BD76" s="134"/>
      <c r="BE76" s="240"/>
    </row>
    <row r="77" spans="1:57" s="30" customFormat="1" ht="39.950000000000003" hidden="1" customHeight="1">
      <c r="A77" s="152"/>
      <c r="B77" s="134"/>
      <c r="C77" s="119"/>
      <c r="D77" s="131"/>
      <c r="E77" s="246"/>
      <c r="F77" s="107"/>
      <c r="G77" s="85"/>
      <c r="H77" s="85"/>
      <c r="I77" s="85"/>
      <c r="J77" s="40" t="s">
        <v>179</v>
      </c>
      <c r="K77" s="40" t="s">
        <v>179</v>
      </c>
      <c r="L77" s="113"/>
      <c r="M77" s="107"/>
      <c r="N77" s="110" t="e">
        <f t="array" ref="N77">INDEX(ZONARIESGOS,MATCH(L77&amp;M77,PROBABILIDADES&amp;IMPACTO,0))</f>
        <v>#N/A</v>
      </c>
      <c r="O77" s="49" t="s">
        <v>179</v>
      </c>
      <c r="P77" s="85"/>
      <c r="Q77" s="85"/>
      <c r="R77" s="85"/>
      <c r="S77" s="85"/>
      <c r="T77" s="85"/>
      <c r="U77" s="85"/>
      <c r="V77" s="85"/>
      <c r="W77" s="31"/>
      <c r="X77" s="32">
        <f t="shared" si="3"/>
        <v>0</v>
      </c>
      <c r="Y77" s="33" t="str">
        <f t="shared" si="1"/>
        <v>DÉBIL</v>
      </c>
      <c r="Z77" s="62" t="e">
        <f t="array" ref="Z77">+INDEX(EVALUACION_EJECUCION,MATCH(Q77&amp;Y77,RESPONSABLE&amp;EVALUACION_DISEÑO,0))</f>
        <v>#N/A</v>
      </c>
      <c r="AA77" s="54" t="e">
        <f t="array" ref="AA77">+INDEX(SOLIDEZ,MATCH(Y77&amp;Z77,DISEÑO&amp;EJECUCION,0))</f>
        <v>#N/A</v>
      </c>
      <c r="AB77" s="33" t="e">
        <f t="shared" si="5"/>
        <v>#N/A</v>
      </c>
      <c r="AC77" s="110"/>
      <c r="AD77" s="125"/>
      <c r="AE77" s="107"/>
      <c r="AF77" s="116"/>
      <c r="AG77" s="128"/>
      <c r="AH77" s="113"/>
      <c r="AI77" s="107"/>
      <c r="AJ77" s="110"/>
      <c r="AK77" s="122"/>
      <c r="AL77" s="49" t="s">
        <v>179</v>
      </c>
      <c r="AM77" s="101"/>
      <c r="AN77" s="49" t="s">
        <v>179</v>
      </c>
      <c r="AO77" s="101"/>
      <c r="AP77" s="104"/>
      <c r="AQ77" s="104"/>
      <c r="AR77" s="78"/>
      <c r="AS77" s="89"/>
      <c r="AT77" s="246"/>
      <c r="AU77" s="134"/>
      <c r="AV77" s="134"/>
      <c r="AW77" s="240"/>
      <c r="AX77" s="243"/>
      <c r="AY77" s="134"/>
      <c r="AZ77" s="134"/>
      <c r="BA77" s="240"/>
      <c r="BB77" s="246"/>
      <c r="BC77" s="134"/>
      <c r="BD77" s="134"/>
      <c r="BE77" s="240"/>
    </row>
    <row r="78" spans="1:57" s="30" customFormat="1" ht="39.950000000000003" hidden="1" customHeight="1">
      <c r="A78" s="152"/>
      <c r="B78" s="134"/>
      <c r="C78" s="119"/>
      <c r="D78" s="131"/>
      <c r="E78" s="246"/>
      <c r="F78" s="107"/>
      <c r="G78" s="85"/>
      <c r="H78" s="85"/>
      <c r="I78" s="85"/>
      <c r="J78" s="40" t="s">
        <v>185</v>
      </c>
      <c r="K78" s="40" t="s">
        <v>185</v>
      </c>
      <c r="L78" s="113"/>
      <c r="M78" s="107"/>
      <c r="N78" s="110" t="e">
        <f t="array" ref="N78">INDEX(ZONARIESGOS,MATCH(L78&amp;M78,PROBABILIDADES&amp;IMPACTO,0))</f>
        <v>#N/A</v>
      </c>
      <c r="O78" s="49" t="s">
        <v>185</v>
      </c>
      <c r="P78" s="85"/>
      <c r="Q78" s="85"/>
      <c r="R78" s="85"/>
      <c r="S78" s="85"/>
      <c r="T78" s="85"/>
      <c r="U78" s="85"/>
      <c r="V78" s="85"/>
      <c r="W78" s="31"/>
      <c r="X78" s="32">
        <f t="shared" si="3"/>
        <v>0</v>
      </c>
      <c r="Y78" s="33" t="str">
        <f t="shared" si="1"/>
        <v>DÉBIL</v>
      </c>
      <c r="Z78" s="62" t="e">
        <f t="array" ref="Z78">+INDEX(EVALUACION_EJECUCION,MATCH(Q78&amp;Y78,RESPONSABLE&amp;EVALUACION_DISEÑO,0))</f>
        <v>#N/A</v>
      </c>
      <c r="AA78" s="54" t="e">
        <f t="array" ref="AA78">+INDEX(SOLIDEZ,MATCH(Y78&amp;Z78,DISEÑO&amp;EJECUCION,0))</f>
        <v>#N/A</v>
      </c>
      <c r="AB78" s="33" t="e">
        <f t="shared" si="5"/>
        <v>#N/A</v>
      </c>
      <c r="AC78" s="110"/>
      <c r="AD78" s="125"/>
      <c r="AE78" s="107"/>
      <c r="AF78" s="116"/>
      <c r="AG78" s="128"/>
      <c r="AH78" s="113"/>
      <c r="AI78" s="107"/>
      <c r="AJ78" s="110"/>
      <c r="AK78" s="122"/>
      <c r="AL78" s="49" t="s">
        <v>185</v>
      </c>
      <c r="AM78" s="101"/>
      <c r="AN78" s="49" t="s">
        <v>185</v>
      </c>
      <c r="AO78" s="101"/>
      <c r="AP78" s="104"/>
      <c r="AQ78" s="104"/>
      <c r="AR78" s="78"/>
      <c r="AS78" s="89"/>
      <c r="AT78" s="246"/>
      <c r="AU78" s="134"/>
      <c r="AV78" s="134"/>
      <c r="AW78" s="240"/>
      <c r="AX78" s="243"/>
      <c r="AY78" s="134"/>
      <c r="AZ78" s="134"/>
      <c r="BA78" s="240"/>
      <c r="BB78" s="246"/>
      <c r="BC78" s="134"/>
      <c r="BD78" s="134"/>
      <c r="BE78" s="240"/>
    </row>
    <row r="79" spans="1:57" s="30" customFormat="1" ht="39.950000000000003" hidden="1" customHeight="1" thickBot="1">
      <c r="A79" s="153"/>
      <c r="B79" s="135"/>
      <c r="C79" s="120"/>
      <c r="D79" s="132"/>
      <c r="E79" s="247"/>
      <c r="F79" s="108"/>
      <c r="G79" s="86"/>
      <c r="H79" s="86"/>
      <c r="I79" s="86"/>
      <c r="J79" s="42" t="s">
        <v>186</v>
      </c>
      <c r="K79" s="42" t="s">
        <v>186</v>
      </c>
      <c r="L79" s="114"/>
      <c r="M79" s="108"/>
      <c r="N79" s="111" t="e">
        <f t="array" ref="N79">INDEX(ZONARIESGOS,MATCH(L79&amp;M79,PROBABILIDADES&amp;IMPACTO,0))</f>
        <v>#N/A</v>
      </c>
      <c r="O79" s="50" t="s">
        <v>186</v>
      </c>
      <c r="P79" s="86"/>
      <c r="Q79" s="86"/>
      <c r="R79" s="86"/>
      <c r="S79" s="86"/>
      <c r="T79" s="86"/>
      <c r="U79" s="86"/>
      <c r="V79" s="86"/>
      <c r="W79" s="34"/>
      <c r="X79" s="35">
        <f t="shared" si="3"/>
        <v>0</v>
      </c>
      <c r="Y79" s="36" t="str">
        <f t="shared" si="1"/>
        <v>DÉBIL</v>
      </c>
      <c r="Z79" s="63" t="e">
        <f t="array" ref="Z79">+INDEX(EVALUACION_EJECUCION,MATCH(Q79&amp;Y79,RESPONSABLE&amp;EVALUACION_DISEÑO,0))</f>
        <v>#N/A</v>
      </c>
      <c r="AA79" s="55" t="e">
        <f t="array" ref="AA79">+INDEX(SOLIDEZ,MATCH(Y79&amp;Z79,DISEÑO&amp;EJECUCION,0))</f>
        <v>#N/A</v>
      </c>
      <c r="AB79" s="36" t="e">
        <f t="shared" si="5"/>
        <v>#N/A</v>
      </c>
      <c r="AC79" s="111"/>
      <c r="AD79" s="126"/>
      <c r="AE79" s="108"/>
      <c r="AF79" s="117"/>
      <c r="AG79" s="129"/>
      <c r="AH79" s="114"/>
      <c r="AI79" s="108"/>
      <c r="AJ79" s="111"/>
      <c r="AK79" s="123"/>
      <c r="AL79" s="50" t="s">
        <v>186</v>
      </c>
      <c r="AM79" s="102"/>
      <c r="AN79" s="50" t="s">
        <v>186</v>
      </c>
      <c r="AO79" s="102"/>
      <c r="AP79" s="105"/>
      <c r="AQ79" s="105"/>
      <c r="AR79" s="79"/>
      <c r="AS79" s="90"/>
      <c r="AT79" s="247"/>
      <c r="AU79" s="135"/>
      <c r="AV79" s="135"/>
      <c r="AW79" s="241"/>
      <c r="AX79" s="244"/>
      <c r="AY79" s="135"/>
      <c r="AZ79" s="135"/>
      <c r="BA79" s="241"/>
      <c r="BB79" s="247"/>
      <c r="BC79" s="135"/>
      <c r="BD79" s="135"/>
      <c r="BE79" s="241"/>
    </row>
    <row r="80" spans="1:57" s="30" customFormat="1" ht="39.950000000000003" hidden="1" customHeight="1">
      <c r="A80" s="151">
        <v>15</v>
      </c>
      <c r="B80" s="133"/>
      <c r="C80" s="118"/>
      <c r="D80" s="130"/>
      <c r="E80" s="245"/>
      <c r="F80" s="106"/>
      <c r="G80" s="84"/>
      <c r="H80" s="84"/>
      <c r="I80" s="84"/>
      <c r="J80" s="38" t="s">
        <v>187</v>
      </c>
      <c r="K80" s="38" t="s">
        <v>187</v>
      </c>
      <c r="L80" s="112"/>
      <c r="M80" s="106"/>
      <c r="N80" s="109" t="e">
        <f t="array" ref="N80">INDEX(ZONARIESGOS,MATCH(L80&amp;M80,PROBABILIDADES&amp;IMPACTO,0))</f>
        <v>#N/A</v>
      </c>
      <c r="O80" s="48" t="s">
        <v>187</v>
      </c>
      <c r="P80" s="84"/>
      <c r="Q80" s="85"/>
      <c r="R80" s="85"/>
      <c r="S80" s="85"/>
      <c r="T80" s="85"/>
      <c r="U80" s="85"/>
      <c r="V80" s="85"/>
      <c r="W80" s="31"/>
      <c r="X80" s="28">
        <f t="shared" si="3"/>
        <v>0</v>
      </c>
      <c r="Y80" s="29" t="str">
        <f t="shared" ref="Y80" si="6">+IF(AND(X80&gt;=96,X80&lt;=100),"FUERTE",IF(AND(X80&gt;=86,X80&lt;=95),"MODERADO",IF(AND(X80&gt;=0,X80&lt;=85),"DÉBIL","")))</f>
        <v>DÉBIL</v>
      </c>
      <c r="Z80" s="61" t="e">
        <f t="array" ref="Z80">+INDEX(EVALUACION_EJECUCION,MATCH(Q80&amp;Y80,RESPONSABLE&amp;EVALUACION_DISEÑO,0))</f>
        <v>#N/A</v>
      </c>
      <c r="AA80" s="56" t="e">
        <f t="array" ref="AA80">+INDEX(SOLIDEZ,MATCH(Y80&amp;Z80,DISEÑO&amp;EJECUCION,0))</f>
        <v>#N/A</v>
      </c>
      <c r="AB80" s="29" t="e">
        <f t="shared" si="5"/>
        <v>#N/A</v>
      </c>
      <c r="AC80" s="109" t="e">
        <f>+VLOOKUP((AVERAGEIF(X80:X84,"&lt;&gt;0")),FORMULACIÓN!$A$100:$B$200,2,FALSE)</f>
        <v>#DIV/0!</v>
      </c>
      <c r="AD80" s="124"/>
      <c r="AE80" s="106"/>
      <c r="AF80" s="115" t="e">
        <f t="array" ref="AF80">+INDEX(DESPLAZAMIENTO_PROBABILIDAD,MATCH(AC80&amp;AD80,SOLIDEZ_PROBABILIDAD&amp;CONTROL_PROBABILIDAD,0))</f>
        <v>#DIV/0!</v>
      </c>
      <c r="AG80" s="127" t="e">
        <f t="array" ref="AG80">+INDEX(DESPLAZAMIENTO_IMPACTO,MATCH(AC80&amp;AE80,SOLIDEZ_IMPACTO&amp;CONTROL_IMPACTO,0))</f>
        <v>#DIV/0!</v>
      </c>
      <c r="AH80" s="112"/>
      <c r="AI80" s="106"/>
      <c r="AJ80" s="109" t="e">
        <f t="array" ref="AJ80">INDEX(ZONARIESGOS,MATCH(AH80&amp;AI80,PROBABILIDADES&amp;IMPACTO,0))</f>
        <v>#N/A</v>
      </c>
      <c r="AK80" s="121"/>
      <c r="AL80" s="48" t="s">
        <v>187</v>
      </c>
      <c r="AM80" s="100"/>
      <c r="AN80" s="48" t="s">
        <v>187</v>
      </c>
      <c r="AO80" s="100"/>
      <c r="AP80" s="103"/>
      <c r="AQ80" s="103"/>
      <c r="AR80" s="77"/>
      <c r="AS80" s="88"/>
      <c r="AT80" s="245"/>
      <c r="AU80" s="133"/>
      <c r="AV80" s="133"/>
      <c r="AW80" s="239"/>
      <c r="AX80" s="242"/>
      <c r="AY80" s="133"/>
      <c r="AZ80" s="133"/>
      <c r="BA80" s="239"/>
      <c r="BB80" s="245"/>
      <c r="BC80" s="133"/>
      <c r="BD80" s="133"/>
      <c r="BE80" s="239"/>
    </row>
    <row r="81" spans="1:57" s="30" customFormat="1" ht="39.950000000000003" hidden="1" customHeight="1">
      <c r="A81" s="152"/>
      <c r="B81" s="134"/>
      <c r="C81" s="119"/>
      <c r="D81" s="131"/>
      <c r="E81" s="246"/>
      <c r="F81" s="107"/>
      <c r="G81" s="85"/>
      <c r="H81" s="85"/>
      <c r="I81" s="85"/>
      <c r="J81" s="40" t="s">
        <v>171</v>
      </c>
      <c r="K81" s="40" t="s">
        <v>171</v>
      </c>
      <c r="L81" s="113"/>
      <c r="M81" s="107"/>
      <c r="N81" s="110" t="e">
        <f t="array" ref="N81">INDEX(ZONARIESGOS,MATCH(L81&amp;M81,PROBABILIDADES&amp;IMPACTO,0))</f>
        <v>#N/A</v>
      </c>
      <c r="O81" s="49" t="s">
        <v>171</v>
      </c>
      <c r="P81" s="85"/>
      <c r="Q81" s="85"/>
      <c r="R81" s="85"/>
      <c r="S81" s="85"/>
      <c r="T81" s="85"/>
      <c r="U81" s="85"/>
      <c r="V81" s="85"/>
      <c r="W81" s="31"/>
      <c r="X81" s="32">
        <f t="shared" si="3"/>
        <v>0</v>
      </c>
      <c r="Y81" s="33" t="str">
        <f t="shared" si="1"/>
        <v>DÉBIL</v>
      </c>
      <c r="Z81" s="62" t="e">
        <f t="array" ref="Z81">+INDEX(EVALUACION_EJECUCION,MATCH(Q81&amp;Y81,RESPONSABLE&amp;EVALUACION_DISEÑO,0))</f>
        <v>#N/A</v>
      </c>
      <c r="AA81" s="54" t="e">
        <f t="array" ref="AA81">+INDEX(SOLIDEZ,MATCH(Y81&amp;Z81,DISEÑO&amp;EJECUCION,0))</f>
        <v>#N/A</v>
      </c>
      <c r="AB81" s="33" t="e">
        <f t="shared" si="5"/>
        <v>#N/A</v>
      </c>
      <c r="AC81" s="110"/>
      <c r="AD81" s="125"/>
      <c r="AE81" s="107"/>
      <c r="AF81" s="116"/>
      <c r="AG81" s="128"/>
      <c r="AH81" s="113"/>
      <c r="AI81" s="107"/>
      <c r="AJ81" s="110"/>
      <c r="AK81" s="122"/>
      <c r="AL81" s="49" t="s">
        <v>171</v>
      </c>
      <c r="AM81" s="101"/>
      <c r="AN81" s="49" t="s">
        <v>171</v>
      </c>
      <c r="AO81" s="101"/>
      <c r="AP81" s="104"/>
      <c r="AQ81" s="104"/>
      <c r="AR81" s="78"/>
      <c r="AS81" s="89"/>
      <c r="AT81" s="246"/>
      <c r="AU81" s="134"/>
      <c r="AV81" s="134"/>
      <c r="AW81" s="240"/>
      <c r="AX81" s="243"/>
      <c r="AY81" s="134"/>
      <c r="AZ81" s="134"/>
      <c r="BA81" s="240"/>
      <c r="BB81" s="246"/>
      <c r="BC81" s="134"/>
      <c r="BD81" s="134"/>
      <c r="BE81" s="240"/>
    </row>
    <row r="82" spans="1:57" s="30" customFormat="1" ht="39.950000000000003" hidden="1" customHeight="1">
      <c r="A82" s="152"/>
      <c r="B82" s="134"/>
      <c r="C82" s="119"/>
      <c r="D82" s="131"/>
      <c r="E82" s="246"/>
      <c r="F82" s="107"/>
      <c r="G82" s="85"/>
      <c r="H82" s="85"/>
      <c r="I82" s="85"/>
      <c r="J82" s="40" t="s">
        <v>179</v>
      </c>
      <c r="K82" s="40" t="s">
        <v>179</v>
      </c>
      <c r="L82" s="113"/>
      <c r="M82" s="107"/>
      <c r="N82" s="110" t="e">
        <f t="array" ref="N82">INDEX(ZONARIESGOS,MATCH(L82&amp;M82,PROBABILIDADES&amp;IMPACTO,0))</f>
        <v>#N/A</v>
      </c>
      <c r="O82" s="49" t="s">
        <v>179</v>
      </c>
      <c r="P82" s="85"/>
      <c r="Q82" s="85"/>
      <c r="R82" s="85"/>
      <c r="S82" s="85"/>
      <c r="T82" s="85"/>
      <c r="U82" s="85"/>
      <c r="V82" s="85"/>
      <c r="W82" s="31"/>
      <c r="X82" s="32">
        <f t="shared" si="3"/>
        <v>0</v>
      </c>
      <c r="Y82" s="33" t="str">
        <f t="shared" si="1"/>
        <v>DÉBIL</v>
      </c>
      <c r="Z82" s="62" t="e">
        <f t="array" ref="Z82">+INDEX(EVALUACION_EJECUCION,MATCH(Q82&amp;Y82,RESPONSABLE&amp;EVALUACION_DISEÑO,0))</f>
        <v>#N/A</v>
      </c>
      <c r="AA82" s="54" t="e">
        <f t="array" ref="AA82">+INDEX(SOLIDEZ,MATCH(Y82&amp;Z82,DISEÑO&amp;EJECUCION,0))</f>
        <v>#N/A</v>
      </c>
      <c r="AB82" s="33" t="e">
        <f t="shared" si="5"/>
        <v>#N/A</v>
      </c>
      <c r="AC82" s="110"/>
      <c r="AD82" s="125"/>
      <c r="AE82" s="107"/>
      <c r="AF82" s="116"/>
      <c r="AG82" s="128"/>
      <c r="AH82" s="113"/>
      <c r="AI82" s="107"/>
      <c r="AJ82" s="110"/>
      <c r="AK82" s="122"/>
      <c r="AL82" s="49" t="s">
        <v>179</v>
      </c>
      <c r="AM82" s="101"/>
      <c r="AN82" s="49" t="s">
        <v>179</v>
      </c>
      <c r="AO82" s="101"/>
      <c r="AP82" s="104"/>
      <c r="AQ82" s="104"/>
      <c r="AR82" s="78"/>
      <c r="AS82" s="89"/>
      <c r="AT82" s="246"/>
      <c r="AU82" s="134"/>
      <c r="AV82" s="134"/>
      <c r="AW82" s="240"/>
      <c r="AX82" s="243"/>
      <c r="AY82" s="134"/>
      <c r="AZ82" s="134"/>
      <c r="BA82" s="240"/>
      <c r="BB82" s="246"/>
      <c r="BC82" s="134"/>
      <c r="BD82" s="134"/>
      <c r="BE82" s="240"/>
    </row>
    <row r="83" spans="1:57" s="30" customFormat="1" ht="39.950000000000003" hidden="1" customHeight="1">
      <c r="A83" s="152"/>
      <c r="B83" s="134"/>
      <c r="C83" s="119"/>
      <c r="D83" s="131"/>
      <c r="E83" s="246"/>
      <c r="F83" s="107"/>
      <c r="G83" s="85"/>
      <c r="H83" s="85"/>
      <c r="I83" s="85"/>
      <c r="J83" s="40" t="s">
        <v>185</v>
      </c>
      <c r="K83" s="40" t="s">
        <v>185</v>
      </c>
      <c r="L83" s="113"/>
      <c r="M83" s="107"/>
      <c r="N83" s="110" t="e">
        <f t="array" ref="N83">INDEX(ZONARIESGOS,MATCH(L83&amp;M83,PROBABILIDADES&amp;IMPACTO,0))</f>
        <v>#N/A</v>
      </c>
      <c r="O83" s="49" t="s">
        <v>185</v>
      </c>
      <c r="P83" s="85"/>
      <c r="Q83" s="85"/>
      <c r="R83" s="85"/>
      <c r="S83" s="85"/>
      <c r="T83" s="85"/>
      <c r="U83" s="85"/>
      <c r="V83" s="85"/>
      <c r="W83" s="31"/>
      <c r="X83" s="32">
        <f t="shared" si="3"/>
        <v>0</v>
      </c>
      <c r="Y83" s="33" t="str">
        <f t="shared" si="1"/>
        <v>DÉBIL</v>
      </c>
      <c r="Z83" s="62" t="e">
        <f t="array" ref="Z83">+INDEX(EVALUACION_EJECUCION,MATCH(Q83&amp;Y83,RESPONSABLE&amp;EVALUACION_DISEÑO,0))</f>
        <v>#N/A</v>
      </c>
      <c r="AA83" s="54" t="e">
        <f t="array" ref="AA83">+INDEX(SOLIDEZ,MATCH(Y83&amp;Z83,DISEÑO&amp;EJECUCION,0))</f>
        <v>#N/A</v>
      </c>
      <c r="AB83" s="33" t="e">
        <f t="shared" si="5"/>
        <v>#N/A</v>
      </c>
      <c r="AC83" s="110"/>
      <c r="AD83" s="125"/>
      <c r="AE83" s="107"/>
      <c r="AF83" s="116"/>
      <c r="AG83" s="128"/>
      <c r="AH83" s="113"/>
      <c r="AI83" s="107"/>
      <c r="AJ83" s="110"/>
      <c r="AK83" s="122"/>
      <c r="AL83" s="49" t="s">
        <v>185</v>
      </c>
      <c r="AM83" s="101"/>
      <c r="AN83" s="49" t="s">
        <v>185</v>
      </c>
      <c r="AO83" s="101"/>
      <c r="AP83" s="104"/>
      <c r="AQ83" s="104"/>
      <c r="AR83" s="78"/>
      <c r="AS83" s="89"/>
      <c r="AT83" s="246"/>
      <c r="AU83" s="134"/>
      <c r="AV83" s="134"/>
      <c r="AW83" s="240"/>
      <c r="AX83" s="243"/>
      <c r="AY83" s="134"/>
      <c r="AZ83" s="134"/>
      <c r="BA83" s="240"/>
      <c r="BB83" s="246"/>
      <c r="BC83" s="134"/>
      <c r="BD83" s="134"/>
      <c r="BE83" s="240"/>
    </row>
    <row r="84" spans="1:57" s="30" customFormat="1" ht="39.950000000000003" hidden="1" customHeight="1" thickBot="1">
      <c r="A84" s="153"/>
      <c r="B84" s="135"/>
      <c r="C84" s="120"/>
      <c r="D84" s="132"/>
      <c r="E84" s="247"/>
      <c r="F84" s="108"/>
      <c r="G84" s="86"/>
      <c r="H84" s="86"/>
      <c r="I84" s="86"/>
      <c r="J84" s="42" t="s">
        <v>186</v>
      </c>
      <c r="K84" s="42" t="s">
        <v>186</v>
      </c>
      <c r="L84" s="114"/>
      <c r="M84" s="108"/>
      <c r="N84" s="111" t="e">
        <f t="array" ref="N84">INDEX(ZONARIESGOS,MATCH(L84&amp;M84,PROBABILIDADES&amp;IMPACTO,0))</f>
        <v>#N/A</v>
      </c>
      <c r="O84" s="50" t="s">
        <v>186</v>
      </c>
      <c r="P84" s="86"/>
      <c r="Q84" s="86"/>
      <c r="R84" s="86"/>
      <c r="S84" s="86"/>
      <c r="T84" s="86"/>
      <c r="U84" s="86"/>
      <c r="V84" s="86"/>
      <c r="W84" s="34"/>
      <c r="X84" s="35">
        <f t="shared" si="3"/>
        <v>0</v>
      </c>
      <c r="Y84" s="36" t="str">
        <f t="shared" si="1"/>
        <v>DÉBIL</v>
      </c>
      <c r="Z84" s="63" t="e">
        <f t="array" ref="Z84">+INDEX(EVALUACION_EJECUCION,MATCH(Q84&amp;Y84,RESPONSABLE&amp;EVALUACION_DISEÑO,0))</f>
        <v>#N/A</v>
      </c>
      <c r="AA84" s="55" t="e">
        <f t="array" ref="AA84">+INDEX(SOLIDEZ,MATCH(Y84&amp;Z84,DISEÑO&amp;EJECUCION,0))</f>
        <v>#N/A</v>
      </c>
      <c r="AB84" s="36" t="e">
        <f t="shared" si="5"/>
        <v>#N/A</v>
      </c>
      <c r="AC84" s="111"/>
      <c r="AD84" s="126"/>
      <c r="AE84" s="108"/>
      <c r="AF84" s="117"/>
      <c r="AG84" s="129"/>
      <c r="AH84" s="114"/>
      <c r="AI84" s="108"/>
      <c r="AJ84" s="111"/>
      <c r="AK84" s="123"/>
      <c r="AL84" s="50" t="s">
        <v>186</v>
      </c>
      <c r="AM84" s="102"/>
      <c r="AN84" s="50" t="s">
        <v>186</v>
      </c>
      <c r="AO84" s="102"/>
      <c r="AP84" s="105"/>
      <c r="AQ84" s="105"/>
      <c r="AR84" s="79"/>
      <c r="AS84" s="90"/>
      <c r="AT84" s="247"/>
      <c r="AU84" s="135"/>
      <c r="AV84" s="135"/>
      <c r="AW84" s="241"/>
      <c r="AX84" s="244"/>
      <c r="AY84" s="135"/>
      <c r="AZ84" s="135"/>
      <c r="BA84" s="241"/>
      <c r="BB84" s="247"/>
      <c r="BC84" s="135"/>
      <c r="BD84" s="135"/>
      <c r="BE84" s="241"/>
    </row>
    <row r="85" spans="1:57" s="30" customFormat="1" ht="39.950000000000003" hidden="1" customHeight="1">
      <c r="A85" s="151">
        <v>16</v>
      </c>
      <c r="B85" s="133"/>
      <c r="C85" s="118"/>
      <c r="D85" s="130"/>
      <c r="E85" s="245"/>
      <c r="F85" s="106"/>
      <c r="G85" s="84"/>
      <c r="H85" s="84"/>
      <c r="I85" s="84"/>
      <c r="J85" s="38" t="s">
        <v>187</v>
      </c>
      <c r="K85" s="39" t="s">
        <v>187</v>
      </c>
      <c r="L85" s="112"/>
      <c r="M85" s="106"/>
      <c r="N85" s="109" t="e">
        <f t="array" ref="N85">INDEX(ZONARIESGOS,MATCH(L85&amp;M85,PROBABILIDADES&amp;IMPACTO,0))</f>
        <v>#N/A</v>
      </c>
      <c r="O85" s="48" t="s">
        <v>187</v>
      </c>
      <c r="P85" s="84"/>
      <c r="Q85" s="84"/>
      <c r="R85" s="84"/>
      <c r="S85" s="84"/>
      <c r="T85" s="84"/>
      <c r="U85" s="84"/>
      <c r="V85" s="84"/>
      <c r="W85" s="27"/>
      <c r="X85" s="28">
        <f t="shared" si="3"/>
        <v>0</v>
      </c>
      <c r="Y85" s="29" t="str">
        <f t="shared" ref="Y85" si="7">+IF(AND(X85&gt;=96,X85&lt;=100),"FUERTE",IF(AND(X85&gt;=86,X85&lt;=95),"MODERADO",IF(AND(X85&gt;=0,X85&lt;=85),"DÉBIL","")))</f>
        <v>DÉBIL</v>
      </c>
      <c r="Z85" s="61" t="e">
        <f t="array" ref="Z85">+INDEX(EVALUACION_EJECUCION,MATCH(Q85&amp;Y85,RESPONSABLE&amp;EVALUACION_DISEÑO,0))</f>
        <v>#N/A</v>
      </c>
      <c r="AA85" s="56" t="e">
        <f t="array" ref="AA85">+INDEX(SOLIDEZ,MATCH(Y85&amp;Z85,DISEÑO&amp;EJECUCION,0))</f>
        <v>#N/A</v>
      </c>
      <c r="AB85" s="29" t="e">
        <f t="shared" si="5"/>
        <v>#N/A</v>
      </c>
      <c r="AC85" s="109" t="e">
        <f>+VLOOKUP((AVERAGEIF(X85:X89,"&lt;&gt;0")),FORMULACIÓN!$A$100:$B$200,2,FALSE)</f>
        <v>#DIV/0!</v>
      </c>
      <c r="AD85" s="124"/>
      <c r="AE85" s="106"/>
      <c r="AF85" s="115" t="e">
        <f t="array" ref="AF85">+INDEX(DESPLAZAMIENTO_PROBABILIDAD,MATCH(AC85&amp;AD85,SOLIDEZ_PROBABILIDAD&amp;CONTROL_PROBABILIDAD,0))</f>
        <v>#DIV/0!</v>
      </c>
      <c r="AG85" s="127" t="e">
        <f t="array" ref="AG85">+INDEX(DESPLAZAMIENTO_IMPACTO,MATCH(AC85&amp;AE85,SOLIDEZ_IMPACTO&amp;CONTROL_IMPACTO,0))</f>
        <v>#DIV/0!</v>
      </c>
      <c r="AH85" s="112"/>
      <c r="AI85" s="106"/>
      <c r="AJ85" s="109" t="e">
        <f t="array" ref="AJ85">INDEX(ZONARIESGOS,MATCH(AH85&amp;AI85,PROBABILIDADES&amp;IMPACTO,0))</f>
        <v>#N/A</v>
      </c>
      <c r="AK85" s="121"/>
      <c r="AL85" s="48" t="s">
        <v>187</v>
      </c>
      <c r="AM85" s="100"/>
      <c r="AN85" s="48" t="s">
        <v>187</v>
      </c>
      <c r="AO85" s="100"/>
      <c r="AP85" s="103"/>
      <c r="AQ85" s="103"/>
      <c r="AR85" s="77"/>
      <c r="AS85" s="88"/>
      <c r="AT85" s="245"/>
      <c r="AU85" s="133"/>
      <c r="AV85" s="133"/>
      <c r="AW85" s="239"/>
      <c r="AX85" s="242"/>
      <c r="AY85" s="133"/>
      <c r="AZ85" s="133"/>
      <c r="BA85" s="239"/>
      <c r="BB85" s="245"/>
      <c r="BC85" s="133"/>
      <c r="BD85" s="133"/>
      <c r="BE85" s="239"/>
    </row>
    <row r="86" spans="1:57" s="30" customFormat="1" ht="39.950000000000003" hidden="1" customHeight="1">
      <c r="A86" s="152"/>
      <c r="B86" s="134"/>
      <c r="C86" s="119"/>
      <c r="D86" s="131"/>
      <c r="E86" s="246"/>
      <c r="F86" s="107"/>
      <c r="G86" s="85"/>
      <c r="H86" s="85"/>
      <c r="I86" s="85"/>
      <c r="J86" s="40" t="s">
        <v>171</v>
      </c>
      <c r="K86" s="41" t="s">
        <v>171</v>
      </c>
      <c r="L86" s="113"/>
      <c r="M86" s="107"/>
      <c r="N86" s="110" t="e">
        <f t="array" ref="N86">INDEX(ZONARIESGOS,MATCH(L86&amp;M86,PROBABILIDADES&amp;IMPACTO,0))</f>
        <v>#N/A</v>
      </c>
      <c r="O86" s="49" t="s">
        <v>171</v>
      </c>
      <c r="P86" s="85"/>
      <c r="Q86" s="85"/>
      <c r="R86" s="85"/>
      <c r="S86" s="85"/>
      <c r="T86" s="85"/>
      <c r="U86" s="85"/>
      <c r="V86" s="85"/>
      <c r="W86" s="31"/>
      <c r="X86" s="32">
        <f t="shared" si="3"/>
        <v>0</v>
      </c>
      <c r="Y86" s="33" t="str">
        <f t="shared" si="1"/>
        <v>DÉBIL</v>
      </c>
      <c r="Z86" s="62" t="e">
        <f t="array" ref="Z86">+INDEX(EVALUACION_EJECUCION,MATCH(Q86&amp;Y86,RESPONSABLE&amp;EVALUACION_DISEÑO,0))</f>
        <v>#N/A</v>
      </c>
      <c r="AA86" s="54" t="e">
        <f t="array" ref="AA86">+INDEX(SOLIDEZ,MATCH(Y86&amp;Z86,DISEÑO&amp;EJECUCION,0))</f>
        <v>#N/A</v>
      </c>
      <c r="AB86" s="33" t="e">
        <f t="shared" si="5"/>
        <v>#N/A</v>
      </c>
      <c r="AC86" s="110"/>
      <c r="AD86" s="125"/>
      <c r="AE86" s="107"/>
      <c r="AF86" s="116"/>
      <c r="AG86" s="128"/>
      <c r="AH86" s="113"/>
      <c r="AI86" s="107"/>
      <c r="AJ86" s="110"/>
      <c r="AK86" s="122"/>
      <c r="AL86" s="49" t="s">
        <v>171</v>
      </c>
      <c r="AM86" s="101"/>
      <c r="AN86" s="49" t="s">
        <v>171</v>
      </c>
      <c r="AO86" s="101"/>
      <c r="AP86" s="104"/>
      <c r="AQ86" s="104"/>
      <c r="AR86" s="78"/>
      <c r="AS86" s="89"/>
      <c r="AT86" s="246"/>
      <c r="AU86" s="134"/>
      <c r="AV86" s="134"/>
      <c r="AW86" s="240"/>
      <c r="AX86" s="243"/>
      <c r="AY86" s="134"/>
      <c r="AZ86" s="134"/>
      <c r="BA86" s="240"/>
      <c r="BB86" s="246"/>
      <c r="BC86" s="134"/>
      <c r="BD86" s="134"/>
      <c r="BE86" s="240"/>
    </row>
    <row r="87" spans="1:57" s="30" customFormat="1" ht="39.950000000000003" hidden="1" customHeight="1">
      <c r="A87" s="152"/>
      <c r="B87" s="134"/>
      <c r="C87" s="119"/>
      <c r="D87" s="131"/>
      <c r="E87" s="246"/>
      <c r="F87" s="107"/>
      <c r="G87" s="85"/>
      <c r="H87" s="85"/>
      <c r="I87" s="85"/>
      <c r="J87" s="40" t="s">
        <v>179</v>
      </c>
      <c r="K87" s="41" t="s">
        <v>179</v>
      </c>
      <c r="L87" s="113"/>
      <c r="M87" s="107"/>
      <c r="N87" s="110" t="e">
        <f t="array" ref="N87">INDEX(ZONARIESGOS,MATCH(L87&amp;M87,PROBABILIDADES&amp;IMPACTO,0))</f>
        <v>#N/A</v>
      </c>
      <c r="O87" s="49" t="s">
        <v>179</v>
      </c>
      <c r="P87" s="85"/>
      <c r="Q87" s="85"/>
      <c r="R87" s="85"/>
      <c r="S87" s="85"/>
      <c r="T87" s="85"/>
      <c r="U87" s="85"/>
      <c r="V87" s="85"/>
      <c r="W87" s="31"/>
      <c r="X87" s="32">
        <f t="shared" si="3"/>
        <v>0</v>
      </c>
      <c r="Y87" s="33" t="str">
        <f t="shared" si="1"/>
        <v>DÉBIL</v>
      </c>
      <c r="Z87" s="62" t="e">
        <f t="array" ref="Z87">+INDEX(EVALUACION_EJECUCION,MATCH(Q87&amp;Y87,RESPONSABLE&amp;EVALUACION_DISEÑO,0))</f>
        <v>#N/A</v>
      </c>
      <c r="AA87" s="54" t="e">
        <f t="array" ref="AA87">+INDEX(SOLIDEZ,MATCH(Y87&amp;Z87,DISEÑO&amp;EJECUCION,0))</f>
        <v>#N/A</v>
      </c>
      <c r="AB87" s="33" t="e">
        <f t="shared" si="5"/>
        <v>#N/A</v>
      </c>
      <c r="AC87" s="110"/>
      <c r="AD87" s="125"/>
      <c r="AE87" s="107"/>
      <c r="AF87" s="116"/>
      <c r="AG87" s="128"/>
      <c r="AH87" s="113"/>
      <c r="AI87" s="107"/>
      <c r="AJ87" s="110"/>
      <c r="AK87" s="122"/>
      <c r="AL87" s="49" t="s">
        <v>179</v>
      </c>
      <c r="AM87" s="101"/>
      <c r="AN87" s="49" t="s">
        <v>179</v>
      </c>
      <c r="AO87" s="101"/>
      <c r="AP87" s="104"/>
      <c r="AQ87" s="104"/>
      <c r="AR87" s="78"/>
      <c r="AS87" s="89"/>
      <c r="AT87" s="246"/>
      <c r="AU87" s="134"/>
      <c r="AV87" s="134"/>
      <c r="AW87" s="240"/>
      <c r="AX87" s="243"/>
      <c r="AY87" s="134"/>
      <c r="AZ87" s="134"/>
      <c r="BA87" s="240"/>
      <c r="BB87" s="246"/>
      <c r="BC87" s="134"/>
      <c r="BD87" s="134"/>
      <c r="BE87" s="240"/>
    </row>
    <row r="88" spans="1:57" s="30" customFormat="1" ht="39.950000000000003" hidden="1" customHeight="1">
      <c r="A88" s="152"/>
      <c r="B88" s="134"/>
      <c r="C88" s="119"/>
      <c r="D88" s="131"/>
      <c r="E88" s="246"/>
      <c r="F88" s="107"/>
      <c r="G88" s="85"/>
      <c r="H88" s="85"/>
      <c r="I88" s="85"/>
      <c r="J88" s="40" t="s">
        <v>185</v>
      </c>
      <c r="K88" s="41" t="s">
        <v>185</v>
      </c>
      <c r="L88" s="113"/>
      <c r="M88" s="107"/>
      <c r="N88" s="110" t="e">
        <f t="array" ref="N88">INDEX(ZONARIESGOS,MATCH(L88&amp;M88,PROBABILIDADES&amp;IMPACTO,0))</f>
        <v>#N/A</v>
      </c>
      <c r="O88" s="49" t="s">
        <v>185</v>
      </c>
      <c r="P88" s="85"/>
      <c r="Q88" s="85"/>
      <c r="R88" s="85"/>
      <c r="S88" s="85"/>
      <c r="T88" s="85"/>
      <c r="U88" s="85"/>
      <c r="V88" s="85"/>
      <c r="W88" s="31"/>
      <c r="X88" s="32">
        <f t="shared" si="3"/>
        <v>0</v>
      </c>
      <c r="Y88" s="33" t="str">
        <f t="shared" si="1"/>
        <v>DÉBIL</v>
      </c>
      <c r="Z88" s="62" t="e">
        <f t="array" ref="Z88">+INDEX(EVALUACION_EJECUCION,MATCH(Q88&amp;Y88,RESPONSABLE&amp;EVALUACION_DISEÑO,0))</f>
        <v>#N/A</v>
      </c>
      <c r="AA88" s="54" t="e">
        <f t="array" ref="AA88">+INDEX(SOLIDEZ,MATCH(Y88&amp;Z88,DISEÑO&amp;EJECUCION,0))</f>
        <v>#N/A</v>
      </c>
      <c r="AB88" s="33" t="e">
        <f t="shared" si="5"/>
        <v>#N/A</v>
      </c>
      <c r="AC88" s="110"/>
      <c r="AD88" s="125"/>
      <c r="AE88" s="107"/>
      <c r="AF88" s="116"/>
      <c r="AG88" s="128"/>
      <c r="AH88" s="113"/>
      <c r="AI88" s="107"/>
      <c r="AJ88" s="110"/>
      <c r="AK88" s="122"/>
      <c r="AL88" s="49" t="s">
        <v>185</v>
      </c>
      <c r="AM88" s="101"/>
      <c r="AN88" s="49" t="s">
        <v>185</v>
      </c>
      <c r="AO88" s="101"/>
      <c r="AP88" s="104"/>
      <c r="AQ88" s="104"/>
      <c r="AR88" s="78"/>
      <c r="AS88" s="89"/>
      <c r="AT88" s="246"/>
      <c r="AU88" s="134"/>
      <c r="AV88" s="134"/>
      <c r="AW88" s="240"/>
      <c r="AX88" s="243"/>
      <c r="AY88" s="134"/>
      <c r="AZ88" s="134"/>
      <c r="BA88" s="240"/>
      <c r="BB88" s="246"/>
      <c r="BC88" s="134"/>
      <c r="BD88" s="134"/>
      <c r="BE88" s="240"/>
    </row>
    <row r="89" spans="1:57" s="30" customFormat="1" ht="39.950000000000003" hidden="1" customHeight="1" thickBot="1">
      <c r="A89" s="153"/>
      <c r="B89" s="135"/>
      <c r="C89" s="120"/>
      <c r="D89" s="132"/>
      <c r="E89" s="247"/>
      <c r="F89" s="108"/>
      <c r="G89" s="86"/>
      <c r="H89" s="86"/>
      <c r="I89" s="86"/>
      <c r="J89" s="42" t="s">
        <v>186</v>
      </c>
      <c r="K89" s="43" t="s">
        <v>186</v>
      </c>
      <c r="L89" s="114"/>
      <c r="M89" s="108"/>
      <c r="N89" s="111" t="e">
        <f t="array" ref="N89">INDEX(ZONARIESGOS,MATCH(L89&amp;M89,PROBABILIDADES&amp;IMPACTO,0))</f>
        <v>#N/A</v>
      </c>
      <c r="O89" s="50" t="s">
        <v>186</v>
      </c>
      <c r="P89" s="86"/>
      <c r="Q89" s="86"/>
      <c r="R89" s="86"/>
      <c r="S89" s="86"/>
      <c r="T89" s="86"/>
      <c r="U89" s="86"/>
      <c r="V89" s="86"/>
      <c r="W89" s="34"/>
      <c r="X89" s="35">
        <f t="shared" si="3"/>
        <v>0</v>
      </c>
      <c r="Y89" s="36" t="str">
        <f t="shared" si="1"/>
        <v>DÉBIL</v>
      </c>
      <c r="Z89" s="63" t="e">
        <f t="array" ref="Z89">+INDEX(EVALUACION_EJECUCION,MATCH(Q89&amp;Y89,RESPONSABLE&amp;EVALUACION_DISEÑO,0))</f>
        <v>#N/A</v>
      </c>
      <c r="AA89" s="55" t="e">
        <f t="array" ref="AA89">+INDEX(SOLIDEZ,MATCH(Y89&amp;Z89,DISEÑO&amp;EJECUCION,0))</f>
        <v>#N/A</v>
      </c>
      <c r="AB89" s="36" t="e">
        <f t="shared" si="5"/>
        <v>#N/A</v>
      </c>
      <c r="AC89" s="111"/>
      <c r="AD89" s="126"/>
      <c r="AE89" s="108"/>
      <c r="AF89" s="117"/>
      <c r="AG89" s="129"/>
      <c r="AH89" s="114"/>
      <c r="AI89" s="108"/>
      <c r="AJ89" s="111"/>
      <c r="AK89" s="123"/>
      <c r="AL89" s="50" t="s">
        <v>186</v>
      </c>
      <c r="AM89" s="102"/>
      <c r="AN89" s="50" t="s">
        <v>186</v>
      </c>
      <c r="AO89" s="102"/>
      <c r="AP89" s="105"/>
      <c r="AQ89" s="105"/>
      <c r="AR89" s="79"/>
      <c r="AS89" s="90"/>
      <c r="AT89" s="247"/>
      <c r="AU89" s="135"/>
      <c r="AV89" s="135"/>
      <c r="AW89" s="241"/>
      <c r="AX89" s="244"/>
      <c r="AY89" s="135"/>
      <c r="AZ89" s="135"/>
      <c r="BA89" s="241"/>
      <c r="BB89" s="247"/>
      <c r="BC89" s="135"/>
      <c r="BD89" s="135"/>
      <c r="BE89" s="241"/>
    </row>
    <row r="90" spans="1:57" s="30" customFormat="1" ht="39.950000000000003" hidden="1" customHeight="1">
      <c r="A90" s="151">
        <v>17</v>
      </c>
      <c r="B90" s="133"/>
      <c r="C90" s="118"/>
      <c r="D90" s="130"/>
      <c r="E90" s="245"/>
      <c r="F90" s="106"/>
      <c r="G90" s="84"/>
      <c r="H90" s="84"/>
      <c r="I90" s="84"/>
      <c r="J90" s="38" t="s">
        <v>187</v>
      </c>
      <c r="K90" s="39" t="s">
        <v>187</v>
      </c>
      <c r="L90" s="112"/>
      <c r="M90" s="106"/>
      <c r="N90" s="109" t="e">
        <f t="array" ref="N90">INDEX(ZONARIESGOS,MATCH(L90&amp;M90,PROBABILIDADES&amp;IMPACTO,0))</f>
        <v>#N/A</v>
      </c>
      <c r="O90" s="48" t="s">
        <v>187</v>
      </c>
      <c r="P90" s="84"/>
      <c r="Q90" s="84"/>
      <c r="R90" s="84"/>
      <c r="S90" s="84"/>
      <c r="T90" s="84"/>
      <c r="U90" s="84"/>
      <c r="V90" s="84"/>
      <c r="W90" s="27"/>
      <c r="X90" s="28">
        <f t="shared" si="3"/>
        <v>0</v>
      </c>
      <c r="Y90" s="29" t="str">
        <f t="shared" ref="Y90" si="8">+IF(AND(X90&gt;=96,X90&lt;=100),"FUERTE",IF(AND(X90&gt;=86,X90&lt;=95),"MODERADO",IF(AND(X90&gt;=0,X90&lt;=85),"DÉBIL","")))</f>
        <v>DÉBIL</v>
      </c>
      <c r="Z90" s="61" t="e">
        <f t="array" ref="Z90">+INDEX(EVALUACION_EJECUCION,MATCH(Q90&amp;Y90,RESPONSABLE&amp;EVALUACION_DISEÑO,0))</f>
        <v>#N/A</v>
      </c>
      <c r="AA90" s="56" t="e">
        <f t="array" ref="AA90">+INDEX(SOLIDEZ,MATCH(Y90&amp;Z90,DISEÑO&amp;EJECUCION,0))</f>
        <v>#N/A</v>
      </c>
      <c r="AB90" s="29" t="e">
        <f t="shared" si="5"/>
        <v>#N/A</v>
      </c>
      <c r="AC90" s="109" t="e">
        <f>+VLOOKUP((AVERAGEIF(X90:X94,"&lt;&gt;0")),FORMULACIÓN!$A$100:$B$200,2,FALSE)</f>
        <v>#DIV/0!</v>
      </c>
      <c r="AD90" s="124"/>
      <c r="AE90" s="106"/>
      <c r="AF90" s="115" t="e">
        <f t="array" ref="AF90">+INDEX(DESPLAZAMIENTO_PROBABILIDAD,MATCH(AC90&amp;AD90,SOLIDEZ_PROBABILIDAD&amp;CONTROL_PROBABILIDAD,0))</f>
        <v>#DIV/0!</v>
      </c>
      <c r="AG90" s="127" t="e">
        <f t="array" ref="AG90">+INDEX(DESPLAZAMIENTO_IMPACTO,MATCH(AC90&amp;AE90,SOLIDEZ_IMPACTO&amp;CONTROL_IMPACTO,0))</f>
        <v>#DIV/0!</v>
      </c>
      <c r="AH90" s="112"/>
      <c r="AI90" s="106"/>
      <c r="AJ90" s="109" t="e">
        <f t="array" ref="AJ90">INDEX(ZONARIESGOS,MATCH(AH90&amp;AI90,PROBABILIDADES&amp;IMPACTO,0))</f>
        <v>#N/A</v>
      </c>
      <c r="AK90" s="121"/>
      <c r="AL90" s="48" t="s">
        <v>187</v>
      </c>
      <c r="AM90" s="100"/>
      <c r="AN90" s="48" t="s">
        <v>187</v>
      </c>
      <c r="AO90" s="100"/>
      <c r="AP90" s="103"/>
      <c r="AQ90" s="103"/>
      <c r="AR90" s="77"/>
      <c r="AS90" s="88"/>
      <c r="AT90" s="245"/>
      <c r="AU90" s="133"/>
      <c r="AV90" s="133"/>
      <c r="AW90" s="239"/>
      <c r="AX90" s="242"/>
      <c r="AY90" s="133"/>
      <c r="AZ90" s="133"/>
      <c r="BA90" s="239"/>
      <c r="BB90" s="245"/>
      <c r="BC90" s="133"/>
      <c r="BD90" s="133"/>
      <c r="BE90" s="239"/>
    </row>
    <row r="91" spans="1:57" s="30" customFormat="1" ht="39.950000000000003" hidden="1" customHeight="1">
      <c r="A91" s="152"/>
      <c r="B91" s="134"/>
      <c r="C91" s="119"/>
      <c r="D91" s="131"/>
      <c r="E91" s="246"/>
      <c r="F91" s="107"/>
      <c r="G91" s="85"/>
      <c r="H91" s="85"/>
      <c r="I91" s="85"/>
      <c r="J91" s="40" t="s">
        <v>171</v>
      </c>
      <c r="K91" s="41" t="s">
        <v>171</v>
      </c>
      <c r="L91" s="113"/>
      <c r="M91" s="107"/>
      <c r="N91" s="110" t="e">
        <f t="array" ref="N91">INDEX(ZONARIESGOS,MATCH(L91&amp;M91,PROBABILIDADES&amp;IMPACTO,0))</f>
        <v>#N/A</v>
      </c>
      <c r="O91" s="49" t="s">
        <v>171</v>
      </c>
      <c r="P91" s="85"/>
      <c r="Q91" s="85"/>
      <c r="R91" s="85"/>
      <c r="S91" s="85"/>
      <c r="T91" s="85"/>
      <c r="U91" s="85"/>
      <c r="V91" s="85"/>
      <c r="W91" s="31"/>
      <c r="X91" s="32">
        <f t="shared" si="3"/>
        <v>0</v>
      </c>
      <c r="Y91" s="33" t="str">
        <f t="shared" si="1"/>
        <v>DÉBIL</v>
      </c>
      <c r="Z91" s="62" t="e">
        <f t="array" ref="Z91">+INDEX(EVALUACION_EJECUCION,MATCH(Q91&amp;Y91,RESPONSABLE&amp;EVALUACION_DISEÑO,0))</f>
        <v>#N/A</v>
      </c>
      <c r="AA91" s="54" t="e">
        <f t="array" ref="AA91">+INDEX(SOLIDEZ,MATCH(Y91&amp;Z91,DISEÑO&amp;EJECUCION,0))</f>
        <v>#N/A</v>
      </c>
      <c r="AB91" s="33" t="e">
        <f t="shared" si="5"/>
        <v>#N/A</v>
      </c>
      <c r="AC91" s="110"/>
      <c r="AD91" s="125"/>
      <c r="AE91" s="107"/>
      <c r="AF91" s="116"/>
      <c r="AG91" s="128"/>
      <c r="AH91" s="113"/>
      <c r="AI91" s="107"/>
      <c r="AJ91" s="110"/>
      <c r="AK91" s="122"/>
      <c r="AL91" s="49" t="s">
        <v>171</v>
      </c>
      <c r="AM91" s="101"/>
      <c r="AN91" s="49" t="s">
        <v>171</v>
      </c>
      <c r="AO91" s="101"/>
      <c r="AP91" s="104"/>
      <c r="AQ91" s="104"/>
      <c r="AR91" s="78"/>
      <c r="AS91" s="89"/>
      <c r="AT91" s="246"/>
      <c r="AU91" s="134"/>
      <c r="AV91" s="134"/>
      <c r="AW91" s="240"/>
      <c r="AX91" s="243"/>
      <c r="AY91" s="134"/>
      <c r="AZ91" s="134"/>
      <c r="BA91" s="240"/>
      <c r="BB91" s="246"/>
      <c r="BC91" s="134"/>
      <c r="BD91" s="134"/>
      <c r="BE91" s="240"/>
    </row>
    <row r="92" spans="1:57" s="30" customFormat="1" ht="39.950000000000003" hidden="1" customHeight="1">
      <c r="A92" s="152"/>
      <c r="B92" s="134"/>
      <c r="C92" s="119"/>
      <c r="D92" s="131"/>
      <c r="E92" s="246"/>
      <c r="F92" s="107"/>
      <c r="G92" s="85"/>
      <c r="H92" s="85"/>
      <c r="I92" s="85"/>
      <c r="J92" s="40" t="s">
        <v>179</v>
      </c>
      <c r="K92" s="41" t="s">
        <v>179</v>
      </c>
      <c r="L92" s="113"/>
      <c r="M92" s="107"/>
      <c r="N92" s="110" t="e">
        <f t="array" ref="N92">INDEX(ZONARIESGOS,MATCH(L92&amp;M92,PROBABILIDADES&amp;IMPACTO,0))</f>
        <v>#N/A</v>
      </c>
      <c r="O92" s="49" t="s">
        <v>179</v>
      </c>
      <c r="P92" s="85"/>
      <c r="Q92" s="85"/>
      <c r="R92" s="85"/>
      <c r="S92" s="85"/>
      <c r="T92" s="85"/>
      <c r="U92" s="85"/>
      <c r="V92" s="85"/>
      <c r="W92" s="31"/>
      <c r="X92" s="32">
        <f t="shared" si="3"/>
        <v>0</v>
      </c>
      <c r="Y92" s="33" t="str">
        <f t="shared" si="1"/>
        <v>DÉBIL</v>
      </c>
      <c r="Z92" s="62" t="e">
        <f t="array" ref="Z92">+INDEX(EVALUACION_EJECUCION,MATCH(Q92&amp;Y92,RESPONSABLE&amp;EVALUACION_DISEÑO,0))</f>
        <v>#N/A</v>
      </c>
      <c r="AA92" s="54" t="e">
        <f t="array" ref="AA92">+INDEX(SOLIDEZ,MATCH(Y92&amp;Z92,DISEÑO&amp;EJECUCION,0))</f>
        <v>#N/A</v>
      </c>
      <c r="AB92" s="33" t="e">
        <f t="shared" si="5"/>
        <v>#N/A</v>
      </c>
      <c r="AC92" s="110"/>
      <c r="AD92" s="125"/>
      <c r="AE92" s="107"/>
      <c r="AF92" s="116"/>
      <c r="AG92" s="128"/>
      <c r="AH92" s="113"/>
      <c r="AI92" s="107"/>
      <c r="AJ92" s="110"/>
      <c r="AK92" s="122"/>
      <c r="AL92" s="49" t="s">
        <v>179</v>
      </c>
      <c r="AM92" s="101"/>
      <c r="AN92" s="49" t="s">
        <v>179</v>
      </c>
      <c r="AO92" s="101"/>
      <c r="AP92" s="104"/>
      <c r="AQ92" s="104"/>
      <c r="AR92" s="78"/>
      <c r="AS92" s="89"/>
      <c r="AT92" s="246"/>
      <c r="AU92" s="134"/>
      <c r="AV92" s="134"/>
      <c r="AW92" s="240"/>
      <c r="AX92" s="243"/>
      <c r="AY92" s="134"/>
      <c r="AZ92" s="134"/>
      <c r="BA92" s="240"/>
      <c r="BB92" s="246"/>
      <c r="BC92" s="134"/>
      <c r="BD92" s="134"/>
      <c r="BE92" s="240"/>
    </row>
    <row r="93" spans="1:57" s="30" customFormat="1" ht="39.950000000000003" hidden="1" customHeight="1">
      <c r="A93" s="152"/>
      <c r="B93" s="134"/>
      <c r="C93" s="119"/>
      <c r="D93" s="131"/>
      <c r="E93" s="246"/>
      <c r="F93" s="107"/>
      <c r="G93" s="85"/>
      <c r="H93" s="85"/>
      <c r="I93" s="85"/>
      <c r="J93" s="40" t="s">
        <v>185</v>
      </c>
      <c r="K93" s="41" t="s">
        <v>185</v>
      </c>
      <c r="L93" s="113"/>
      <c r="M93" s="107"/>
      <c r="N93" s="110" t="e">
        <f t="array" ref="N93">INDEX(ZONARIESGOS,MATCH(L93&amp;M93,PROBABILIDADES&amp;IMPACTO,0))</f>
        <v>#N/A</v>
      </c>
      <c r="O93" s="49" t="s">
        <v>185</v>
      </c>
      <c r="P93" s="85"/>
      <c r="Q93" s="85"/>
      <c r="R93" s="85"/>
      <c r="S93" s="85"/>
      <c r="T93" s="85"/>
      <c r="U93" s="85"/>
      <c r="V93" s="85"/>
      <c r="W93" s="31"/>
      <c r="X93" s="32">
        <f t="shared" si="3"/>
        <v>0</v>
      </c>
      <c r="Y93" s="33" t="str">
        <f t="shared" si="1"/>
        <v>DÉBIL</v>
      </c>
      <c r="Z93" s="62" t="e">
        <f t="array" ref="Z93">+INDEX(EVALUACION_EJECUCION,MATCH(Q93&amp;Y93,RESPONSABLE&amp;EVALUACION_DISEÑO,0))</f>
        <v>#N/A</v>
      </c>
      <c r="AA93" s="54" t="e">
        <f t="array" ref="AA93">+INDEX(SOLIDEZ,MATCH(Y93&amp;Z93,DISEÑO&amp;EJECUCION,0))</f>
        <v>#N/A</v>
      </c>
      <c r="AB93" s="33" t="e">
        <f t="shared" si="5"/>
        <v>#N/A</v>
      </c>
      <c r="AC93" s="110"/>
      <c r="AD93" s="125"/>
      <c r="AE93" s="107"/>
      <c r="AF93" s="116"/>
      <c r="AG93" s="128"/>
      <c r="AH93" s="113"/>
      <c r="AI93" s="107"/>
      <c r="AJ93" s="110"/>
      <c r="AK93" s="122"/>
      <c r="AL93" s="49" t="s">
        <v>185</v>
      </c>
      <c r="AM93" s="101"/>
      <c r="AN93" s="49" t="s">
        <v>185</v>
      </c>
      <c r="AO93" s="101"/>
      <c r="AP93" s="104"/>
      <c r="AQ93" s="104"/>
      <c r="AR93" s="78"/>
      <c r="AS93" s="89"/>
      <c r="AT93" s="246"/>
      <c r="AU93" s="134"/>
      <c r="AV93" s="134"/>
      <c r="AW93" s="240"/>
      <c r="AX93" s="243"/>
      <c r="AY93" s="134"/>
      <c r="AZ93" s="134"/>
      <c r="BA93" s="240"/>
      <c r="BB93" s="246"/>
      <c r="BC93" s="134"/>
      <c r="BD93" s="134"/>
      <c r="BE93" s="240"/>
    </row>
    <row r="94" spans="1:57" s="30" customFormat="1" ht="39.950000000000003" hidden="1" customHeight="1" thickBot="1">
      <c r="A94" s="153"/>
      <c r="B94" s="135"/>
      <c r="C94" s="120"/>
      <c r="D94" s="132"/>
      <c r="E94" s="247"/>
      <c r="F94" s="108"/>
      <c r="G94" s="86"/>
      <c r="H94" s="86"/>
      <c r="I94" s="86"/>
      <c r="J94" s="42" t="s">
        <v>186</v>
      </c>
      <c r="K94" s="43" t="s">
        <v>186</v>
      </c>
      <c r="L94" s="114"/>
      <c r="M94" s="108"/>
      <c r="N94" s="111" t="e">
        <f t="array" ref="N94">INDEX(ZONARIESGOS,MATCH(L94&amp;M94,PROBABILIDADES&amp;IMPACTO,0))</f>
        <v>#N/A</v>
      </c>
      <c r="O94" s="50" t="s">
        <v>186</v>
      </c>
      <c r="P94" s="86"/>
      <c r="Q94" s="86"/>
      <c r="R94" s="86"/>
      <c r="S94" s="86"/>
      <c r="T94" s="86"/>
      <c r="U94" s="86"/>
      <c r="V94" s="86"/>
      <c r="W94" s="34"/>
      <c r="X94" s="35">
        <f t="shared" si="3"/>
        <v>0</v>
      </c>
      <c r="Y94" s="36" t="str">
        <f t="shared" si="1"/>
        <v>DÉBIL</v>
      </c>
      <c r="Z94" s="63" t="e">
        <f t="array" ref="Z94">+INDEX(EVALUACION_EJECUCION,MATCH(Q94&amp;Y94,RESPONSABLE&amp;EVALUACION_DISEÑO,0))</f>
        <v>#N/A</v>
      </c>
      <c r="AA94" s="55" t="e">
        <f t="array" ref="AA94">+INDEX(SOLIDEZ,MATCH(Y94&amp;Z94,DISEÑO&amp;EJECUCION,0))</f>
        <v>#N/A</v>
      </c>
      <c r="AB94" s="36" t="e">
        <f t="shared" si="5"/>
        <v>#N/A</v>
      </c>
      <c r="AC94" s="111"/>
      <c r="AD94" s="126"/>
      <c r="AE94" s="108"/>
      <c r="AF94" s="117"/>
      <c r="AG94" s="129"/>
      <c r="AH94" s="114"/>
      <c r="AI94" s="108"/>
      <c r="AJ94" s="111"/>
      <c r="AK94" s="123"/>
      <c r="AL94" s="50" t="s">
        <v>186</v>
      </c>
      <c r="AM94" s="102"/>
      <c r="AN94" s="50" t="s">
        <v>186</v>
      </c>
      <c r="AO94" s="102"/>
      <c r="AP94" s="105"/>
      <c r="AQ94" s="105"/>
      <c r="AR94" s="79"/>
      <c r="AS94" s="90"/>
      <c r="AT94" s="247"/>
      <c r="AU94" s="135"/>
      <c r="AV94" s="135"/>
      <c r="AW94" s="241"/>
      <c r="AX94" s="244"/>
      <c r="AY94" s="135"/>
      <c r="AZ94" s="135"/>
      <c r="BA94" s="241"/>
      <c r="BB94" s="247"/>
      <c r="BC94" s="135"/>
      <c r="BD94" s="135"/>
      <c r="BE94" s="241"/>
    </row>
    <row r="95" spans="1:57" s="30" customFormat="1" ht="39.950000000000003" hidden="1" customHeight="1">
      <c r="A95" s="151">
        <v>18</v>
      </c>
      <c r="B95" s="133"/>
      <c r="C95" s="118"/>
      <c r="D95" s="130"/>
      <c r="E95" s="245"/>
      <c r="F95" s="106"/>
      <c r="G95" s="84"/>
      <c r="H95" s="84"/>
      <c r="I95" s="84"/>
      <c r="J95" s="38" t="s">
        <v>187</v>
      </c>
      <c r="K95" s="39" t="s">
        <v>187</v>
      </c>
      <c r="L95" s="112"/>
      <c r="M95" s="106"/>
      <c r="N95" s="109" t="e">
        <f t="array" ref="N95">INDEX(ZONARIESGOS,MATCH(L95&amp;M95,PROBABILIDADES&amp;IMPACTO,0))</f>
        <v>#N/A</v>
      </c>
      <c r="O95" s="48" t="s">
        <v>187</v>
      </c>
      <c r="P95" s="84"/>
      <c r="Q95" s="84"/>
      <c r="R95" s="84"/>
      <c r="S95" s="84"/>
      <c r="T95" s="84"/>
      <c r="U95" s="84"/>
      <c r="V95" s="84"/>
      <c r="W95" s="27"/>
      <c r="X95" s="28">
        <f t="shared" si="3"/>
        <v>0</v>
      </c>
      <c r="Y95" s="29" t="str">
        <f t="shared" ref="Y95" si="9">+IF(AND(X95&gt;=96,X95&lt;=100),"FUERTE",IF(AND(X95&gt;=86,X95&lt;=95),"MODERADO",IF(AND(X95&gt;=0,X95&lt;=85),"DÉBIL","")))</f>
        <v>DÉBIL</v>
      </c>
      <c r="Z95" s="61" t="e">
        <f t="array" ref="Z95">+INDEX(EVALUACION_EJECUCION,MATCH(Q95&amp;Y95,RESPONSABLE&amp;EVALUACION_DISEÑO,0))</f>
        <v>#N/A</v>
      </c>
      <c r="AA95" s="56" t="e">
        <f t="array" ref="AA95">+INDEX(SOLIDEZ,MATCH(Y95&amp;Z95,DISEÑO&amp;EJECUCION,0))</f>
        <v>#N/A</v>
      </c>
      <c r="AB95" s="29" t="e">
        <f t="shared" si="5"/>
        <v>#N/A</v>
      </c>
      <c r="AC95" s="109" t="e">
        <f>+VLOOKUP((AVERAGEIF(X95:X99,"&lt;&gt;0")),FORMULACIÓN!$A$100:$B$200,2,FALSE)</f>
        <v>#DIV/0!</v>
      </c>
      <c r="AD95" s="124"/>
      <c r="AE95" s="106"/>
      <c r="AF95" s="115" t="e">
        <f t="array" ref="AF95">+INDEX(DESPLAZAMIENTO_PROBABILIDAD,MATCH(AC95&amp;AD95,SOLIDEZ_PROBABILIDAD&amp;CONTROL_PROBABILIDAD,0))</f>
        <v>#DIV/0!</v>
      </c>
      <c r="AG95" s="127" t="e">
        <f t="array" ref="AG95">+INDEX(DESPLAZAMIENTO_IMPACTO,MATCH(AC95&amp;AE95,SOLIDEZ_IMPACTO&amp;CONTROL_IMPACTO,0))</f>
        <v>#DIV/0!</v>
      </c>
      <c r="AH95" s="112"/>
      <c r="AI95" s="106"/>
      <c r="AJ95" s="109" t="e">
        <f t="array" ref="AJ95">INDEX(ZONARIESGOS,MATCH(AH95&amp;AI95,PROBABILIDADES&amp;IMPACTO,0))</f>
        <v>#N/A</v>
      </c>
      <c r="AK95" s="121"/>
      <c r="AL95" s="48" t="s">
        <v>187</v>
      </c>
      <c r="AM95" s="100"/>
      <c r="AN95" s="48" t="s">
        <v>187</v>
      </c>
      <c r="AO95" s="100"/>
      <c r="AP95" s="103"/>
      <c r="AQ95" s="103"/>
      <c r="AR95" s="77"/>
      <c r="AS95" s="88"/>
      <c r="AT95" s="245"/>
      <c r="AU95" s="133"/>
      <c r="AV95" s="133"/>
      <c r="AW95" s="239"/>
      <c r="AX95" s="242"/>
      <c r="AY95" s="133"/>
      <c r="AZ95" s="133"/>
      <c r="BA95" s="239"/>
      <c r="BB95" s="245"/>
      <c r="BC95" s="133"/>
      <c r="BD95" s="133"/>
      <c r="BE95" s="239"/>
    </row>
    <row r="96" spans="1:57" s="30" customFormat="1" ht="39.950000000000003" hidden="1" customHeight="1">
      <c r="A96" s="152"/>
      <c r="B96" s="134"/>
      <c r="C96" s="119"/>
      <c r="D96" s="131"/>
      <c r="E96" s="246"/>
      <c r="F96" s="107"/>
      <c r="G96" s="85"/>
      <c r="H96" s="85"/>
      <c r="I96" s="85"/>
      <c r="J96" s="40" t="s">
        <v>171</v>
      </c>
      <c r="K96" s="41" t="s">
        <v>171</v>
      </c>
      <c r="L96" s="113"/>
      <c r="M96" s="107"/>
      <c r="N96" s="110" t="e">
        <f t="array" ref="N96">INDEX(ZONARIESGOS,MATCH(L96&amp;M96,PROBABILIDADES&amp;IMPACTO,0))</f>
        <v>#N/A</v>
      </c>
      <c r="O96" s="49" t="s">
        <v>171</v>
      </c>
      <c r="P96" s="85"/>
      <c r="Q96" s="85"/>
      <c r="R96" s="85"/>
      <c r="S96" s="85"/>
      <c r="T96" s="85"/>
      <c r="U96" s="85"/>
      <c r="V96" s="85"/>
      <c r="W96" s="31"/>
      <c r="X96" s="32">
        <f t="shared" si="3"/>
        <v>0</v>
      </c>
      <c r="Y96" s="33" t="str">
        <f t="shared" si="1"/>
        <v>DÉBIL</v>
      </c>
      <c r="Z96" s="62" t="e">
        <f t="array" ref="Z96">+INDEX(EVALUACION_EJECUCION,MATCH(Q96&amp;Y96,RESPONSABLE&amp;EVALUACION_DISEÑO,0))</f>
        <v>#N/A</v>
      </c>
      <c r="AA96" s="54" t="e">
        <f t="array" ref="AA96">+INDEX(SOLIDEZ,MATCH(Y96&amp;Z96,DISEÑO&amp;EJECUCION,0))</f>
        <v>#N/A</v>
      </c>
      <c r="AB96" s="33" t="e">
        <f t="shared" si="5"/>
        <v>#N/A</v>
      </c>
      <c r="AC96" s="110"/>
      <c r="AD96" s="125"/>
      <c r="AE96" s="107"/>
      <c r="AF96" s="116"/>
      <c r="AG96" s="128"/>
      <c r="AH96" s="113"/>
      <c r="AI96" s="107"/>
      <c r="AJ96" s="110"/>
      <c r="AK96" s="122"/>
      <c r="AL96" s="49" t="s">
        <v>171</v>
      </c>
      <c r="AM96" s="101"/>
      <c r="AN96" s="49" t="s">
        <v>171</v>
      </c>
      <c r="AO96" s="101"/>
      <c r="AP96" s="104"/>
      <c r="AQ96" s="104"/>
      <c r="AR96" s="78"/>
      <c r="AS96" s="89"/>
      <c r="AT96" s="246"/>
      <c r="AU96" s="134"/>
      <c r="AV96" s="134"/>
      <c r="AW96" s="240"/>
      <c r="AX96" s="243"/>
      <c r="AY96" s="134"/>
      <c r="AZ96" s="134"/>
      <c r="BA96" s="240"/>
      <c r="BB96" s="246"/>
      <c r="BC96" s="134"/>
      <c r="BD96" s="134"/>
      <c r="BE96" s="240"/>
    </row>
    <row r="97" spans="1:57" s="30" customFormat="1" ht="39.950000000000003" hidden="1" customHeight="1">
      <c r="A97" s="152"/>
      <c r="B97" s="134"/>
      <c r="C97" s="119"/>
      <c r="D97" s="131"/>
      <c r="E97" s="246"/>
      <c r="F97" s="107"/>
      <c r="G97" s="85"/>
      <c r="H97" s="85"/>
      <c r="I97" s="85"/>
      <c r="J97" s="40" t="s">
        <v>179</v>
      </c>
      <c r="K97" s="41" t="s">
        <v>179</v>
      </c>
      <c r="L97" s="113"/>
      <c r="M97" s="107"/>
      <c r="N97" s="110" t="e">
        <f t="array" ref="N97">INDEX(ZONARIESGOS,MATCH(L97&amp;M97,PROBABILIDADES&amp;IMPACTO,0))</f>
        <v>#N/A</v>
      </c>
      <c r="O97" s="49" t="s">
        <v>179</v>
      </c>
      <c r="P97" s="85"/>
      <c r="Q97" s="85"/>
      <c r="R97" s="85"/>
      <c r="S97" s="85"/>
      <c r="T97" s="85"/>
      <c r="U97" s="85"/>
      <c r="V97" s="85"/>
      <c r="W97" s="31"/>
      <c r="X97" s="32">
        <f t="shared" si="3"/>
        <v>0</v>
      </c>
      <c r="Y97" s="33" t="str">
        <f t="shared" si="1"/>
        <v>DÉBIL</v>
      </c>
      <c r="Z97" s="62" t="e">
        <f t="array" ref="Z97">+INDEX(EVALUACION_EJECUCION,MATCH(Q97&amp;Y97,RESPONSABLE&amp;EVALUACION_DISEÑO,0))</f>
        <v>#N/A</v>
      </c>
      <c r="AA97" s="54" t="e">
        <f t="array" ref="AA97">+INDEX(SOLIDEZ,MATCH(Y97&amp;Z97,DISEÑO&amp;EJECUCION,0))</f>
        <v>#N/A</v>
      </c>
      <c r="AB97" s="33" t="e">
        <f t="shared" si="5"/>
        <v>#N/A</v>
      </c>
      <c r="AC97" s="110"/>
      <c r="AD97" s="125"/>
      <c r="AE97" s="107"/>
      <c r="AF97" s="116"/>
      <c r="AG97" s="128"/>
      <c r="AH97" s="113"/>
      <c r="AI97" s="107"/>
      <c r="AJ97" s="110"/>
      <c r="AK97" s="122"/>
      <c r="AL97" s="49" t="s">
        <v>179</v>
      </c>
      <c r="AM97" s="101"/>
      <c r="AN97" s="49" t="s">
        <v>179</v>
      </c>
      <c r="AO97" s="101"/>
      <c r="AP97" s="104"/>
      <c r="AQ97" s="104"/>
      <c r="AR97" s="78"/>
      <c r="AS97" s="89"/>
      <c r="AT97" s="246"/>
      <c r="AU97" s="134"/>
      <c r="AV97" s="134"/>
      <c r="AW97" s="240"/>
      <c r="AX97" s="243"/>
      <c r="AY97" s="134"/>
      <c r="AZ97" s="134"/>
      <c r="BA97" s="240"/>
      <c r="BB97" s="246"/>
      <c r="BC97" s="134"/>
      <c r="BD97" s="134"/>
      <c r="BE97" s="240"/>
    </row>
    <row r="98" spans="1:57" s="30" customFormat="1" ht="39.950000000000003" hidden="1" customHeight="1">
      <c r="A98" s="152"/>
      <c r="B98" s="134"/>
      <c r="C98" s="119"/>
      <c r="D98" s="131"/>
      <c r="E98" s="246"/>
      <c r="F98" s="107"/>
      <c r="G98" s="85"/>
      <c r="H98" s="85"/>
      <c r="I98" s="85"/>
      <c r="J98" s="40" t="s">
        <v>185</v>
      </c>
      <c r="K98" s="41" t="s">
        <v>185</v>
      </c>
      <c r="L98" s="113"/>
      <c r="M98" s="107"/>
      <c r="N98" s="110" t="e">
        <f t="array" ref="N98">INDEX(ZONARIESGOS,MATCH(L98&amp;M98,PROBABILIDADES&amp;IMPACTO,0))</f>
        <v>#N/A</v>
      </c>
      <c r="O98" s="49" t="s">
        <v>185</v>
      </c>
      <c r="P98" s="85"/>
      <c r="Q98" s="85"/>
      <c r="R98" s="85"/>
      <c r="S98" s="85"/>
      <c r="T98" s="85"/>
      <c r="U98" s="85"/>
      <c r="V98" s="85"/>
      <c r="W98" s="31"/>
      <c r="X98" s="32">
        <f t="shared" si="3"/>
        <v>0</v>
      </c>
      <c r="Y98" s="33" t="str">
        <f t="shared" si="1"/>
        <v>DÉBIL</v>
      </c>
      <c r="Z98" s="62" t="e">
        <f t="array" ref="Z98">+INDEX(EVALUACION_EJECUCION,MATCH(Q98&amp;Y98,RESPONSABLE&amp;EVALUACION_DISEÑO,0))</f>
        <v>#N/A</v>
      </c>
      <c r="AA98" s="54" t="e">
        <f t="array" ref="AA98">+INDEX(SOLIDEZ,MATCH(Y98&amp;Z98,DISEÑO&amp;EJECUCION,0))</f>
        <v>#N/A</v>
      </c>
      <c r="AB98" s="33" t="e">
        <f t="shared" si="5"/>
        <v>#N/A</v>
      </c>
      <c r="AC98" s="110"/>
      <c r="AD98" s="125"/>
      <c r="AE98" s="107"/>
      <c r="AF98" s="116"/>
      <c r="AG98" s="128"/>
      <c r="AH98" s="113"/>
      <c r="AI98" s="107"/>
      <c r="AJ98" s="110"/>
      <c r="AK98" s="122"/>
      <c r="AL98" s="49" t="s">
        <v>185</v>
      </c>
      <c r="AM98" s="101"/>
      <c r="AN98" s="49" t="s">
        <v>185</v>
      </c>
      <c r="AO98" s="101"/>
      <c r="AP98" s="104"/>
      <c r="AQ98" s="104"/>
      <c r="AR98" s="78"/>
      <c r="AS98" s="89"/>
      <c r="AT98" s="246"/>
      <c r="AU98" s="134"/>
      <c r="AV98" s="134"/>
      <c r="AW98" s="240"/>
      <c r="AX98" s="243"/>
      <c r="AY98" s="134"/>
      <c r="AZ98" s="134"/>
      <c r="BA98" s="240"/>
      <c r="BB98" s="246"/>
      <c r="BC98" s="134"/>
      <c r="BD98" s="134"/>
      <c r="BE98" s="240"/>
    </row>
    <row r="99" spans="1:57" s="30" customFormat="1" ht="39.950000000000003" hidden="1" customHeight="1" thickBot="1">
      <c r="A99" s="153"/>
      <c r="B99" s="135"/>
      <c r="C99" s="120"/>
      <c r="D99" s="132"/>
      <c r="E99" s="247"/>
      <c r="F99" s="108"/>
      <c r="G99" s="86"/>
      <c r="H99" s="86"/>
      <c r="I99" s="86"/>
      <c r="J99" s="42" t="s">
        <v>186</v>
      </c>
      <c r="K99" s="43" t="s">
        <v>186</v>
      </c>
      <c r="L99" s="114"/>
      <c r="M99" s="108"/>
      <c r="N99" s="111" t="e">
        <f t="array" ref="N99">INDEX(ZONARIESGOS,MATCH(L99&amp;M99,PROBABILIDADES&amp;IMPACTO,0))</f>
        <v>#N/A</v>
      </c>
      <c r="O99" s="50" t="s">
        <v>186</v>
      </c>
      <c r="P99" s="86"/>
      <c r="Q99" s="86"/>
      <c r="R99" s="86"/>
      <c r="S99" s="86"/>
      <c r="T99" s="86"/>
      <c r="U99" s="86"/>
      <c r="V99" s="86"/>
      <c r="W99" s="34"/>
      <c r="X99" s="35">
        <f t="shared" si="3"/>
        <v>0</v>
      </c>
      <c r="Y99" s="36" t="str">
        <f t="shared" si="1"/>
        <v>DÉBIL</v>
      </c>
      <c r="Z99" s="63" t="e">
        <f t="array" ref="Z99">+INDEX(EVALUACION_EJECUCION,MATCH(Q99&amp;Y99,RESPONSABLE&amp;EVALUACION_DISEÑO,0))</f>
        <v>#N/A</v>
      </c>
      <c r="AA99" s="55" t="e">
        <f t="array" ref="AA99">+INDEX(SOLIDEZ,MATCH(Y99&amp;Z99,DISEÑO&amp;EJECUCION,0))</f>
        <v>#N/A</v>
      </c>
      <c r="AB99" s="36" t="e">
        <f t="shared" si="5"/>
        <v>#N/A</v>
      </c>
      <c r="AC99" s="111"/>
      <c r="AD99" s="126"/>
      <c r="AE99" s="108"/>
      <c r="AF99" s="117"/>
      <c r="AG99" s="129"/>
      <c r="AH99" s="114"/>
      <c r="AI99" s="108"/>
      <c r="AJ99" s="111"/>
      <c r="AK99" s="123"/>
      <c r="AL99" s="50" t="s">
        <v>186</v>
      </c>
      <c r="AM99" s="102"/>
      <c r="AN99" s="50" t="s">
        <v>186</v>
      </c>
      <c r="AO99" s="102"/>
      <c r="AP99" s="105"/>
      <c r="AQ99" s="105"/>
      <c r="AR99" s="79"/>
      <c r="AS99" s="90"/>
      <c r="AT99" s="247"/>
      <c r="AU99" s="135"/>
      <c r="AV99" s="135"/>
      <c r="AW99" s="241"/>
      <c r="AX99" s="244"/>
      <c r="AY99" s="135"/>
      <c r="AZ99" s="135"/>
      <c r="BA99" s="241"/>
      <c r="BB99" s="247"/>
      <c r="BC99" s="135"/>
      <c r="BD99" s="135"/>
      <c r="BE99" s="241"/>
    </row>
    <row r="100" spans="1:57" s="30" customFormat="1" ht="39.950000000000003" hidden="1" customHeight="1">
      <c r="A100" s="151">
        <v>19</v>
      </c>
      <c r="B100" s="133"/>
      <c r="C100" s="118"/>
      <c r="D100" s="130"/>
      <c r="E100" s="245"/>
      <c r="F100" s="106"/>
      <c r="G100" s="84"/>
      <c r="H100" s="84"/>
      <c r="I100" s="84"/>
      <c r="J100" s="38" t="s">
        <v>187</v>
      </c>
      <c r="K100" s="39" t="s">
        <v>187</v>
      </c>
      <c r="L100" s="112"/>
      <c r="M100" s="106"/>
      <c r="N100" s="109" t="e">
        <f t="array" ref="N100">INDEX(ZONARIESGOS,MATCH(L100&amp;M100,PROBABILIDADES&amp;IMPACTO,0))</f>
        <v>#N/A</v>
      </c>
      <c r="O100" s="48" t="s">
        <v>187</v>
      </c>
      <c r="P100" s="84"/>
      <c r="Q100" s="84"/>
      <c r="R100" s="84"/>
      <c r="S100" s="84"/>
      <c r="T100" s="84"/>
      <c r="U100" s="84"/>
      <c r="V100" s="84"/>
      <c r="W100" s="27"/>
      <c r="X100" s="28">
        <f t="shared" si="3"/>
        <v>0</v>
      </c>
      <c r="Y100" s="29" t="str">
        <f t="shared" ref="Y100" si="10">+IF(AND(X100&gt;=96,X100&lt;=100),"FUERTE",IF(AND(X100&gt;=86,X100&lt;=95),"MODERADO",IF(AND(X100&gt;=0,X100&lt;=85),"DÉBIL","")))</f>
        <v>DÉBIL</v>
      </c>
      <c r="Z100" s="61" t="e">
        <f t="array" ref="Z100">+INDEX(EVALUACION_EJECUCION,MATCH(Q100&amp;Y100,RESPONSABLE&amp;EVALUACION_DISEÑO,0))</f>
        <v>#N/A</v>
      </c>
      <c r="AA100" s="56" t="e">
        <f t="array" ref="AA100">+INDEX(SOLIDEZ,MATCH(Y100&amp;Z100,DISEÑO&amp;EJECUCION,0))</f>
        <v>#N/A</v>
      </c>
      <c r="AB100" s="29" t="e">
        <f t="shared" si="5"/>
        <v>#N/A</v>
      </c>
      <c r="AC100" s="109" t="e">
        <f>+VLOOKUP((AVERAGEIF(X100:X104,"&lt;&gt;0")),FORMULACIÓN!$A$100:$B$200,2,FALSE)</f>
        <v>#DIV/0!</v>
      </c>
      <c r="AD100" s="124"/>
      <c r="AE100" s="106"/>
      <c r="AF100" s="115" t="e">
        <f t="array" ref="AF100">+INDEX(DESPLAZAMIENTO_PROBABILIDAD,MATCH(AC100&amp;AD100,SOLIDEZ_PROBABILIDAD&amp;CONTROL_PROBABILIDAD,0))</f>
        <v>#DIV/0!</v>
      </c>
      <c r="AG100" s="127" t="e">
        <f t="array" ref="AG100">+INDEX(DESPLAZAMIENTO_IMPACTO,MATCH(AC100&amp;AE100,SOLIDEZ_IMPACTO&amp;CONTROL_IMPACTO,0))</f>
        <v>#DIV/0!</v>
      </c>
      <c r="AH100" s="112"/>
      <c r="AI100" s="106"/>
      <c r="AJ100" s="109" t="e">
        <f t="array" ref="AJ100">INDEX(ZONARIESGOS,MATCH(AH100&amp;AI100,PROBABILIDADES&amp;IMPACTO,0))</f>
        <v>#N/A</v>
      </c>
      <c r="AK100" s="121"/>
      <c r="AL100" s="48" t="s">
        <v>187</v>
      </c>
      <c r="AM100" s="100"/>
      <c r="AN100" s="48" t="s">
        <v>187</v>
      </c>
      <c r="AO100" s="100"/>
      <c r="AP100" s="103"/>
      <c r="AQ100" s="103"/>
      <c r="AR100" s="77"/>
      <c r="AS100" s="88"/>
      <c r="AT100" s="245"/>
      <c r="AU100" s="133"/>
      <c r="AV100" s="133"/>
      <c r="AW100" s="239"/>
      <c r="AX100" s="242"/>
      <c r="AY100" s="133"/>
      <c r="AZ100" s="133"/>
      <c r="BA100" s="239"/>
      <c r="BB100" s="245"/>
      <c r="BC100" s="133"/>
      <c r="BD100" s="133"/>
      <c r="BE100" s="239"/>
    </row>
    <row r="101" spans="1:57" s="30" customFormat="1" ht="39.950000000000003" hidden="1" customHeight="1">
      <c r="A101" s="152"/>
      <c r="B101" s="134"/>
      <c r="C101" s="119"/>
      <c r="D101" s="131"/>
      <c r="E101" s="246"/>
      <c r="F101" s="107"/>
      <c r="G101" s="85"/>
      <c r="H101" s="85"/>
      <c r="I101" s="85"/>
      <c r="J101" s="40" t="s">
        <v>171</v>
      </c>
      <c r="K101" s="41" t="s">
        <v>171</v>
      </c>
      <c r="L101" s="113"/>
      <c r="M101" s="107"/>
      <c r="N101" s="110" t="e">
        <f t="array" ref="N101">INDEX(ZONARIESGOS,MATCH(L101&amp;M101,PROBABILIDADES&amp;IMPACTO,0))</f>
        <v>#N/A</v>
      </c>
      <c r="O101" s="49" t="s">
        <v>171</v>
      </c>
      <c r="P101" s="85"/>
      <c r="Q101" s="85"/>
      <c r="R101" s="85"/>
      <c r="S101" s="85"/>
      <c r="T101" s="85"/>
      <c r="U101" s="85"/>
      <c r="V101" s="85"/>
      <c r="W101" s="31"/>
      <c r="X101" s="32">
        <f t="shared" si="3"/>
        <v>0</v>
      </c>
      <c r="Y101" s="33" t="str">
        <f t="shared" si="1"/>
        <v>DÉBIL</v>
      </c>
      <c r="Z101" s="62" t="e">
        <f t="array" ref="Z101">+INDEX(EVALUACION_EJECUCION,MATCH(Q101&amp;Y101,RESPONSABLE&amp;EVALUACION_DISEÑO,0))</f>
        <v>#N/A</v>
      </c>
      <c r="AA101" s="54" t="e">
        <f t="array" ref="AA101">+INDEX(SOLIDEZ,MATCH(Y101&amp;Z101,DISEÑO&amp;EJECUCION,0))</f>
        <v>#N/A</v>
      </c>
      <c r="AB101" s="33" t="e">
        <f t="shared" si="5"/>
        <v>#N/A</v>
      </c>
      <c r="AC101" s="110"/>
      <c r="AD101" s="125"/>
      <c r="AE101" s="107"/>
      <c r="AF101" s="116"/>
      <c r="AG101" s="128"/>
      <c r="AH101" s="113"/>
      <c r="AI101" s="107"/>
      <c r="AJ101" s="110"/>
      <c r="AK101" s="122"/>
      <c r="AL101" s="49" t="s">
        <v>171</v>
      </c>
      <c r="AM101" s="101"/>
      <c r="AN101" s="49" t="s">
        <v>171</v>
      </c>
      <c r="AO101" s="101"/>
      <c r="AP101" s="104"/>
      <c r="AQ101" s="104"/>
      <c r="AR101" s="78"/>
      <c r="AS101" s="89"/>
      <c r="AT101" s="246"/>
      <c r="AU101" s="134"/>
      <c r="AV101" s="134"/>
      <c r="AW101" s="240"/>
      <c r="AX101" s="243"/>
      <c r="AY101" s="134"/>
      <c r="AZ101" s="134"/>
      <c r="BA101" s="240"/>
      <c r="BB101" s="246"/>
      <c r="BC101" s="134"/>
      <c r="BD101" s="134"/>
      <c r="BE101" s="240"/>
    </row>
    <row r="102" spans="1:57" s="30" customFormat="1" ht="39.950000000000003" hidden="1" customHeight="1">
      <c r="A102" s="152"/>
      <c r="B102" s="134"/>
      <c r="C102" s="119"/>
      <c r="D102" s="131"/>
      <c r="E102" s="246"/>
      <c r="F102" s="107"/>
      <c r="G102" s="85"/>
      <c r="H102" s="85"/>
      <c r="I102" s="85"/>
      <c r="J102" s="40" t="s">
        <v>179</v>
      </c>
      <c r="K102" s="41" t="s">
        <v>179</v>
      </c>
      <c r="L102" s="113"/>
      <c r="M102" s="107"/>
      <c r="N102" s="110" t="e">
        <f t="array" ref="N102">INDEX(ZONARIESGOS,MATCH(L102&amp;M102,PROBABILIDADES&amp;IMPACTO,0))</f>
        <v>#N/A</v>
      </c>
      <c r="O102" s="49" t="s">
        <v>179</v>
      </c>
      <c r="P102" s="85"/>
      <c r="Q102" s="85"/>
      <c r="R102" s="85"/>
      <c r="S102" s="85"/>
      <c r="T102" s="85"/>
      <c r="U102" s="85"/>
      <c r="V102" s="85"/>
      <c r="W102" s="31"/>
      <c r="X102" s="32">
        <f t="shared" si="3"/>
        <v>0</v>
      </c>
      <c r="Y102" s="33" t="str">
        <f t="shared" si="1"/>
        <v>DÉBIL</v>
      </c>
      <c r="Z102" s="62" t="e">
        <f t="array" ref="Z102">+INDEX(EVALUACION_EJECUCION,MATCH(Q102&amp;Y102,RESPONSABLE&amp;EVALUACION_DISEÑO,0))</f>
        <v>#N/A</v>
      </c>
      <c r="AA102" s="54" t="e">
        <f t="array" ref="AA102">+INDEX(SOLIDEZ,MATCH(Y102&amp;Z102,DISEÑO&amp;EJECUCION,0))</f>
        <v>#N/A</v>
      </c>
      <c r="AB102" s="33" t="e">
        <f t="shared" si="5"/>
        <v>#N/A</v>
      </c>
      <c r="AC102" s="110"/>
      <c r="AD102" s="125"/>
      <c r="AE102" s="107"/>
      <c r="AF102" s="116"/>
      <c r="AG102" s="128"/>
      <c r="AH102" s="113"/>
      <c r="AI102" s="107"/>
      <c r="AJ102" s="110"/>
      <c r="AK102" s="122"/>
      <c r="AL102" s="49" t="s">
        <v>179</v>
      </c>
      <c r="AM102" s="101"/>
      <c r="AN102" s="49" t="s">
        <v>179</v>
      </c>
      <c r="AO102" s="101"/>
      <c r="AP102" s="104"/>
      <c r="AQ102" s="104"/>
      <c r="AR102" s="78"/>
      <c r="AS102" s="89"/>
      <c r="AT102" s="246"/>
      <c r="AU102" s="134"/>
      <c r="AV102" s="134"/>
      <c r="AW102" s="240"/>
      <c r="AX102" s="243"/>
      <c r="AY102" s="134"/>
      <c r="AZ102" s="134"/>
      <c r="BA102" s="240"/>
      <c r="BB102" s="246"/>
      <c r="BC102" s="134"/>
      <c r="BD102" s="134"/>
      <c r="BE102" s="240"/>
    </row>
    <row r="103" spans="1:57" s="30" customFormat="1" ht="39.950000000000003" hidden="1" customHeight="1">
      <c r="A103" s="152"/>
      <c r="B103" s="134"/>
      <c r="C103" s="119"/>
      <c r="D103" s="131"/>
      <c r="E103" s="246"/>
      <c r="F103" s="107"/>
      <c r="G103" s="85"/>
      <c r="H103" s="85"/>
      <c r="I103" s="85"/>
      <c r="J103" s="40" t="s">
        <v>185</v>
      </c>
      <c r="K103" s="41" t="s">
        <v>185</v>
      </c>
      <c r="L103" s="113"/>
      <c r="M103" s="107"/>
      <c r="N103" s="110" t="e">
        <f t="array" ref="N103">INDEX(ZONARIESGOS,MATCH(L103&amp;M103,PROBABILIDADES&amp;IMPACTO,0))</f>
        <v>#N/A</v>
      </c>
      <c r="O103" s="49" t="s">
        <v>185</v>
      </c>
      <c r="P103" s="85"/>
      <c r="Q103" s="85"/>
      <c r="R103" s="85"/>
      <c r="S103" s="85"/>
      <c r="T103" s="85"/>
      <c r="U103" s="85"/>
      <c r="V103" s="85"/>
      <c r="W103" s="31"/>
      <c r="X103" s="32">
        <f t="shared" si="3"/>
        <v>0</v>
      </c>
      <c r="Y103" s="33" t="str">
        <f t="shared" si="1"/>
        <v>DÉBIL</v>
      </c>
      <c r="Z103" s="62" t="e">
        <f t="array" ref="Z103">+INDEX(EVALUACION_EJECUCION,MATCH(Q103&amp;Y103,RESPONSABLE&amp;EVALUACION_DISEÑO,0))</f>
        <v>#N/A</v>
      </c>
      <c r="AA103" s="54" t="e">
        <f t="array" ref="AA103">+INDEX(SOLIDEZ,MATCH(Y103&amp;Z103,DISEÑO&amp;EJECUCION,0))</f>
        <v>#N/A</v>
      </c>
      <c r="AB103" s="33" t="e">
        <f t="shared" si="5"/>
        <v>#N/A</v>
      </c>
      <c r="AC103" s="110"/>
      <c r="AD103" s="125"/>
      <c r="AE103" s="107"/>
      <c r="AF103" s="116"/>
      <c r="AG103" s="128"/>
      <c r="AH103" s="113"/>
      <c r="AI103" s="107"/>
      <c r="AJ103" s="110"/>
      <c r="AK103" s="122"/>
      <c r="AL103" s="49" t="s">
        <v>185</v>
      </c>
      <c r="AM103" s="101"/>
      <c r="AN103" s="49" t="s">
        <v>185</v>
      </c>
      <c r="AO103" s="101"/>
      <c r="AP103" s="104"/>
      <c r="AQ103" s="104"/>
      <c r="AR103" s="78"/>
      <c r="AS103" s="89"/>
      <c r="AT103" s="246"/>
      <c r="AU103" s="134"/>
      <c r="AV103" s="134"/>
      <c r="AW103" s="240"/>
      <c r="AX103" s="243"/>
      <c r="AY103" s="134"/>
      <c r="AZ103" s="134"/>
      <c r="BA103" s="240"/>
      <c r="BB103" s="246"/>
      <c r="BC103" s="134"/>
      <c r="BD103" s="134"/>
      <c r="BE103" s="240"/>
    </row>
    <row r="104" spans="1:57" s="30" customFormat="1" ht="39.950000000000003" hidden="1" customHeight="1" thickBot="1">
      <c r="A104" s="153"/>
      <c r="B104" s="135"/>
      <c r="C104" s="120"/>
      <c r="D104" s="132"/>
      <c r="E104" s="247"/>
      <c r="F104" s="108"/>
      <c r="G104" s="86"/>
      <c r="H104" s="86"/>
      <c r="I104" s="86"/>
      <c r="J104" s="42" t="s">
        <v>186</v>
      </c>
      <c r="K104" s="43" t="s">
        <v>186</v>
      </c>
      <c r="L104" s="114"/>
      <c r="M104" s="108"/>
      <c r="N104" s="111" t="e">
        <f t="array" ref="N104">INDEX(ZONARIESGOS,MATCH(L104&amp;M104,PROBABILIDADES&amp;IMPACTO,0))</f>
        <v>#N/A</v>
      </c>
      <c r="O104" s="50" t="s">
        <v>186</v>
      </c>
      <c r="P104" s="86"/>
      <c r="Q104" s="86"/>
      <c r="R104" s="86"/>
      <c r="S104" s="86"/>
      <c r="T104" s="86"/>
      <c r="U104" s="86"/>
      <c r="V104" s="86"/>
      <c r="W104" s="34"/>
      <c r="X104" s="35">
        <f t="shared" si="3"/>
        <v>0</v>
      </c>
      <c r="Y104" s="36" t="str">
        <f t="shared" si="1"/>
        <v>DÉBIL</v>
      </c>
      <c r="Z104" s="63" t="e">
        <f t="array" ref="Z104">+INDEX(EVALUACION_EJECUCION,MATCH(Q104&amp;Y104,RESPONSABLE&amp;EVALUACION_DISEÑO,0))</f>
        <v>#N/A</v>
      </c>
      <c r="AA104" s="55" t="e">
        <f t="array" ref="AA104">+INDEX(SOLIDEZ,MATCH(Y104&amp;Z104,DISEÑO&amp;EJECUCION,0))</f>
        <v>#N/A</v>
      </c>
      <c r="AB104" s="36" t="e">
        <f t="shared" si="5"/>
        <v>#N/A</v>
      </c>
      <c r="AC104" s="111"/>
      <c r="AD104" s="126"/>
      <c r="AE104" s="108"/>
      <c r="AF104" s="117"/>
      <c r="AG104" s="129"/>
      <c r="AH104" s="114"/>
      <c r="AI104" s="108"/>
      <c r="AJ104" s="111"/>
      <c r="AK104" s="123"/>
      <c r="AL104" s="50" t="s">
        <v>186</v>
      </c>
      <c r="AM104" s="102"/>
      <c r="AN104" s="50" t="s">
        <v>186</v>
      </c>
      <c r="AO104" s="102"/>
      <c r="AP104" s="105"/>
      <c r="AQ104" s="105"/>
      <c r="AR104" s="79"/>
      <c r="AS104" s="90"/>
      <c r="AT104" s="247"/>
      <c r="AU104" s="135"/>
      <c r="AV104" s="135"/>
      <c r="AW104" s="241"/>
      <c r="AX104" s="244"/>
      <c r="AY104" s="135"/>
      <c r="AZ104" s="135"/>
      <c r="BA104" s="241"/>
      <c r="BB104" s="247"/>
      <c r="BC104" s="135"/>
      <c r="BD104" s="135"/>
      <c r="BE104" s="241"/>
    </row>
    <row r="105" spans="1:57" s="30" customFormat="1" ht="39.950000000000003" hidden="1" customHeight="1">
      <c r="A105" s="151">
        <v>20</v>
      </c>
      <c r="B105" s="133"/>
      <c r="C105" s="118"/>
      <c r="D105" s="130"/>
      <c r="E105" s="245"/>
      <c r="F105" s="106"/>
      <c r="G105" s="84"/>
      <c r="H105" s="84"/>
      <c r="I105" s="84"/>
      <c r="J105" s="38" t="s">
        <v>187</v>
      </c>
      <c r="K105" s="39" t="s">
        <v>187</v>
      </c>
      <c r="L105" s="112"/>
      <c r="M105" s="106"/>
      <c r="N105" s="109" t="e">
        <f t="array" ref="N105">INDEX(ZONARIESGOS,MATCH(L105&amp;M105,PROBABILIDADES&amp;IMPACTO,0))</f>
        <v>#N/A</v>
      </c>
      <c r="O105" s="48" t="s">
        <v>187</v>
      </c>
      <c r="P105" s="84"/>
      <c r="Q105" s="84"/>
      <c r="R105" s="84"/>
      <c r="S105" s="84"/>
      <c r="T105" s="84"/>
      <c r="U105" s="84"/>
      <c r="V105" s="84"/>
      <c r="W105" s="27"/>
      <c r="X105" s="28">
        <f t="shared" si="3"/>
        <v>0</v>
      </c>
      <c r="Y105" s="29" t="str">
        <f t="shared" ref="Y105" si="11">+IF(AND(X105&gt;=96,X105&lt;=100),"FUERTE",IF(AND(X105&gt;=86,X105&lt;=95),"MODERADO",IF(AND(X105&gt;=0,X105&lt;=85),"DÉBIL","")))</f>
        <v>DÉBIL</v>
      </c>
      <c r="Z105" s="61" t="e">
        <f t="array" ref="Z105">+INDEX(EVALUACION_EJECUCION,MATCH(Q105&amp;Y105,RESPONSABLE&amp;EVALUACION_DISEÑO,0))</f>
        <v>#N/A</v>
      </c>
      <c r="AA105" s="56" t="e">
        <f t="array" ref="AA105">+INDEX(SOLIDEZ,MATCH(Y105&amp;Z105,DISEÑO&amp;EJECUCION,0))</f>
        <v>#N/A</v>
      </c>
      <c r="AB105" s="29" t="e">
        <f t="shared" si="5"/>
        <v>#N/A</v>
      </c>
      <c r="AC105" s="109" t="e">
        <f>+VLOOKUP((AVERAGEIF(X105:X109,"&lt;&gt;0")),FORMULACIÓN!$A$100:$B$200,2,FALSE)</f>
        <v>#DIV/0!</v>
      </c>
      <c r="AD105" s="124"/>
      <c r="AE105" s="106"/>
      <c r="AF105" s="115" t="e">
        <f t="array" ref="AF105">+INDEX(DESPLAZAMIENTO_PROBABILIDAD,MATCH(AC105&amp;AD105,SOLIDEZ_PROBABILIDAD&amp;CONTROL_PROBABILIDAD,0))</f>
        <v>#DIV/0!</v>
      </c>
      <c r="AG105" s="127" t="e">
        <f t="array" ref="AG105">+INDEX(DESPLAZAMIENTO_IMPACTO,MATCH(AC105&amp;AE105,SOLIDEZ_IMPACTO&amp;CONTROL_IMPACTO,0))</f>
        <v>#DIV/0!</v>
      </c>
      <c r="AH105" s="112"/>
      <c r="AI105" s="106"/>
      <c r="AJ105" s="109" t="e">
        <f t="array" ref="AJ105">INDEX(ZONARIESGOS,MATCH(AH105&amp;AI105,PROBABILIDADES&amp;IMPACTO,0))</f>
        <v>#N/A</v>
      </c>
      <c r="AK105" s="121"/>
      <c r="AL105" s="48" t="s">
        <v>187</v>
      </c>
      <c r="AM105" s="100"/>
      <c r="AN105" s="48" t="s">
        <v>187</v>
      </c>
      <c r="AO105" s="100"/>
      <c r="AP105" s="103"/>
      <c r="AQ105" s="103"/>
      <c r="AR105" s="77"/>
      <c r="AS105" s="88"/>
      <c r="AT105" s="245"/>
      <c r="AU105" s="133"/>
      <c r="AV105" s="133"/>
      <c r="AW105" s="239"/>
      <c r="AX105" s="242"/>
      <c r="AY105" s="133"/>
      <c r="AZ105" s="133"/>
      <c r="BA105" s="239"/>
      <c r="BB105" s="245"/>
      <c r="BC105" s="133"/>
      <c r="BD105" s="133"/>
      <c r="BE105" s="239"/>
    </row>
    <row r="106" spans="1:57" s="30" customFormat="1" ht="39.950000000000003" hidden="1" customHeight="1">
      <c r="A106" s="152"/>
      <c r="B106" s="134"/>
      <c r="C106" s="119"/>
      <c r="D106" s="131"/>
      <c r="E106" s="246"/>
      <c r="F106" s="107"/>
      <c r="G106" s="85"/>
      <c r="H106" s="85"/>
      <c r="I106" s="85"/>
      <c r="J106" s="40" t="s">
        <v>171</v>
      </c>
      <c r="K106" s="41" t="s">
        <v>171</v>
      </c>
      <c r="L106" s="113"/>
      <c r="M106" s="107"/>
      <c r="N106" s="110" t="e">
        <f t="array" ref="N106">INDEX(ZONARIESGOS,MATCH(L106&amp;M106,PROBABILIDADES&amp;IMPACTO,0))</f>
        <v>#N/A</v>
      </c>
      <c r="O106" s="49" t="s">
        <v>171</v>
      </c>
      <c r="P106" s="85"/>
      <c r="Q106" s="85"/>
      <c r="R106" s="85"/>
      <c r="S106" s="85"/>
      <c r="T106" s="85"/>
      <c r="U106" s="85"/>
      <c r="V106" s="85"/>
      <c r="W106" s="31"/>
      <c r="X106" s="32">
        <f t="shared" si="3"/>
        <v>0</v>
      </c>
      <c r="Y106" s="33" t="str">
        <f t="shared" si="1"/>
        <v>DÉBIL</v>
      </c>
      <c r="Z106" s="62" t="e">
        <f t="array" ref="Z106">+INDEX(EVALUACION_EJECUCION,MATCH(Q106&amp;Y106,RESPONSABLE&amp;EVALUACION_DISEÑO,0))</f>
        <v>#N/A</v>
      </c>
      <c r="AA106" s="54" t="e">
        <f t="array" ref="AA106">+INDEX(SOLIDEZ,MATCH(Y106&amp;Z106,DISEÑO&amp;EJECUCION,0))</f>
        <v>#N/A</v>
      </c>
      <c r="AB106" s="33" t="e">
        <f t="shared" si="5"/>
        <v>#N/A</v>
      </c>
      <c r="AC106" s="110"/>
      <c r="AD106" s="125"/>
      <c r="AE106" s="107"/>
      <c r="AF106" s="116"/>
      <c r="AG106" s="128"/>
      <c r="AH106" s="113"/>
      <c r="AI106" s="107"/>
      <c r="AJ106" s="110"/>
      <c r="AK106" s="122"/>
      <c r="AL106" s="49" t="s">
        <v>171</v>
      </c>
      <c r="AM106" s="101"/>
      <c r="AN106" s="49" t="s">
        <v>171</v>
      </c>
      <c r="AO106" s="101"/>
      <c r="AP106" s="104"/>
      <c r="AQ106" s="104"/>
      <c r="AR106" s="78"/>
      <c r="AS106" s="89"/>
      <c r="AT106" s="246"/>
      <c r="AU106" s="134"/>
      <c r="AV106" s="134"/>
      <c r="AW106" s="240"/>
      <c r="AX106" s="243"/>
      <c r="AY106" s="134"/>
      <c r="AZ106" s="134"/>
      <c r="BA106" s="240"/>
      <c r="BB106" s="246"/>
      <c r="BC106" s="134"/>
      <c r="BD106" s="134"/>
      <c r="BE106" s="240"/>
    </row>
    <row r="107" spans="1:57" s="30" customFormat="1" ht="39.950000000000003" hidden="1" customHeight="1">
      <c r="A107" s="152"/>
      <c r="B107" s="134"/>
      <c r="C107" s="119"/>
      <c r="D107" s="131"/>
      <c r="E107" s="246"/>
      <c r="F107" s="107"/>
      <c r="G107" s="85"/>
      <c r="H107" s="85"/>
      <c r="I107" s="85"/>
      <c r="J107" s="40" t="s">
        <v>179</v>
      </c>
      <c r="K107" s="41" t="s">
        <v>179</v>
      </c>
      <c r="L107" s="113"/>
      <c r="M107" s="107"/>
      <c r="N107" s="110" t="e">
        <f t="array" ref="N107">INDEX(ZONARIESGOS,MATCH(L107&amp;M107,PROBABILIDADES&amp;IMPACTO,0))</f>
        <v>#N/A</v>
      </c>
      <c r="O107" s="49" t="s">
        <v>179</v>
      </c>
      <c r="P107" s="85"/>
      <c r="Q107" s="85"/>
      <c r="R107" s="85"/>
      <c r="S107" s="85"/>
      <c r="T107" s="85"/>
      <c r="U107" s="85"/>
      <c r="V107" s="85"/>
      <c r="W107" s="31"/>
      <c r="X107" s="32">
        <f t="shared" si="3"/>
        <v>0</v>
      </c>
      <c r="Y107" s="33" t="str">
        <f t="shared" si="1"/>
        <v>DÉBIL</v>
      </c>
      <c r="Z107" s="62" t="e">
        <f t="array" ref="Z107">+INDEX(EVALUACION_EJECUCION,MATCH(Q107&amp;Y107,RESPONSABLE&amp;EVALUACION_DISEÑO,0))</f>
        <v>#N/A</v>
      </c>
      <c r="AA107" s="54" t="e">
        <f t="array" ref="AA107">+INDEX(SOLIDEZ,MATCH(Y107&amp;Z107,DISEÑO&amp;EJECUCION,0))</f>
        <v>#N/A</v>
      </c>
      <c r="AB107" s="33" t="e">
        <f t="shared" si="5"/>
        <v>#N/A</v>
      </c>
      <c r="AC107" s="110"/>
      <c r="AD107" s="125"/>
      <c r="AE107" s="107"/>
      <c r="AF107" s="116"/>
      <c r="AG107" s="128"/>
      <c r="AH107" s="113"/>
      <c r="AI107" s="107"/>
      <c r="AJ107" s="110"/>
      <c r="AK107" s="122"/>
      <c r="AL107" s="49" t="s">
        <v>179</v>
      </c>
      <c r="AM107" s="101"/>
      <c r="AN107" s="49" t="s">
        <v>179</v>
      </c>
      <c r="AO107" s="101"/>
      <c r="AP107" s="104"/>
      <c r="AQ107" s="104"/>
      <c r="AR107" s="78"/>
      <c r="AS107" s="89"/>
      <c r="AT107" s="246"/>
      <c r="AU107" s="134"/>
      <c r="AV107" s="134"/>
      <c r="AW107" s="240"/>
      <c r="AX107" s="243"/>
      <c r="AY107" s="134"/>
      <c r="AZ107" s="134"/>
      <c r="BA107" s="240"/>
      <c r="BB107" s="246"/>
      <c r="BC107" s="134"/>
      <c r="BD107" s="134"/>
      <c r="BE107" s="240"/>
    </row>
    <row r="108" spans="1:57" s="30" customFormat="1" ht="39.950000000000003" hidden="1" customHeight="1">
      <c r="A108" s="152"/>
      <c r="B108" s="134"/>
      <c r="C108" s="119"/>
      <c r="D108" s="131"/>
      <c r="E108" s="246"/>
      <c r="F108" s="107"/>
      <c r="G108" s="85"/>
      <c r="H108" s="85"/>
      <c r="I108" s="85"/>
      <c r="J108" s="40" t="s">
        <v>185</v>
      </c>
      <c r="K108" s="41" t="s">
        <v>185</v>
      </c>
      <c r="L108" s="113"/>
      <c r="M108" s="107"/>
      <c r="N108" s="110" t="e">
        <f t="array" ref="N108">INDEX(ZONARIESGOS,MATCH(L108&amp;M108,PROBABILIDADES&amp;IMPACTO,0))</f>
        <v>#N/A</v>
      </c>
      <c r="O108" s="49" t="s">
        <v>185</v>
      </c>
      <c r="P108" s="85"/>
      <c r="Q108" s="85"/>
      <c r="R108" s="85"/>
      <c r="S108" s="85"/>
      <c r="T108" s="85"/>
      <c r="U108" s="85"/>
      <c r="V108" s="85"/>
      <c r="W108" s="31"/>
      <c r="X108" s="32">
        <f t="shared" si="3"/>
        <v>0</v>
      </c>
      <c r="Y108" s="33" t="str">
        <f t="shared" si="1"/>
        <v>DÉBIL</v>
      </c>
      <c r="Z108" s="62" t="e">
        <f t="array" ref="Z108">+INDEX(EVALUACION_EJECUCION,MATCH(Q108&amp;Y108,RESPONSABLE&amp;EVALUACION_DISEÑO,0))</f>
        <v>#N/A</v>
      </c>
      <c r="AA108" s="54" t="e">
        <f t="array" ref="AA108">+INDEX(SOLIDEZ,MATCH(Y108&amp;Z108,DISEÑO&amp;EJECUCION,0))</f>
        <v>#N/A</v>
      </c>
      <c r="AB108" s="33" t="e">
        <f t="shared" si="5"/>
        <v>#N/A</v>
      </c>
      <c r="AC108" s="110"/>
      <c r="AD108" s="125"/>
      <c r="AE108" s="107"/>
      <c r="AF108" s="116"/>
      <c r="AG108" s="128"/>
      <c r="AH108" s="113"/>
      <c r="AI108" s="107"/>
      <c r="AJ108" s="110"/>
      <c r="AK108" s="122"/>
      <c r="AL108" s="49" t="s">
        <v>185</v>
      </c>
      <c r="AM108" s="101"/>
      <c r="AN108" s="49" t="s">
        <v>185</v>
      </c>
      <c r="AO108" s="101"/>
      <c r="AP108" s="104"/>
      <c r="AQ108" s="104"/>
      <c r="AR108" s="78"/>
      <c r="AS108" s="89"/>
      <c r="AT108" s="246"/>
      <c r="AU108" s="134"/>
      <c r="AV108" s="134"/>
      <c r="AW108" s="240"/>
      <c r="AX108" s="243"/>
      <c r="AY108" s="134"/>
      <c r="AZ108" s="134"/>
      <c r="BA108" s="240"/>
      <c r="BB108" s="246"/>
      <c r="BC108" s="134"/>
      <c r="BD108" s="134"/>
      <c r="BE108" s="240"/>
    </row>
    <row r="109" spans="1:57" s="30" customFormat="1" ht="39.950000000000003" hidden="1" customHeight="1" thickBot="1">
      <c r="A109" s="153"/>
      <c r="B109" s="135"/>
      <c r="C109" s="120"/>
      <c r="D109" s="132"/>
      <c r="E109" s="247"/>
      <c r="F109" s="108"/>
      <c r="G109" s="86"/>
      <c r="H109" s="86"/>
      <c r="I109" s="86"/>
      <c r="J109" s="42" t="s">
        <v>186</v>
      </c>
      <c r="K109" s="43" t="s">
        <v>186</v>
      </c>
      <c r="L109" s="114"/>
      <c r="M109" s="108"/>
      <c r="N109" s="111" t="e">
        <f t="array" ref="N109">INDEX(ZONARIESGOS,MATCH(L109&amp;M109,PROBABILIDADES&amp;IMPACTO,0))</f>
        <v>#N/A</v>
      </c>
      <c r="O109" s="50" t="s">
        <v>186</v>
      </c>
      <c r="P109" s="86"/>
      <c r="Q109" s="86"/>
      <c r="R109" s="86"/>
      <c r="S109" s="86"/>
      <c r="T109" s="86"/>
      <c r="U109" s="86"/>
      <c r="V109" s="86"/>
      <c r="W109" s="34"/>
      <c r="X109" s="35">
        <f t="shared" si="3"/>
        <v>0</v>
      </c>
      <c r="Y109" s="36" t="str">
        <f t="shared" si="1"/>
        <v>DÉBIL</v>
      </c>
      <c r="Z109" s="63" t="e">
        <f t="array" ref="Z109">+INDEX(EVALUACION_EJECUCION,MATCH(Q109&amp;Y109,RESPONSABLE&amp;EVALUACION_DISEÑO,0))</f>
        <v>#N/A</v>
      </c>
      <c r="AA109" s="55" t="e">
        <f t="array" ref="AA109">+INDEX(SOLIDEZ,MATCH(Y109&amp;Z109,DISEÑO&amp;EJECUCION,0))</f>
        <v>#N/A</v>
      </c>
      <c r="AB109" s="36" t="e">
        <f t="shared" si="5"/>
        <v>#N/A</v>
      </c>
      <c r="AC109" s="111"/>
      <c r="AD109" s="126"/>
      <c r="AE109" s="108"/>
      <c r="AF109" s="117"/>
      <c r="AG109" s="129"/>
      <c r="AH109" s="114"/>
      <c r="AI109" s="108"/>
      <c r="AJ109" s="111"/>
      <c r="AK109" s="123"/>
      <c r="AL109" s="50" t="s">
        <v>186</v>
      </c>
      <c r="AM109" s="102"/>
      <c r="AN109" s="50" t="s">
        <v>186</v>
      </c>
      <c r="AO109" s="102"/>
      <c r="AP109" s="105"/>
      <c r="AQ109" s="105"/>
      <c r="AR109" s="79"/>
      <c r="AS109" s="90"/>
      <c r="AT109" s="247"/>
      <c r="AU109" s="135"/>
      <c r="AV109" s="135"/>
      <c r="AW109" s="241"/>
      <c r="AX109" s="244"/>
      <c r="AY109" s="135"/>
      <c r="AZ109" s="135"/>
      <c r="BA109" s="241"/>
      <c r="BB109" s="247"/>
      <c r="BC109" s="135"/>
      <c r="BD109" s="135"/>
      <c r="BE109" s="241"/>
    </row>
    <row r="110" spans="1:57" s="30" customFormat="1" ht="39.950000000000003" hidden="1" customHeight="1">
      <c r="A110" s="151">
        <v>21</v>
      </c>
      <c r="B110" s="133"/>
      <c r="C110" s="118"/>
      <c r="D110" s="130"/>
      <c r="E110" s="245"/>
      <c r="F110" s="106"/>
      <c r="G110" s="84"/>
      <c r="H110" s="84"/>
      <c r="I110" s="84"/>
      <c r="J110" s="38" t="s">
        <v>187</v>
      </c>
      <c r="K110" s="39" t="s">
        <v>187</v>
      </c>
      <c r="L110" s="112"/>
      <c r="M110" s="106"/>
      <c r="N110" s="109" t="e">
        <f t="array" ref="N110">INDEX(ZONARIESGOS,MATCH(L110&amp;M110,PROBABILIDADES&amp;IMPACTO,0))</f>
        <v>#N/A</v>
      </c>
      <c r="O110" s="48" t="s">
        <v>187</v>
      </c>
      <c r="P110" s="84"/>
      <c r="Q110" s="84"/>
      <c r="R110" s="84"/>
      <c r="S110" s="84"/>
      <c r="T110" s="84"/>
      <c r="U110" s="84"/>
      <c r="V110" s="84"/>
      <c r="W110" s="27"/>
      <c r="X110" s="28">
        <f t="shared" si="3"/>
        <v>0</v>
      </c>
      <c r="Y110" s="29" t="str">
        <f t="shared" ref="Y110" si="12">+IF(AND(X110&gt;=96,X110&lt;=100),"FUERTE",IF(AND(X110&gt;=86,X110&lt;=95),"MODERADO",IF(AND(X110&gt;=0,X110&lt;=85),"DÉBIL","")))</f>
        <v>DÉBIL</v>
      </c>
      <c r="Z110" s="61" t="e">
        <f t="array" ref="Z110">+INDEX(EVALUACION_EJECUCION,MATCH(Q110&amp;Y110,RESPONSABLE&amp;EVALUACION_DISEÑO,0))</f>
        <v>#N/A</v>
      </c>
      <c r="AA110" s="56" t="e">
        <f t="array" ref="AA110">+INDEX(SOLIDEZ,MATCH(Y110&amp;Z110,DISEÑO&amp;EJECUCION,0))</f>
        <v>#N/A</v>
      </c>
      <c r="AB110" s="29" t="e">
        <f t="shared" si="5"/>
        <v>#N/A</v>
      </c>
      <c r="AC110" s="109" t="e">
        <f>+VLOOKUP((AVERAGEIF(X110:X114,"&lt;&gt;0")),FORMULACIÓN!$A$100:$B$200,2,FALSE)</f>
        <v>#DIV/0!</v>
      </c>
      <c r="AD110" s="124"/>
      <c r="AE110" s="106"/>
      <c r="AF110" s="115" t="e">
        <f t="array" ref="AF110">+INDEX(DESPLAZAMIENTO_PROBABILIDAD,MATCH(AC110&amp;AD110,SOLIDEZ_PROBABILIDAD&amp;CONTROL_PROBABILIDAD,0))</f>
        <v>#DIV/0!</v>
      </c>
      <c r="AG110" s="127" t="e">
        <f t="array" ref="AG110">+INDEX(DESPLAZAMIENTO_IMPACTO,MATCH(AC110&amp;AE110,SOLIDEZ_IMPACTO&amp;CONTROL_IMPACTO,0))</f>
        <v>#DIV/0!</v>
      </c>
      <c r="AH110" s="112"/>
      <c r="AI110" s="106"/>
      <c r="AJ110" s="109" t="e">
        <f t="array" ref="AJ110">INDEX(ZONARIESGOS,MATCH(AH110&amp;AI110,PROBABILIDADES&amp;IMPACTO,0))</f>
        <v>#N/A</v>
      </c>
      <c r="AK110" s="121"/>
      <c r="AL110" s="48" t="s">
        <v>187</v>
      </c>
      <c r="AM110" s="100"/>
      <c r="AN110" s="48" t="s">
        <v>187</v>
      </c>
      <c r="AO110" s="100"/>
      <c r="AP110" s="103"/>
      <c r="AQ110" s="103"/>
      <c r="AR110" s="77"/>
      <c r="AS110" s="88"/>
      <c r="AT110" s="245"/>
      <c r="AU110" s="133"/>
      <c r="AV110" s="133"/>
      <c r="AW110" s="239"/>
      <c r="AX110" s="242"/>
      <c r="AY110" s="133"/>
      <c r="AZ110" s="133"/>
      <c r="BA110" s="239"/>
      <c r="BB110" s="245"/>
      <c r="BC110" s="133"/>
      <c r="BD110" s="133"/>
      <c r="BE110" s="239"/>
    </row>
    <row r="111" spans="1:57" s="30" customFormat="1" ht="39.950000000000003" hidden="1" customHeight="1">
      <c r="A111" s="152"/>
      <c r="B111" s="134"/>
      <c r="C111" s="119"/>
      <c r="D111" s="131"/>
      <c r="E111" s="246"/>
      <c r="F111" s="107"/>
      <c r="G111" s="85"/>
      <c r="H111" s="85"/>
      <c r="I111" s="85"/>
      <c r="J111" s="40" t="s">
        <v>171</v>
      </c>
      <c r="K111" s="41" t="s">
        <v>171</v>
      </c>
      <c r="L111" s="113"/>
      <c r="M111" s="107"/>
      <c r="N111" s="110" t="e">
        <f t="array" ref="N111">INDEX(ZONARIESGOS,MATCH(L111&amp;M111,PROBABILIDADES&amp;IMPACTO,0))</f>
        <v>#N/A</v>
      </c>
      <c r="O111" s="49" t="s">
        <v>171</v>
      </c>
      <c r="P111" s="85"/>
      <c r="Q111" s="85"/>
      <c r="R111" s="85"/>
      <c r="S111" s="85"/>
      <c r="T111" s="85"/>
      <c r="U111" s="85"/>
      <c r="V111" s="85"/>
      <c r="W111" s="31"/>
      <c r="X111" s="32">
        <f t="shared" si="3"/>
        <v>0</v>
      </c>
      <c r="Y111" s="33" t="str">
        <f t="shared" si="1"/>
        <v>DÉBIL</v>
      </c>
      <c r="Z111" s="62" t="e">
        <f t="array" ref="Z111">+INDEX(EVALUACION_EJECUCION,MATCH(Q111&amp;Y111,RESPONSABLE&amp;EVALUACION_DISEÑO,0))</f>
        <v>#N/A</v>
      </c>
      <c r="AA111" s="54" t="e">
        <f t="array" ref="AA111">+INDEX(SOLIDEZ,MATCH(Y111&amp;Z111,DISEÑO&amp;EJECUCION,0))</f>
        <v>#N/A</v>
      </c>
      <c r="AB111" s="33" t="e">
        <f t="shared" si="5"/>
        <v>#N/A</v>
      </c>
      <c r="AC111" s="110"/>
      <c r="AD111" s="125"/>
      <c r="AE111" s="107"/>
      <c r="AF111" s="116"/>
      <c r="AG111" s="128"/>
      <c r="AH111" s="113"/>
      <c r="AI111" s="107"/>
      <c r="AJ111" s="110"/>
      <c r="AK111" s="122"/>
      <c r="AL111" s="49" t="s">
        <v>171</v>
      </c>
      <c r="AM111" s="101"/>
      <c r="AN111" s="49" t="s">
        <v>171</v>
      </c>
      <c r="AO111" s="101"/>
      <c r="AP111" s="104"/>
      <c r="AQ111" s="104"/>
      <c r="AR111" s="78"/>
      <c r="AS111" s="89"/>
      <c r="AT111" s="246"/>
      <c r="AU111" s="134"/>
      <c r="AV111" s="134"/>
      <c r="AW111" s="240"/>
      <c r="AX111" s="243"/>
      <c r="AY111" s="134"/>
      <c r="AZ111" s="134"/>
      <c r="BA111" s="240"/>
      <c r="BB111" s="246"/>
      <c r="BC111" s="134"/>
      <c r="BD111" s="134"/>
      <c r="BE111" s="240"/>
    </row>
    <row r="112" spans="1:57" s="30" customFormat="1" ht="39.950000000000003" hidden="1" customHeight="1">
      <c r="A112" s="152"/>
      <c r="B112" s="134"/>
      <c r="C112" s="119"/>
      <c r="D112" s="131"/>
      <c r="E112" s="246"/>
      <c r="F112" s="107"/>
      <c r="G112" s="85"/>
      <c r="H112" s="85"/>
      <c r="I112" s="85"/>
      <c r="J112" s="40" t="s">
        <v>179</v>
      </c>
      <c r="K112" s="41" t="s">
        <v>179</v>
      </c>
      <c r="L112" s="113"/>
      <c r="M112" s="107"/>
      <c r="N112" s="110" t="e">
        <f t="array" ref="N112">INDEX(ZONARIESGOS,MATCH(L112&amp;M112,PROBABILIDADES&amp;IMPACTO,0))</f>
        <v>#N/A</v>
      </c>
      <c r="O112" s="49" t="s">
        <v>179</v>
      </c>
      <c r="P112" s="85"/>
      <c r="Q112" s="85"/>
      <c r="R112" s="85"/>
      <c r="S112" s="85"/>
      <c r="T112" s="85"/>
      <c r="U112" s="85"/>
      <c r="V112" s="85"/>
      <c r="W112" s="31"/>
      <c r="X112" s="32">
        <f t="shared" si="3"/>
        <v>0</v>
      </c>
      <c r="Y112" s="33" t="str">
        <f t="shared" si="1"/>
        <v>DÉBIL</v>
      </c>
      <c r="Z112" s="62" t="e">
        <f t="array" ref="Z112">+INDEX(EVALUACION_EJECUCION,MATCH(Q112&amp;Y112,RESPONSABLE&amp;EVALUACION_DISEÑO,0))</f>
        <v>#N/A</v>
      </c>
      <c r="AA112" s="54" t="e">
        <f t="array" ref="AA112">+INDEX(SOLIDEZ,MATCH(Y112&amp;Z112,DISEÑO&amp;EJECUCION,0))</f>
        <v>#N/A</v>
      </c>
      <c r="AB112" s="33" t="e">
        <f t="shared" si="5"/>
        <v>#N/A</v>
      </c>
      <c r="AC112" s="110"/>
      <c r="AD112" s="125"/>
      <c r="AE112" s="107"/>
      <c r="AF112" s="116"/>
      <c r="AG112" s="128"/>
      <c r="AH112" s="113"/>
      <c r="AI112" s="107"/>
      <c r="AJ112" s="110"/>
      <c r="AK112" s="122"/>
      <c r="AL112" s="49" t="s">
        <v>179</v>
      </c>
      <c r="AM112" s="101"/>
      <c r="AN112" s="49" t="s">
        <v>179</v>
      </c>
      <c r="AO112" s="101"/>
      <c r="AP112" s="104"/>
      <c r="AQ112" s="104"/>
      <c r="AR112" s="78"/>
      <c r="AS112" s="89"/>
      <c r="AT112" s="246"/>
      <c r="AU112" s="134"/>
      <c r="AV112" s="134"/>
      <c r="AW112" s="240"/>
      <c r="AX112" s="243"/>
      <c r="AY112" s="134"/>
      <c r="AZ112" s="134"/>
      <c r="BA112" s="240"/>
      <c r="BB112" s="246"/>
      <c r="BC112" s="134"/>
      <c r="BD112" s="134"/>
      <c r="BE112" s="240"/>
    </row>
    <row r="113" spans="1:57" s="30" customFormat="1" ht="39.950000000000003" hidden="1" customHeight="1">
      <c r="A113" s="152"/>
      <c r="B113" s="134"/>
      <c r="C113" s="119"/>
      <c r="D113" s="131"/>
      <c r="E113" s="246"/>
      <c r="F113" s="107"/>
      <c r="G113" s="85"/>
      <c r="H113" s="85"/>
      <c r="I113" s="85"/>
      <c r="J113" s="40" t="s">
        <v>185</v>
      </c>
      <c r="K113" s="41" t="s">
        <v>185</v>
      </c>
      <c r="L113" s="113"/>
      <c r="M113" s="107"/>
      <c r="N113" s="110" t="e">
        <f t="array" ref="N113">INDEX(ZONARIESGOS,MATCH(L113&amp;M113,PROBABILIDADES&amp;IMPACTO,0))</f>
        <v>#N/A</v>
      </c>
      <c r="O113" s="49" t="s">
        <v>185</v>
      </c>
      <c r="P113" s="85"/>
      <c r="Q113" s="85"/>
      <c r="R113" s="85"/>
      <c r="S113" s="85"/>
      <c r="T113" s="85"/>
      <c r="U113" s="85"/>
      <c r="V113" s="85"/>
      <c r="W113" s="31"/>
      <c r="X113" s="32">
        <f t="shared" si="3"/>
        <v>0</v>
      </c>
      <c r="Y113" s="33" t="str">
        <f t="shared" si="1"/>
        <v>DÉBIL</v>
      </c>
      <c r="Z113" s="62" t="e">
        <f t="array" ref="Z113">+INDEX(EVALUACION_EJECUCION,MATCH(Q113&amp;Y113,RESPONSABLE&amp;EVALUACION_DISEÑO,0))</f>
        <v>#N/A</v>
      </c>
      <c r="AA113" s="54" t="e">
        <f t="array" ref="AA113">+INDEX(SOLIDEZ,MATCH(Y113&amp;Z113,DISEÑO&amp;EJECUCION,0))</f>
        <v>#N/A</v>
      </c>
      <c r="AB113" s="33" t="e">
        <f t="shared" si="5"/>
        <v>#N/A</v>
      </c>
      <c r="AC113" s="110"/>
      <c r="AD113" s="125"/>
      <c r="AE113" s="107"/>
      <c r="AF113" s="116"/>
      <c r="AG113" s="128"/>
      <c r="AH113" s="113"/>
      <c r="AI113" s="107"/>
      <c r="AJ113" s="110"/>
      <c r="AK113" s="122"/>
      <c r="AL113" s="49" t="s">
        <v>185</v>
      </c>
      <c r="AM113" s="101"/>
      <c r="AN113" s="49" t="s">
        <v>185</v>
      </c>
      <c r="AO113" s="101"/>
      <c r="AP113" s="104"/>
      <c r="AQ113" s="104"/>
      <c r="AR113" s="78"/>
      <c r="AS113" s="89"/>
      <c r="AT113" s="246"/>
      <c r="AU113" s="134"/>
      <c r="AV113" s="134"/>
      <c r="AW113" s="240"/>
      <c r="AX113" s="243"/>
      <c r="AY113" s="134"/>
      <c r="AZ113" s="134"/>
      <c r="BA113" s="240"/>
      <c r="BB113" s="246"/>
      <c r="BC113" s="134"/>
      <c r="BD113" s="134"/>
      <c r="BE113" s="240"/>
    </row>
    <row r="114" spans="1:57" s="30" customFormat="1" ht="39.950000000000003" hidden="1" customHeight="1" thickBot="1">
      <c r="A114" s="153"/>
      <c r="B114" s="135"/>
      <c r="C114" s="120"/>
      <c r="D114" s="132"/>
      <c r="E114" s="247"/>
      <c r="F114" s="108"/>
      <c r="G114" s="86"/>
      <c r="H114" s="86"/>
      <c r="I114" s="86"/>
      <c r="J114" s="42" t="s">
        <v>186</v>
      </c>
      <c r="K114" s="43" t="s">
        <v>186</v>
      </c>
      <c r="L114" s="114"/>
      <c r="M114" s="108"/>
      <c r="N114" s="111" t="e">
        <f t="array" ref="N114">INDEX(ZONARIESGOS,MATCH(L114&amp;M114,PROBABILIDADES&amp;IMPACTO,0))</f>
        <v>#N/A</v>
      </c>
      <c r="O114" s="50" t="s">
        <v>186</v>
      </c>
      <c r="P114" s="86"/>
      <c r="Q114" s="86"/>
      <c r="R114" s="86"/>
      <c r="S114" s="86"/>
      <c r="T114" s="86"/>
      <c r="U114" s="86"/>
      <c r="V114" s="86"/>
      <c r="W114" s="34"/>
      <c r="X114" s="35">
        <f t="shared" si="3"/>
        <v>0</v>
      </c>
      <c r="Y114" s="36" t="str">
        <f t="shared" si="1"/>
        <v>DÉBIL</v>
      </c>
      <c r="Z114" s="63" t="e">
        <f t="array" ref="Z114">+INDEX(EVALUACION_EJECUCION,MATCH(Q114&amp;Y114,RESPONSABLE&amp;EVALUACION_DISEÑO,0))</f>
        <v>#N/A</v>
      </c>
      <c r="AA114" s="55" t="e">
        <f t="array" ref="AA114">+INDEX(SOLIDEZ,MATCH(Y114&amp;Z114,DISEÑO&amp;EJECUCION,0))</f>
        <v>#N/A</v>
      </c>
      <c r="AB114" s="36" t="e">
        <f t="shared" si="5"/>
        <v>#N/A</v>
      </c>
      <c r="AC114" s="111"/>
      <c r="AD114" s="126"/>
      <c r="AE114" s="108"/>
      <c r="AF114" s="117"/>
      <c r="AG114" s="129"/>
      <c r="AH114" s="114"/>
      <c r="AI114" s="108"/>
      <c r="AJ114" s="111"/>
      <c r="AK114" s="123"/>
      <c r="AL114" s="50" t="s">
        <v>186</v>
      </c>
      <c r="AM114" s="102"/>
      <c r="AN114" s="50" t="s">
        <v>186</v>
      </c>
      <c r="AO114" s="102"/>
      <c r="AP114" s="105"/>
      <c r="AQ114" s="105"/>
      <c r="AR114" s="79"/>
      <c r="AS114" s="90"/>
      <c r="AT114" s="247"/>
      <c r="AU114" s="135"/>
      <c r="AV114" s="135"/>
      <c r="AW114" s="241"/>
      <c r="AX114" s="244"/>
      <c r="AY114" s="135"/>
      <c r="AZ114" s="135"/>
      <c r="BA114" s="241"/>
      <c r="BB114" s="247"/>
      <c r="BC114" s="135"/>
      <c r="BD114" s="135"/>
      <c r="BE114" s="241"/>
    </row>
    <row r="115" spans="1:57" s="30" customFormat="1" ht="39.950000000000003" hidden="1" customHeight="1">
      <c r="A115" s="151">
        <v>22</v>
      </c>
      <c r="B115" s="133"/>
      <c r="C115" s="118"/>
      <c r="D115" s="130"/>
      <c r="E115" s="245"/>
      <c r="F115" s="106"/>
      <c r="G115" s="84"/>
      <c r="H115" s="84"/>
      <c r="I115" s="84"/>
      <c r="J115" s="38" t="s">
        <v>187</v>
      </c>
      <c r="K115" s="39" t="s">
        <v>187</v>
      </c>
      <c r="L115" s="112"/>
      <c r="M115" s="106"/>
      <c r="N115" s="109" t="e">
        <f t="array" ref="N115">INDEX(ZONARIESGOS,MATCH(L115&amp;M115,PROBABILIDADES&amp;IMPACTO,0))</f>
        <v>#N/A</v>
      </c>
      <c r="O115" s="48" t="s">
        <v>187</v>
      </c>
      <c r="P115" s="84"/>
      <c r="Q115" s="84"/>
      <c r="R115" s="84"/>
      <c r="S115" s="84"/>
      <c r="T115" s="84"/>
      <c r="U115" s="84"/>
      <c r="V115" s="84"/>
      <c r="W115" s="27"/>
      <c r="X115" s="28">
        <f t="shared" si="3"/>
        <v>0</v>
      </c>
      <c r="Y115" s="29" t="str">
        <f t="shared" ref="Y115" si="13">+IF(AND(X115&gt;=96,X115&lt;=100),"FUERTE",IF(AND(X115&gt;=86,X115&lt;=95),"MODERADO",IF(AND(X115&gt;=0,X115&lt;=85),"DÉBIL","")))</f>
        <v>DÉBIL</v>
      </c>
      <c r="Z115" s="61" t="e">
        <f t="array" ref="Z115">+INDEX(EVALUACION_EJECUCION,MATCH(Q115&amp;Y115,RESPONSABLE&amp;EVALUACION_DISEÑO,0))</f>
        <v>#N/A</v>
      </c>
      <c r="AA115" s="56" t="e">
        <f t="array" ref="AA115">+INDEX(SOLIDEZ,MATCH(Y115&amp;Z115,DISEÑO&amp;EJECUCION,0))</f>
        <v>#N/A</v>
      </c>
      <c r="AB115" s="29" t="e">
        <f t="shared" si="5"/>
        <v>#N/A</v>
      </c>
      <c r="AC115" s="109" t="e">
        <f>+VLOOKUP((AVERAGEIF(X115:X119,"&lt;&gt;0")),FORMULACIÓN!$A$100:$B$200,2,FALSE)</f>
        <v>#DIV/0!</v>
      </c>
      <c r="AD115" s="124"/>
      <c r="AE115" s="106"/>
      <c r="AF115" s="115" t="e">
        <f t="array" ref="AF115">+INDEX(DESPLAZAMIENTO_PROBABILIDAD,MATCH(AC115&amp;AD115,SOLIDEZ_PROBABILIDAD&amp;CONTROL_PROBABILIDAD,0))</f>
        <v>#DIV/0!</v>
      </c>
      <c r="AG115" s="127" t="e">
        <f t="array" ref="AG115">+INDEX(DESPLAZAMIENTO_IMPACTO,MATCH(AC115&amp;AE115,SOLIDEZ_IMPACTO&amp;CONTROL_IMPACTO,0))</f>
        <v>#DIV/0!</v>
      </c>
      <c r="AH115" s="112"/>
      <c r="AI115" s="106"/>
      <c r="AJ115" s="109" t="e">
        <f t="array" ref="AJ115">INDEX(ZONARIESGOS,MATCH(AH115&amp;AI115,PROBABILIDADES&amp;IMPACTO,0))</f>
        <v>#N/A</v>
      </c>
      <c r="AK115" s="121"/>
      <c r="AL115" s="48" t="s">
        <v>187</v>
      </c>
      <c r="AM115" s="100"/>
      <c r="AN115" s="48" t="s">
        <v>187</v>
      </c>
      <c r="AO115" s="100"/>
      <c r="AP115" s="103"/>
      <c r="AQ115" s="103"/>
      <c r="AR115" s="77"/>
      <c r="AS115" s="88"/>
      <c r="AT115" s="245"/>
      <c r="AU115" s="133"/>
      <c r="AV115" s="133"/>
      <c r="AW115" s="239"/>
      <c r="AX115" s="242"/>
      <c r="AY115" s="133"/>
      <c r="AZ115" s="133"/>
      <c r="BA115" s="239"/>
      <c r="BB115" s="245"/>
      <c r="BC115" s="133"/>
      <c r="BD115" s="133"/>
      <c r="BE115" s="239"/>
    </row>
    <row r="116" spans="1:57" s="30" customFormat="1" ht="39.950000000000003" hidden="1" customHeight="1">
      <c r="A116" s="152"/>
      <c r="B116" s="134"/>
      <c r="C116" s="119"/>
      <c r="D116" s="131"/>
      <c r="E116" s="246"/>
      <c r="F116" s="107"/>
      <c r="G116" s="85"/>
      <c r="H116" s="85"/>
      <c r="I116" s="85"/>
      <c r="J116" s="40" t="s">
        <v>171</v>
      </c>
      <c r="K116" s="41" t="s">
        <v>171</v>
      </c>
      <c r="L116" s="113"/>
      <c r="M116" s="107"/>
      <c r="N116" s="110" t="e">
        <f t="array" ref="N116">INDEX(ZONARIESGOS,MATCH(L116&amp;M116,PROBABILIDADES&amp;IMPACTO,0))</f>
        <v>#N/A</v>
      </c>
      <c r="O116" s="49" t="s">
        <v>171</v>
      </c>
      <c r="P116" s="85"/>
      <c r="Q116" s="85"/>
      <c r="R116" s="85"/>
      <c r="S116" s="85"/>
      <c r="T116" s="85"/>
      <c r="U116" s="85"/>
      <c r="V116" s="85"/>
      <c r="W116" s="31"/>
      <c r="X116" s="32">
        <f t="shared" si="3"/>
        <v>0</v>
      </c>
      <c r="Y116" s="33" t="str">
        <f t="shared" si="1"/>
        <v>DÉBIL</v>
      </c>
      <c r="Z116" s="62" t="e">
        <f t="array" ref="Z116">+INDEX(EVALUACION_EJECUCION,MATCH(Q116&amp;Y116,RESPONSABLE&amp;EVALUACION_DISEÑO,0))</f>
        <v>#N/A</v>
      </c>
      <c r="AA116" s="54" t="e">
        <f t="array" ref="AA116">+INDEX(SOLIDEZ,MATCH(Y116&amp;Z116,DISEÑO&amp;EJECUCION,0))</f>
        <v>#N/A</v>
      </c>
      <c r="AB116" s="33" t="e">
        <f t="shared" si="5"/>
        <v>#N/A</v>
      </c>
      <c r="AC116" s="110"/>
      <c r="AD116" s="125"/>
      <c r="AE116" s="107"/>
      <c r="AF116" s="116"/>
      <c r="AG116" s="128"/>
      <c r="AH116" s="113"/>
      <c r="AI116" s="107"/>
      <c r="AJ116" s="110"/>
      <c r="AK116" s="122"/>
      <c r="AL116" s="49" t="s">
        <v>171</v>
      </c>
      <c r="AM116" s="101"/>
      <c r="AN116" s="49" t="s">
        <v>171</v>
      </c>
      <c r="AO116" s="101"/>
      <c r="AP116" s="104"/>
      <c r="AQ116" s="104"/>
      <c r="AR116" s="78"/>
      <c r="AS116" s="89"/>
      <c r="AT116" s="246"/>
      <c r="AU116" s="134"/>
      <c r="AV116" s="134"/>
      <c r="AW116" s="240"/>
      <c r="AX116" s="243"/>
      <c r="AY116" s="134"/>
      <c r="AZ116" s="134"/>
      <c r="BA116" s="240"/>
      <c r="BB116" s="246"/>
      <c r="BC116" s="134"/>
      <c r="BD116" s="134"/>
      <c r="BE116" s="240"/>
    </row>
    <row r="117" spans="1:57" s="30" customFormat="1" ht="39.950000000000003" hidden="1" customHeight="1">
      <c r="A117" s="152"/>
      <c r="B117" s="134"/>
      <c r="C117" s="119"/>
      <c r="D117" s="131"/>
      <c r="E117" s="246"/>
      <c r="F117" s="107"/>
      <c r="G117" s="85"/>
      <c r="H117" s="85"/>
      <c r="I117" s="85"/>
      <c r="J117" s="40" t="s">
        <v>179</v>
      </c>
      <c r="K117" s="41" t="s">
        <v>179</v>
      </c>
      <c r="L117" s="113"/>
      <c r="M117" s="107"/>
      <c r="N117" s="110" t="e">
        <f t="array" ref="N117">INDEX(ZONARIESGOS,MATCH(L117&amp;M117,PROBABILIDADES&amp;IMPACTO,0))</f>
        <v>#N/A</v>
      </c>
      <c r="O117" s="49" t="s">
        <v>179</v>
      </c>
      <c r="P117" s="85"/>
      <c r="Q117" s="85"/>
      <c r="R117" s="85"/>
      <c r="S117" s="85"/>
      <c r="T117" s="85"/>
      <c r="U117" s="85"/>
      <c r="V117" s="85"/>
      <c r="W117" s="31"/>
      <c r="X117" s="32">
        <f t="shared" si="3"/>
        <v>0</v>
      </c>
      <c r="Y117" s="33" t="str">
        <f t="shared" si="1"/>
        <v>DÉBIL</v>
      </c>
      <c r="Z117" s="62" t="e">
        <f t="array" ref="Z117">+INDEX(EVALUACION_EJECUCION,MATCH(Q117&amp;Y117,RESPONSABLE&amp;EVALUACION_DISEÑO,0))</f>
        <v>#N/A</v>
      </c>
      <c r="AA117" s="54" t="e">
        <f t="array" ref="AA117">+INDEX(SOLIDEZ,MATCH(Y117&amp;Z117,DISEÑO&amp;EJECUCION,0))</f>
        <v>#N/A</v>
      </c>
      <c r="AB117" s="33" t="e">
        <f t="shared" si="5"/>
        <v>#N/A</v>
      </c>
      <c r="AC117" s="110"/>
      <c r="AD117" s="125"/>
      <c r="AE117" s="107"/>
      <c r="AF117" s="116"/>
      <c r="AG117" s="128"/>
      <c r="AH117" s="113"/>
      <c r="AI117" s="107"/>
      <c r="AJ117" s="110"/>
      <c r="AK117" s="122"/>
      <c r="AL117" s="49" t="s">
        <v>179</v>
      </c>
      <c r="AM117" s="101"/>
      <c r="AN117" s="49" t="s">
        <v>179</v>
      </c>
      <c r="AO117" s="101"/>
      <c r="AP117" s="104"/>
      <c r="AQ117" s="104"/>
      <c r="AR117" s="78"/>
      <c r="AS117" s="89"/>
      <c r="AT117" s="246"/>
      <c r="AU117" s="134"/>
      <c r="AV117" s="134"/>
      <c r="AW117" s="240"/>
      <c r="AX117" s="243"/>
      <c r="AY117" s="134"/>
      <c r="AZ117" s="134"/>
      <c r="BA117" s="240"/>
      <c r="BB117" s="246"/>
      <c r="BC117" s="134"/>
      <c r="BD117" s="134"/>
      <c r="BE117" s="240"/>
    </row>
    <row r="118" spans="1:57" s="30" customFormat="1" ht="39.950000000000003" hidden="1" customHeight="1">
      <c r="A118" s="152"/>
      <c r="B118" s="134"/>
      <c r="C118" s="119"/>
      <c r="D118" s="131"/>
      <c r="E118" s="246"/>
      <c r="F118" s="107"/>
      <c r="G118" s="85"/>
      <c r="H118" s="85"/>
      <c r="I118" s="85"/>
      <c r="J118" s="40" t="s">
        <v>185</v>
      </c>
      <c r="K118" s="41" t="s">
        <v>185</v>
      </c>
      <c r="L118" s="113"/>
      <c r="M118" s="107"/>
      <c r="N118" s="110" t="e">
        <f t="array" ref="N118">INDEX(ZONARIESGOS,MATCH(L118&amp;M118,PROBABILIDADES&amp;IMPACTO,0))</f>
        <v>#N/A</v>
      </c>
      <c r="O118" s="49" t="s">
        <v>185</v>
      </c>
      <c r="P118" s="85"/>
      <c r="Q118" s="85"/>
      <c r="R118" s="85"/>
      <c r="S118" s="85"/>
      <c r="T118" s="85"/>
      <c r="U118" s="85"/>
      <c r="V118" s="85"/>
      <c r="W118" s="31"/>
      <c r="X118" s="32">
        <f t="shared" si="3"/>
        <v>0</v>
      </c>
      <c r="Y118" s="33" t="str">
        <f t="shared" si="1"/>
        <v>DÉBIL</v>
      </c>
      <c r="Z118" s="62" t="e">
        <f t="array" ref="Z118">+INDEX(EVALUACION_EJECUCION,MATCH(Q118&amp;Y118,RESPONSABLE&amp;EVALUACION_DISEÑO,0))</f>
        <v>#N/A</v>
      </c>
      <c r="AA118" s="54" t="e">
        <f t="array" ref="AA118">+INDEX(SOLIDEZ,MATCH(Y118&amp;Z118,DISEÑO&amp;EJECUCION,0))</f>
        <v>#N/A</v>
      </c>
      <c r="AB118" s="33" t="e">
        <f t="shared" si="5"/>
        <v>#N/A</v>
      </c>
      <c r="AC118" s="110"/>
      <c r="AD118" s="125"/>
      <c r="AE118" s="107"/>
      <c r="AF118" s="116"/>
      <c r="AG118" s="128"/>
      <c r="AH118" s="113"/>
      <c r="AI118" s="107"/>
      <c r="AJ118" s="110"/>
      <c r="AK118" s="122"/>
      <c r="AL118" s="49" t="s">
        <v>185</v>
      </c>
      <c r="AM118" s="101"/>
      <c r="AN118" s="49" t="s">
        <v>185</v>
      </c>
      <c r="AO118" s="101"/>
      <c r="AP118" s="104"/>
      <c r="AQ118" s="104"/>
      <c r="AR118" s="78"/>
      <c r="AS118" s="89"/>
      <c r="AT118" s="246"/>
      <c r="AU118" s="134"/>
      <c r="AV118" s="134"/>
      <c r="AW118" s="240"/>
      <c r="AX118" s="243"/>
      <c r="AY118" s="134"/>
      <c r="AZ118" s="134"/>
      <c r="BA118" s="240"/>
      <c r="BB118" s="246"/>
      <c r="BC118" s="134"/>
      <c r="BD118" s="134"/>
      <c r="BE118" s="240"/>
    </row>
    <row r="119" spans="1:57" s="30" customFormat="1" ht="39.950000000000003" hidden="1" customHeight="1" thickBot="1">
      <c r="A119" s="153"/>
      <c r="B119" s="135"/>
      <c r="C119" s="120"/>
      <c r="D119" s="132"/>
      <c r="E119" s="247"/>
      <c r="F119" s="108"/>
      <c r="G119" s="86"/>
      <c r="H119" s="86"/>
      <c r="I119" s="86"/>
      <c r="J119" s="42" t="s">
        <v>186</v>
      </c>
      <c r="K119" s="43" t="s">
        <v>186</v>
      </c>
      <c r="L119" s="114"/>
      <c r="M119" s="108"/>
      <c r="N119" s="111" t="e">
        <f t="array" ref="N119">INDEX(ZONARIESGOS,MATCH(L119&amp;M119,PROBABILIDADES&amp;IMPACTO,0))</f>
        <v>#N/A</v>
      </c>
      <c r="O119" s="50" t="s">
        <v>186</v>
      </c>
      <c r="P119" s="86"/>
      <c r="Q119" s="86"/>
      <c r="R119" s="86"/>
      <c r="S119" s="86"/>
      <c r="T119" s="86"/>
      <c r="U119" s="86"/>
      <c r="V119" s="86"/>
      <c r="W119" s="34"/>
      <c r="X119" s="35">
        <f t="shared" si="3"/>
        <v>0</v>
      </c>
      <c r="Y119" s="36" t="str">
        <f t="shared" si="1"/>
        <v>DÉBIL</v>
      </c>
      <c r="Z119" s="63" t="e">
        <f t="array" ref="Z119">+INDEX(EVALUACION_EJECUCION,MATCH(Q119&amp;Y119,RESPONSABLE&amp;EVALUACION_DISEÑO,0))</f>
        <v>#N/A</v>
      </c>
      <c r="AA119" s="55" t="e">
        <f t="array" ref="AA119">+INDEX(SOLIDEZ,MATCH(Y119&amp;Z119,DISEÑO&amp;EJECUCION,0))</f>
        <v>#N/A</v>
      </c>
      <c r="AB119" s="36" t="e">
        <f t="shared" si="5"/>
        <v>#N/A</v>
      </c>
      <c r="AC119" s="111"/>
      <c r="AD119" s="126"/>
      <c r="AE119" s="108"/>
      <c r="AF119" s="117"/>
      <c r="AG119" s="129"/>
      <c r="AH119" s="114"/>
      <c r="AI119" s="108"/>
      <c r="AJ119" s="111"/>
      <c r="AK119" s="123"/>
      <c r="AL119" s="50" t="s">
        <v>186</v>
      </c>
      <c r="AM119" s="102"/>
      <c r="AN119" s="50" t="s">
        <v>186</v>
      </c>
      <c r="AO119" s="102"/>
      <c r="AP119" s="105"/>
      <c r="AQ119" s="105"/>
      <c r="AR119" s="79"/>
      <c r="AS119" s="90"/>
      <c r="AT119" s="247"/>
      <c r="AU119" s="135"/>
      <c r="AV119" s="135"/>
      <c r="AW119" s="241"/>
      <c r="AX119" s="244"/>
      <c r="AY119" s="135"/>
      <c r="AZ119" s="135"/>
      <c r="BA119" s="241"/>
      <c r="BB119" s="247"/>
      <c r="BC119" s="135"/>
      <c r="BD119" s="135"/>
      <c r="BE119" s="241"/>
    </row>
    <row r="120" spans="1:57" s="30" customFormat="1" ht="39.950000000000003" hidden="1" customHeight="1">
      <c r="A120" s="151">
        <v>23</v>
      </c>
      <c r="B120" s="133"/>
      <c r="C120" s="118"/>
      <c r="D120" s="130"/>
      <c r="E120" s="245"/>
      <c r="F120" s="106"/>
      <c r="G120" s="84"/>
      <c r="H120" s="84"/>
      <c r="I120" s="84"/>
      <c r="J120" s="38" t="s">
        <v>187</v>
      </c>
      <c r="K120" s="39" t="s">
        <v>187</v>
      </c>
      <c r="L120" s="112"/>
      <c r="M120" s="106"/>
      <c r="N120" s="109" t="e">
        <f t="array" ref="N120">INDEX(ZONARIESGOS,MATCH(L120&amp;M120,PROBABILIDADES&amp;IMPACTO,0))</f>
        <v>#N/A</v>
      </c>
      <c r="O120" s="48" t="s">
        <v>187</v>
      </c>
      <c r="P120" s="84"/>
      <c r="Q120" s="84"/>
      <c r="R120" s="84"/>
      <c r="S120" s="84"/>
      <c r="T120" s="84"/>
      <c r="U120" s="84"/>
      <c r="V120" s="84"/>
      <c r="W120" s="27"/>
      <c r="X120" s="28">
        <f t="shared" si="3"/>
        <v>0</v>
      </c>
      <c r="Y120" s="29" t="str">
        <f t="shared" ref="Y120" si="14">+IF(AND(X120&gt;=96,X120&lt;=100),"FUERTE",IF(AND(X120&gt;=86,X120&lt;=95),"MODERADO",IF(AND(X120&gt;=0,X120&lt;=85),"DÉBIL","")))</f>
        <v>DÉBIL</v>
      </c>
      <c r="Z120" s="61" t="e">
        <f t="array" ref="Z120">+INDEX(EVALUACION_EJECUCION,MATCH(Q120&amp;Y120,RESPONSABLE&amp;EVALUACION_DISEÑO,0))</f>
        <v>#N/A</v>
      </c>
      <c r="AA120" s="56" t="e">
        <f t="array" ref="AA120">+INDEX(SOLIDEZ,MATCH(Y120&amp;Z120,DISEÑO&amp;EJECUCION,0))</f>
        <v>#N/A</v>
      </c>
      <c r="AB120" s="29" t="e">
        <f t="shared" si="5"/>
        <v>#N/A</v>
      </c>
      <c r="AC120" s="109" t="e">
        <f>+VLOOKUP((AVERAGEIF(X120:X124,"&lt;&gt;0")),FORMULACIÓN!$A$100:$B$200,2,FALSE)</f>
        <v>#DIV/0!</v>
      </c>
      <c r="AD120" s="124"/>
      <c r="AE120" s="106"/>
      <c r="AF120" s="115" t="e">
        <f t="array" ref="AF120">+INDEX(DESPLAZAMIENTO_PROBABILIDAD,MATCH(AC120&amp;AD120,SOLIDEZ_PROBABILIDAD&amp;CONTROL_PROBABILIDAD,0))</f>
        <v>#DIV/0!</v>
      </c>
      <c r="AG120" s="127" t="e">
        <f t="array" ref="AG120">+INDEX(DESPLAZAMIENTO_IMPACTO,MATCH(AC120&amp;AE120,SOLIDEZ_IMPACTO&amp;CONTROL_IMPACTO,0))</f>
        <v>#DIV/0!</v>
      </c>
      <c r="AH120" s="112"/>
      <c r="AI120" s="106"/>
      <c r="AJ120" s="109" t="e">
        <f t="array" ref="AJ120">INDEX(ZONARIESGOS,MATCH(AH120&amp;AI120,PROBABILIDADES&amp;IMPACTO,0))</f>
        <v>#N/A</v>
      </c>
      <c r="AK120" s="121"/>
      <c r="AL120" s="48" t="s">
        <v>187</v>
      </c>
      <c r="AM120" s="100"/>
      <c r="AN120" s="48" t="s">
        <v>187</v>
      </c>
      <c r="AO120" s="100"/>
      <c r="AP120" s="103"/>
      <c r="AQ120" s="103"/>
      <c r="AR120" s="77"/>
      <c r="AS120" s="88"/>
      <c r="AT120" s="245"/>
      <c r="AU120" s="133"/>
      <c r="AV120" s="133"/>
      <c r="AW120" s="239"/>
      <c r="AX120" s="242"/>
      <c r="AY120" s="133"/>
      <c r="AZ120" s="133"/>
      <c r="BA120" s="239"/>
      <c r="BB120" s="245"/>
      <c r="BC120" s="133"/>
      <c r="BD120" s="133"/>
      <c r="BE120" s="239"/>
    </row>
    <row r="121" spans="1:57" s="30" customFormat="1" ht="39.950000000000003" hidden="1" customHeight="1">
      <c r="A121" s="152"/>
      <c r="B121" s="134"/>
      <c r="C121" s="119"/>
      <c r="D121" s="131"/>
      <c r="E121" s="246"/>
      <c r="F121" s="107"/>
      <c r="G121" s="85"/>
      <c r="H121" s="85"/>
      <c r="I121" s="85"/>
      <c r="J121" s="40" t="s">
        <v>171</v>
      </c>
      <c r="K121" s="41" t="s">
        <v>171</v>
      </c>
      <c r="L121" s="113"/>
      <c r="M121" s="107"/>
      <c r="N121" s="110" t="e">
        <f t="array" ref="N121">INDEX(ZONARIESGOS,MATCH(L121&amp;M121,PROBABILIDADES&amp;IMPACTO,0))</f>
        <v>#N/A</v>
      </c>
      <c r="O121" s="49" t="s">
        <v>171</v>
      </c>
      <c r="P121" s="85"/>
      <c r="Q121" s="85"/>
      <c r="R121" s="85"/>
      <c r="S121" s="85"/>
      <c r="T121" s="85"/>
      <c r="U121" s="85"/>
      <c r="V121" s="85"/>
      <c r="W121" s="31"/>
      <c r="X121" s="32">
        <f t="shared" si="3"/>
        <v>0</v>
      </c>
      <c r="Y121" s="33" t="str">
        <f t="shared" si="1"/>
        <v>DÉBIL</v>
      </c>
      <c r="Z121" s="62" t="e">
        <f t="array" ref="Z121">+INDEX(EVALUACION_EJECUCION,MATCH(Q121&amp;Y121,RESPONSABLE&amp;EVALUACION_DISEÑO,0))</f>
        <v>#N/A</v>
      </c>
      <c r="AA121" s="54" t="e">
        <f t="array" ref="AA121">+INDEX(SOLIDEZ,MATCH(Y121&amp;Z121,DISEÑO&amp;EJECUCION,0))</f>
        <v>#N/A</v>
      </c>
      <c r="AB121" s="33" t="e">
        <f t="shared" si="5"/>
        <v>#N/A</v>
      </c>
      <c r="AC121" s="110"/>
      <c r="AD121" s="125"/>
      <c r="AE121" s="107"/>
      <c r="AF121" s="116"/>
      <c r="AG121" s="128"/>
      <c r="AH121" s="113"/>
      <c r="AI121" s="107"/>
      <c r="AJ121" s="110"/>
      <c r="AK121" s="122"/>
      <c r="AL121" s="49" t="s">
        <v>171</v>
      </c>
      <c r="AM121" s="101"/>
      <c r="AN121" s="49" t="s">
        <v>171</v>
      </c>
      <c r="AO121" s="101"/>
      <c r="AP121" s="104"/>
      <c r="AQ121" s="104"/>
      <c r="AR121" s="78"/>
      <c r="AS121" s="89"/>
      <c r="AT121" s="246"/>
      <c r="AU121" s="134"/>
      <c r="AV121" s="134"/>
      <c r="AW121" s="240"/>
      <c r="AX121" s="243"/>
      <c r="AY121" s="134"/>
      <c r="AZ121" s="134"/>
      <c r="BA121" s="240"/>
      <c r="BB121" s="246"/>
      <c r="BC121" s="134"/>
      <c r="BD121" s="134"/>
      <c r="BE121" s="240"/>
    </row>
    <row r="122" spans="1:57" s="30" customFormat="1" ht="39.950000000000003" hidden="1" customHeight="1">
      <c r="A122" s="152"/>
      <c r="B122" s="134"/>
      <c r="C122" s="119"/>
      <c r="D122" s="131"/>
      <c r="E122" s="246"/>
      <c r="F122" s="107"/>
      <c r="G122" s="85"/>
      <c r="H122" s="85"/>
      <c r="I122" s="85"/>
      <c r="J122" s="40" t="s">
        <v>179</v>
      </c>
      <c r="K122" s="41" t="s">
        <v>179</v>
      </c>
      <c r="L122" s="113"/>
      <c r="M122" s="107"/>
      <c r="N122" s="110" t="e">
        <f t="array" ref="N122">INDEX(ZONARIESGOS,MATCH(L122&amp;M122,PROBABILIDADES&amp;IMPACTO,0))</f>
        <v>#N/A</v>
      </c>
      <c r="O122" s="49" t="s">
        <v>179</v>
      </c>
      <c r="P122" s="85"/>
      <c r="Q122" s="85"/>
      <c r="R122" s="85"/>
      <c r="S122" s="85"/>
      <c r="T122" s="85"/>
      <c r="U122" s="85"/>
      <c r="V122" s="85"/>
      <c r="W122" s="31"/>
      <c r="X122" s="32">
        <f t="shared" si="3"/>
        <v>0</v>
      </c>
      <c r="Y122" s="33" t="str">
        <f t="shared" si="1"/>
        <v>DÉBIL</v>
      </c>
      <c r="Z122" s="62" t="e">
        <f t="array" ref="Z122">+INDEX(EVALUACION_EJECUCION,MATCH(Q122&amp;Y122,RESPONSABLE&amp;EVALUACION_DISEÑO,0))</f>
        <v>#N/A</v>
      </c>
      <c r="AA122" s="54" t="e">
        <f t="array" ref="AA122">+INDEX(SOLIDEZ,MATCH(Y122&amp;Z122,DISEÑO&amp;EJECUCION,0))</f>
        <v>#N/A</v>
      </c>
      <c r="AB122" s="33" t="e">
        <f t="shared" si="5"/>
        <v>#N/A</v>
      </c>
      <c r="AC122" s="110"/>
      <c r="AD122" s="125"/>
      <c r="AE122" s="107"/>
      <c r="AF122" s="116"/>
      <c r="AG122" s="128"/>
      <c r="AH122" s="113"/>
      <c r="AI122" s="107"/>
      <c r="AJ122" s="110"/>
      <c r="AK122" s="122"/>
      <c r="AL122" s="49" t="s">
        <v>179</v>
      </c>
      <c r="AM122" s="101"/>
      <c r="AN122" s="49" t="s">
        <v>179</v>
      </c>
      <c r="AO122" s="101"/>
      <c r="AP122" s="104"/>
      <c r="AQ122" s="104"/>
      <c r="AR122" s="78"/>
      <c r="AS122" s="89"/>
      <c r="AT122" s="246"/>
      <c r="AU122" s="134"/>
      <c r="AV122" s="134"/>
      <c r="AW122" s="240"/>
      <c r="AX122" s="243"/>
      <c r="AY122" s="134"/>
      <c r="AZ122" s="134"/>
      <c r="BA122" s="240"/>
      <c r="BB122" s="246"/>
      <c r="BC122" s="134"/>
      <c r="BD122" s="134"/>
      <c r="BE122" s="240"/>
    </row>
    <row r="123" spans="1:57" s="30" customFormat="1" ht="39.950000000000003" hidden="1" customHeight="1">
      <c r="A123" s="152"/>
      <c r="B123" s="134"/>
      <c r="C123" s="119"/>
      <c r="D123" s="131"/>
      <c r="E123" s="246"/>
      <c r="F123" s="107"/>
      <c r="G123" s="85"/>
      <c r="H123" s="85"/>
      <c r="I123" s="85"/>
      <c r="J123" s="40" t="s">
        <v>185</v>
      </c>
      <c r="K123" s="41" t="s">
        <v>185</v>
      </c>
      <c r="L123" s="113"/>
      <c r="M123" s="107"/>
      <c r="N123" s="110" t="e">
        <f t="array" ref="N123">INDEX(ZONARIESGOS,MATCH(L123&amp;M123,PROBABILIDADES&amp;IMPACTO,0))</f>
        <v>#N/A</v>
      </c>
      <c r="O123" s="49" t="s">
        <v>185</v>
      </c>
      <c r="P123" s="85"/>
      <c r="Q123" s="85"/>
      <c r="R123" s="85"/>
      <c r="S123" s="85"/>
      <c r="T123" s="85"/>
      <c r="U123" s="85"/>
      <c r="V123" s="85"/>
      <c r="W123" s="31"/>
      <c r="X123" s="32">
        <f t="shared" si="3"/>
        <v>0</v>
      </c>
      <c r="Y123" s="33" t="str">
        <f t="shared" si="1"/>
        <v>DÉBIL</v>
      </c>
      <c r="Z123" s="62" t="e">
        <f t="array" ref="Z123">+INDEX(EVALUACION_EJECUCION,MATCH(Q123&amp;Y123,RESPONSABLE&amp;EVALUACION_DISEÑO,0))</f>
        <v>#N/A</v>
      </c>
      <c r="AA123" s="54" t="e">
        <f t="array" ref="AA123">+INDEX(SOLIDEZ,MATCH(Y123&amp;Z123,DISEÑO&amp;EJECUCION,0))</f>
        <v>#N/A</v>
      </c>
      <c r="AB123" s="33" t="e">
        <f t="shared" si="5"/>
        <v>#N/A</v>
      </c>
      <c r="AC123" s="110"/>
      <c r="AD123" s="125"/>
      <c r="AE123" s="107"/>
      <c r="AF123" s="116"/>
      <c r="AG123" s="128"/>
      <c r="AH123" s="113"/>
      <c r="AI123" s="107"/>
      <c r="AJ123" s="110"/>
      <c r="AK123" s="122"/>
      <c r="AL123" s="49" t="s">
        <v>185</v>
      </c>
      <c r="AM123" s="101"/>
      <c r="AN123" s="49" t="s">
        <v>185</v>
      </c>
      <c r="AO123" s="101"/>
      <c r="AP123" s="104"/>
      <c r="AQ123" s="104"/>
      <c r="AR123" s="78"/>
      <c r="AS123" s="89"/>
      <c r="AT123" s="246"/>
      <c r="AU123" s="134"/>
      <c r="AV123" s="134"/>
      <c r="AW123" s="240"/>
      <c r="AX123" s="243"/>
      <c r="AY123" s="134"/>
      <c r="AZ123" s="134"/>
      <c r="BA123" s="240"/>
      <c r="BB123" s="246"/>
      <c r="BC123" s="134"/>
      <c r="BD123" s="134"/>
      <c r="BE123" s="240"/>
    </row>
    <row r="124" spans="1:57" s="30" customFormat="1" ht="39.950000000000003" hidden="1" customHeight="1" thickBot="1">
      <c r="A124" s="153"/>
      <c r="B124" s="135"/>
      <c r="C124" s="120"/>
      <c r="D124" s="132"/>
      <c r="E124" s="247"/>
      <c r="F124" s="108"/>
      <c r="G124" s="86"/>
      <c r="H124" s="86"/>
      <c r="I124" s="86"/>
      <c r="J124" s="42" t="s">
        <v>186</v>
      </c>
      <c r="K124" s="43" t="s">
        <v>186</v>
      </c>
      <c r="L124" s="114"/>
      <c r="M124" s="108"/>
      <c r="N124" s="111" t="e">
        <f t="array" ref="N124">INDEX(ZONARIESGOS,MATCH(L124&amp;M124,PROBABILIDADES&amp;IMPACTO,0))</f>
        <v>#N/A</v>
      </c>
      <c r="O124" s="50" t="s">
        <v>186</v>
      </c>
      <c r="P124" s="86"/>
      <c r="Q124" s="86"/>
      <c r="R124" s="86"/>
      <c r="S124" s="86"/>
      <c r="T124" s="86"/>
      <c r="U124" s="86"/>
      <c r="V124" s="86"/>
      <c r="W124" s="34"/>
      <c r="X124" s="35">
        <f t="shared" si="3"/>
        <v>0</v>
      </c>
      <c r="Y124" s="36" t="str">
        <f t="shared" si="1"/>
        <v>DÉBIL</v>
      </c>
      <c r="Z124" s="63" t="e">
        <f t="array" ref="Z124">+INDEX(EVALUACION_EJECUCION,MATCH(Q124&amp;Y124,RESPONSABLE&amp;EVALUACION_DISEÑO,0))</f>
        <v>#N/A</v>
      </c>
      <c r="AA124" s="55" t="e">
        <f t="array" ref="AA124">+INDEX(SOLIDEZ,MATCH(Y124&amp;Z124,DISEÑO&amp;EJECUCION,0))</f>
        <v>#N/A</v>
      </c>
      <c r="AB124" s="36" t="e">
        <f t="shared" si="5"/>
        <v>#N/A</v>
      </c>
      <c r="AC124" s="111"/>
      <c r="AD124" s="126"/>
      <c r="AE124" s="108"/>
      <c r="AF124" s="117"/>
      <c r="AG124" s="129"/>
      <c r="AH124" s="114"/>
      <c r="AI124" s="108"/>
      <c r="AJ124" s="111"/>
      <c r="AK124" s="123"/>
      <c r="AL124" s="50" t="s">
        <v>186</v>
      </c>
      <c r="AM124" s="102"/>
      <c r="AN124" s="50" t="s">
        <v>186</v>
      </c>
      <c r="AO124" s="102"/>
      <c r="AP124" s="105"/>
      <c r="AQ124" s="105"/>
      <c r="AR124" s="79"/>
      <c r="AS124" s="90"/>
      <c r="AT124" s="247"/>
      <c r="AU124" s="135"/>
      <c r="AV124" s="135"/>
      <c r="AW124" s="241"/>
      <c r="AX124" s="244"/>
      <c r="AY124" s="135"/>
      <c r="AZ124" s="135"/>
      <c r="BA124" s="241"/>
      <c r="BB124" s="247"/>
      <c r="BC124" s="135"/>
      <c r="BD124" s="135"/>
      <c r="BE124" s="241"/>
    </row>
    <row r="125" spans="1:57" s="30" customFormat="1" ht="39.950000000000003" hidden="1" customHeight="1">
      <c r="A125" s="151">
        <v>24</v>
      </c>
      <c r="B125" s="133"/>
      <c r="C125" s="118"/>
      <c r="D125" s="130"/>
      <c r="E125" s="245"/>
      <c r="F125" s="106"/>
      <c r="G125" s="84"/>
      <c r="H125" s="84"/>
      <c r="I125" s="84"/>
      <c r="J125" s="38" t="s">
        <v>187</v>
      </c>
      <c r="K125" s="39" t="s">
        <v>187</v>
      </c>
      <c r="L125" s="112"/>
      <c r="M125" s="106"/>
      <c r="N125" s="109" t="e">
        <f t="array" ref="N125">INDEX(ZONARIESGOS,MATCH(L125&amp;M125,PROBABILIDADES&amp;IMPACTO,0))</f>
        <v>#N/A</v>
      </c>
      <c r="O125" s="48" t="s">
        <v>187</v>
      </c>
      <c r="P125" s="84"/>
      <c r="Q125" s="84"/>
      <c r="R125" s="84"/>
      <c r="S125" s="84"/>
      <c r="T125" s="84"/>
      <c r="U125" s="84"/>
      <c r="V125" s="84"/>
      <c r="W125" s="27"/>
      <c r="X125" s="28">
        <f t="shared" si="3"/>
        <v>0</v>
      </c>
      <c r="Y125" s="29" t="str">
        <f t="shared" ref="Y125" si="15">+IF(AND(X125&gt;=96,X125&lt;=100),"FUERTE",IF(AND(X125&gt;=86,X125&lt;=95),"MODERADO",IF(AND(X125&gt;=0,X125&lt;=85),"DÉBIL","")))</f>
        <v>DÉBIL</v>
      </c>
      <c r="Z125" s="61" t="e">
        <f t="array" ref="Z125">+INDEX(EVALUACION_EJECUCION,MATCH(Q125&amp;Y125,RESPONSABLE&amp;EVALUACION_DISEÑO,0))</f>
        <v>#N/A</v>
      </c>
      <c r="AA125" s="56" t="e">
        <f t="array" ref="AA125">+INDEX(SOLIDEZ,MATCH(Y125&amp;Z125,DISEÑO&amp;EJECUCION,0))</f>
        <v>#N/A</v>
      </c>
      <c r="AB125" s="29" t="e">
        <f t="shared" si="5"/>
        <v>#N/A</v>
      </c>
      <c r="AC125" s="109" t="e">
        <f>+VLOOKUP((AVERAGEIF(X125:X129,"&lt;&gt;0")),FORMULACIÓN!$A$100:$B$200,2,FALSE)</f>
        <v>#DIV/0!</v>
      </c>
      <c r="AD125" s="124"/>
      <c r="AE125" s="106"/>
      <c r="AF125" s="115" t="e">
        <f t="array" ref="AF125">+INDEX(DESPLAZAMIENTO_PROBABILIDAD,MATCH(AC125&amp;AD125,SOLIDEZ_PROBABILIDAD&amp;CONTROL_PROBABILIDAD,0))</f>
        <v>#DIV/0!</v>
      </c>
      <c r="AG125" s="127" t="e">
        <f t="array" ref="AG125">+INDEX(DESPLAZAMIENTO_IMPACTO,MATCH(AC125&amp;AE125,SOLIDEZ_IMPACTO&amp;CONTROL_IMPACTO,0))</f>
        <v>#DIV/0!</v>
      </c>
      <c r="AH125" s="112"/>
      <c r="AI125" s="106"/>
      <c r="AJ125" s="109" t="e">
        <f t="array" ref="AJ125">INDEX(ZONARIESGOS,MATCH(AH125&amp;AI125,PROBABILIDADES&amp;IMPACTO,0))</f>
        <v>#N/A</v>
      </c>
      <c r="AK125" s="121"/>
      <c r="AL125" s="48" t="s">
        <v>187</v>
      </c>
      <c r="AM125" s="100"/>
      <c r="AN125" s="48" t="s">
        <v>187</v>
      </c>
      <c r="AO125" s="100"/>
      <c r="AP125" s="103"/>
      <c r="AQ125" s="103"/>
      <c r="AR125" s="77"/>
      <c r="AS125" s="88"/>
      <c r="AT125" s="245"/>
      <c r="AU125" s="133"/>
      <c r="AV125" s="133"/>
      <c r="AW125" s="239"/>
      <c r="AX125" s="242"/>
      <c r="AY125" s="133"/>
      <c r="AZ125" s="133"/>
      <c r="BA125" s="239"/>
      <c r="BB125" s="245"/>
      <c r="BC125" s="133"/>
      <c r="BD125" s="133"/>
      <c r="BE125" s="239"/>
    </row>
    <row r="126" spans="1:57" s="30" customFormat="1" ht="39.950000000000003" hidden="1" customHeight="1">
      <c r="A126" s="152"/>
      <c r="B126" s="134"/>
      <c r="C126" s="119"/>
      <c r="D126" s="131"/>
      <c r="E126" s="246"/>
      <c r="F126" s="107"/>
      <c r="G126" s="85"/>
      <c r="H126" s="85"/>
      <c r="I126" s="85"/>
      <c r="J126" s="40" t="s">
        <v>171</v>
      </c>
      <c r="K126" s="41" t="s">
        <v>171</v>
      </c>
      <c r="L126" s="113"/>
      <c r="M126" s="107"/>
      <c r="N126" s="110" t="e">
        <f t="array" ref="N126">INDEX(ZONARIESGOS,MATCH(L126&amp;M126,PROBABILIDADES&amp;IMPACTO,0))</f>
        <v>#N/A</v>
      </c>
      <c r="O126" s="49" t="s">
        <v>171</v>
      </c>
      <c r="P126" s="85"/>
      <c r="Q126" s="85"/>
      <c r="R126" s="85"/>
      <c r="S126" s="85"/>
      <c r="T126" s="85"/>
      <c r="U126" s="85"/>
      <c r="V126" s="85"/>
      <c r="W126" s="31"/>
      <c r="X126" s="32">
        <f t="shared" si="3"/>
        <v>0</v>
      </c>
      <c r="Y126" s="33" t="str">
        <f t="shared" si="1"/>
        <v>DÉBIL</v>
      </c>
      <c r="Z126" s="62" t="e">
        <f t="array" ref="Z126">+INDEX(EVALUACION_EJECUCION,MATCH(Q126&amp;Y126,RESPONSABLE&amp;EVALUACION_DISEÑO,0))</f>
        <v>#N/A</v>
      </c>
      <c r="AA126" s="54" t="e">
        <f t="array" ref="AA126">+INDEX(SOLIDEZ,MATCH(Y126&amp;Z126,DISEÑO&amp;EJECUCION,0))</f>
        <v>#N/A</v>
      </c>
      <c r="AB126" s="33" t="e">
        <f t="shared" si="5"/>
        <v>#N/A</v>
      </c>
      <c r="AC126" s="110"/>
      <c r="AD126" s="125"/>
      <c r="AE126" s="107"/>
      <c r="AF126" s="116"/>
      <c r="AG126" s="128"/>
      <c r="AH126" s="113"/>
      <c r="AI126" s="107"/>
      <c r="AJ126" s="110"/>
      <c r="AK126" s="122"/>
      <c r="AL126" s="49" t="s">
        <v>171</v>
      </c>
      <c r="AM126" s="101"/>
      <c r="AN126" s="49" t="s">
        <v>171</v>
      </c>
      <c r="AO126" s="101"/>
      <c r="AP126" s="104"/>
      <c r="AQ126" s="104"/>
      <c r="AR126" s="78"/>
      <c r="AS126" s="89"/>
      <c r="AT126" s="246"/>
      <c r="AU126" s="134"/>
      <c r="AV126" s="134"/>
      <c r="AW126" s="240"/>
      <c r="AX126" s="243"/>
      <c r="AY126" s="134"/>
      <c r="AZ126" s="134"/>
      <c r="BA126" s="240"/>
      <c r="BB126" s="246"/>
      <c r="BC126" s="134"/>
      <c r="BD126" s="134"/>
      <c r="BE126" s="240"/>
    </row>
    <row r="127" spans="1:57" s="30" customFormat="1" ht="39.950000000000003" hidden="1" customHeight="1">
      <c r="A127" s="152"/>
      <c r="B127" s="134"/>
      <c r="C127" s="119"/>
      <c r="D127" s="131"/>
      <c r="E127" s="246"/>
      <c r="F127" s="107"/>
      <c r="G127" s="85"/>
      <c r="H127" s="85"/>
      <c r="I127" s="85"/>
      <c r="J127" s="40" t="s">
        <v>179</v>
      </c>
      <c r="K127" s="41" t="s">
        <v>179</v>
      </c>
      <c r="L127" s="113"/>
      <c r="M127" s="107"/>
      <c r="N127" s="110" t="e">
        <f t="array" ref="N127">INDEX(ZONARIESGOS,MATCH(L127&amp;M127,PROBABILIDADES&amp;IMPACTO,0))</f>
        <v>#N/A</v>
      </c>
      <c r="O127" s="49" t="s">
        <v>179</v>
      </c>
      <c r="P127" s="85"/>
      <c r="Q127" s="85"/>
      <c r="R127" s="85"/>
      <c r="S127" s="85"/>
      <c r="T127" s="85"/>
      <c r="U127" s="85"/>
      <c r="V127" s="85"/>
      <c r="W127" s="31"/>
      <c r="X127" s="32">
        <f t="shared" si="3"/>
        <v>0</v>
      </c>
      <c r="Y127" s="33" t="str">
        <f t="shared" si="1"/>
        <v>DÉBIL</v>
      </c>
      <c r="Z127" s="62" t="e">
        <f t="array" ref="Z127">+INDEX(EVALUACION_EJECUCION,MATCH(Q127&amp;Y127,RESPONSABLE&amp;EVALUACION_DISEÑO,0))</f>
        <v>#N/A</v>
      </c>
      <c r="AA127" s="54" t="e">
        <f t="array" ref="AA127">+INDEX(SOLIDEZ,MATCH(Y127&amp;Z127,DISEÑO&amp;EJECUCION,0))</f>
        <v>#N/A</v>
      </c>
      <c r="AB127" s="33" t="e">
        <f t="shared" si="5"/>
        <v>#N/A</v>
      </c>
      <c r="AC127" s="110"/>
      <c r="AD127" s="125"/>
      <c r="AE127" s="107"/>
      <c r="AF127" s="116"/>
      <c r="AG127" s="128"/>
      <c r="AH127" s="113"/>
      <c r="AI127" s="107"/>
      <c r="AJ127" s="110"/>
      <c r="AK127" s="122"/>
      <c r="AL127" s="49" t="s">
        <v>179</v>
      </c>
      <c r="AM127" s="101"/>
      <c r="AN127" s="49" t="s">
        <v>179</v>
      </c>
      <c r="AO127" s="101"/>
      <c r="AP127" s="104"/>
      <c r="AQ127" s="104"/>
      <c r="AR127" s="78"/>
      <c r="AS127" s="89"/>
      <c r="AT127" s="246"/>
      <c r="AU127" s="134"/>
      <c r="AV127" s="134"/>
      <c r="AW127" s="240"/>
      <c r="AX127" s="243"/>
      <c r="AY127" s="134"/>
      <c r="AZ127" s="134"/>
      <c r="BA127" s="240"/>
      <c r="BB127" s="246"/>
      <c r="BC127" s="134"/>
      <c r="BD127" s="134"/>
      <c r="BE127" s="240"/>
    </row>
    <row r="128" spans="1:57" s="30" customFormat="1" ht="39.950000000000003" hidden="1" customHeight="1">
      <c r="A128" s="152"/>
      <c r="B128" s="134"/>
      <c r="C128" s="119"/>
      <c r="D128" s="131"/>
      <c r="E128" s="246"/>
      <c r="F128" s="107"/>
      <c r="G128" s="85"/>
      <c r="H128" s="85"/>
      <c r="I128" s="85"/>
      <c r="J128" s="40" t="s">
        <v>185</v>
      </c>
      <c r="K128" s="41" t="s">
        <v>185</v>
      </c>
      <c r="L128" s="113"/>
      <c r="M128" s="107"/>
      <c r="N128" s="110" t="e">
        <f t="array" ref="N128">INDEX(ZONARIESGOS,MATCH(L128&amp;M128,PROBABILIDADES&amp;IMPACTO,0))</f>
        <v>#N/A</v>
      </c>
      <c r="O128" s="49" t="s">
        <v>185</v>
      </c>
      <c r="P128" s="85"/>
      <c r="Q128" s="85"/>
      <c r="R128" s="85"/>
      <c r="S128" s="85"/>
      <c r="T128" s="85"/>
      <c r="U128" s="85"/>
      <c r="V128" s="85"/>
      <c r="W128" s="31"/>
      <c r="X128" s="32">
        <f t="shared" si="3"/>
        <v>0</v>
      </c>
      <c r="Y128" s="33" t="str">
        <f t="shared" si="1"/>
        <v>DÉBIL</v>
      </c>
      <c r="Z128" s="62" t="e">
        <f t="array" ref="Z128">+INDEX(EVALUACION_EJECUCION,MATCH(Q128&amp;Y128,RESPONSABLE&amp;EVALUACION_DISEÑO,0))</f>
        <v>#N/A</v>
      </c>
      <c r="AA128" s="54" t="e">
        <f t="array" ref="AA128">+INDEX(SOLIDEZ,MATCH(Y128&amp;Z128,DISEÑO&amp;EJECUCION,0))</f>
        <v>#N/A</v>
      </c>
      <c r="AB128" s="33" t="e">
        <f t="shared" si="5"/>
        <v>#N/A</v>
      </c>
      <c r="AC128" s="110"/>
      <c r="AD128" s="125"/>
      <c r="AE128" s="107"/>
      <c r="AF128" s="116"/>
      <c r="AG128" s="128"/>
      <c r="AH128" s="113"/>
      <c r="AI128" s="107"/>
      <c r="AJ128" s="110"/>
      <c r="AK128" s="122"/>
      <c r="AL128" s="49" t="s">
        <v>185</v>
      </c>
      <c r="AM128" s="101"/>
      <c r="AN128" s="49" t="s">
        <v>185</v>
      </c>
      <c r="AO128" s="101"/>
      <c r="AP128" s="104"/>
      <c r="AQ128" s="104"/>
      <c r="AR128" s="78"/>
      <c r="AS128" s="89"/>
      <c r="AT128" s="246"/>
      <c r="AU128" s="134"/>
      <c r="AV128" s="134"/>
      <c r="AW128" s="240"/>
      <c r="AX128" s="243"/>
      <c r="AY128" s="134"/>
      <c r="AZ128" s="134"/>
      <c r="BA128" s="240"/>
      <c r="BB128" s="246"/>
      <c r="BC128" s="134"/>
      <c r="BD128" s="134"/>
      <c r="BE128" s="240"/>
    </row>
    <row r="129" spans="1:57" s="30" customFormat="1" ht="39.950000000000003" hidden="1" customHeight="1" thickBot="1">
      <c r="A129" s="153"/>
      <c r="B129" s="135"/>
      <c r="C129" s="120"/>
      <c r="D129" s="132"/>
      <c r="E129" s="247"/>
      <c r="F129" s="108"/>
      <c r="G129" s="86"/>
      <c r="H129" s="86"/>
      <c r="I129" s="86"/>
      <c r="J129" s="42" t="s">
        <v>186</v>
      </c>
      <c r="K129" s="43" t="s">
        <v>186</v>
      </c>
      <c r="L129" s="114"/>
      <c r="M129" s="108"/>
      <c r="N129" s="111" t="e">
        <f t="array" ref="N129">INDEX(ZONARIESGOS,MATCH(L129&amp;M129,PROBABILIDADES&amp;IMPACTO,0))</f>
        <v>#N/A</v>
      </c>
      <c r="O129" s="50" t="s">
        <v>186</v>
      </c>
      <c r="P129" s="86"/>
      <c r="Q129" s="86"/>
      <c r="R129" s="86"/>
      <c r="S129" s="86"/>
      <c r="T129" s="86"/>
      <c r="U129" s="86"/>
      <c r="V129" s="86"/>
      <c r="W129" s="34"/>
      <c r="X129" s="35">
        <f t="shared" si="3"/>
        <v>0</v>
      </c>
      <c r="Y129" s="36" t="str">
        <f t="shared" si="1"/>
        <v>DÉBIL</v>
      </c>
      <c r="Z129" s="63" t="e">
        <f t="array" ref="Z129">+INDEX(EVALUACION_EJECUCION,MATCH(Q129&amp;Y129,RESPONSABLE&amp;EVALUACION_DISEÑO,0))</f>
        <v>#N/A</v>
      </c>
      <c r="AA129" s="55" t="e">
        <f t="array" ref="AA129">+INDEX(SOLIDEZ,MATCH(Y129&amp;Z129,DISEÑO&amp;EJECUCION,0))</f>
        <v>#N/A</v>
      </c>
      <c r="AB129" s="36" t="e">
        <f t="shared" si="5"/>
        <v>#N/A</v>
      </c>
      <c r="AC129" s="111"/>
      <c r="AD129" s="126"/>
      <c r="AE129" s="108"/>
      <c r="AF129" s="117"/>
      <c r="AG129" s="129"/>
      <c r="AH129" s="114"/>
      <c r="AI129" s="108"/>
      <c r="AJ129" s="111"/>
      <c r="AK129" s="123"/>
      <c r="AL129" s="50" t="s">
        <v>186</v>
      </c>
      <c r="AM129" s="102"/>
      <c r="AN129" s="50" t="s">
        <v>186</v>
      </c>
      <c r="AO129" s="102"/>
      <c r="AP129" s="105"/>
      <c r="AQ129" s="105"/>
      <c r="AR129" s="79"/>
      <c r="AS129" s="90"/>
      <c r="AT129" s="247"/>
      <c r="AU129" s="135"/>
      <c r="AV129" s="135"/>
      <c r="AW129" s="241"/>
      <c r="AX129" s="244"/>
      <c r="AY129" s="135"/>
      <c r="AZ129" s="135"/>
      <c r="BA129" s="241"/>
      <c r="BB129" s="247"/>
      <c r="BC129" s="135"/>
      <c r="BD129" s="135"/>
      <c r="BE129" s="241"/>
    </row>
    <row r="130" spans="1:57" s="30" customFormat="1" ht="39.950000000000003" hidden="1" customHeight="1">
      <c r="A130" s="151">
        <v>25</v>
      </c>
      <c r="B130" s="133"/>
      <c r="C130" s="118"/>
      <c r="D130" s="130"/>
      <c r="E130" s="245"/>
      <c r="F130" s="106"/>
      <c r="G130" s="84"/>
      <c r="H130" s="84"/>
      <c r="I130" s="84"/>
      <c r="J130" s="38" t="s">
        <v>187</v>
      </c>
      <c r="K130" s="39" t="s">
        <v>187</v>
      </c>
      <c r="L130" s="112"/>
      <c r="M130" s="106"/>
      <c r="N130" s="109" t="e">
        <f t="array" ref="N130">INDEX(ZONARIESGOS,MATCH(L130&amp;M130,PROBABILIDADES&amp;IMPACTO,0))</f>
        <v>#N/A</v>
      </c>
      <c r="O130" s="48" t="s">
        <v>187</v>
      </c>
      <c r="P130" s="84"/>
      <c r="Q130" s="84"/>
      <c r="R130" s="84"/>
      <c r="S130" s="84"/>
      <c r="T130" s="84"/>
      <c r="U130" s="84"/>
      <c r="V130" s="84"/>
      <c r="W130" s="27"/>
      <c r="X130" s="28">
        <f t="shared" si="3"/>
        <v>0</v>
      </c>
      <c r="Y130" s="29" t="str">
        <f t="shared" ref="Y130" si="16">+IF(AND(X130&gt;=96,X130&lt;=100),"FUERTE",IF(AND(X130&gt;=86,X130&lt;=95),"MODERADO",IF(AND(X130&gt;=0,X130&lt;=85),"DÉBIL","")))</f>
        <v>DÉBIL</v>
      </c>
      <c r="Z130" s="61" t="e">
        <f t="array" ref="Z130">+INDEX(EVALUACION_EJECUCION,MATCH(Q130&amp;Y130,RESPONSABLE&amp;EVALUACION_DISEÑO,0))</f>
        <v>#N/A</v>
      </c>
      <c r="AA130" s="56" t="e">
        <f t="array" ref="AA130">+INDEX(SOLIDEZ,MATCH(Y130&amp;Z130,DISEÑO&amp;EJECUCION,0))</f>
        <v>#N/A</v>
      </c>
      <c r="AB130" s="29" t="e">
        <f t="shared" si="5"/>
        <v>#N/A</v>
      </c>
      <c r="AC130" s="109" t="e">
        <f>+VLOOKUP((AVERAGEIF(X130:X134,"&lt;&gt;0")),FORMULACIÓN!$A$100:$B$200,2,FALSE)</f>
        <v>#DIV/0!</v>
      </c>
      <c r="AD130" s="124"/>
      <c r="AE130" s="106"/>
      <c r="AF130" s="115" t="e">
        <f t="array" ref="AF130">+INDEX(DESPLAZAMIENTO_PROBABILIDAD,MATCH(AC130&amp;AD130,SOLIDEZ_PROBABILIDAD&amp;CONTROL_PROBABILIDAD,0))</f>
        <v>#DIV/0!</v>
      </c>
      <c r="AG130" s="127" t="e">
        <f t="array" ref="AG130">+INDEX(DESPLAZAMIENTO_IMPACTO,MATCH(AC130&amp;AE130,SOLIDEZ_IMPACTO&amp;CONTROL_IMPACTO,0))</f>
        <v>#DIV/0!</v>
      </c>
      <c r="AH130" s="112"/>
      <c r="AI130" s="106"/>
      <c r="AJ130" s="109" t="e">
        <f t="array" ref="AJ130">INDEX(ZONARIESGOS,MATCH(AH130&amp;AI130,PROBABILIDADES&amp;IMPACTO,0))</f>
        <v>#N/A</v>
      </c>
      <c r="AK130" s="121"/>
      <c r="AL130" s="48" t="s">
        <v>187</v>
      </c>
      <c r="AM130" s="100"/>
      <c r="AN130" s="48" t="s">
        <v>187</v>
      </c>
      <c r="AO130" s="100"/>
      <c r="AP130" s="103"/>
      <c r="AQ130" s="103"/>
      <c r="AR130" s="77"/>
      <c r="AS130" s="88"/>
      <c r="AT130" s="245"/>
      <c r="AU130" s="133"/>
      <c r="AV130" s="133"/>
      <c r="AW130" s="239"/>
      <c r="AX130" s="242"/>
      <c r="AY130" s="133"/>
      <c r="AZ130" s="133"/>
      <c r="BA130" s="239"/>
      <c r="BB130" s="245"/>
      <c r="BC130" s="133"/>
      <c r="BD130" s="133"/>
      <c r="BE130" s="239"/>
    </row>
    <row r="131" spans="1:57" s="30" customFormat="1" ht="39.950000000000003" hidden="1" customHeight="1">
      <c r="A131" s="152"/>
      <c r="B131" s="134"/>
      <c r="C131" s="119"/>
      <c r="D131" s="131"/>
      <c r="E131" s="246"/>
      <c r="F131" s="107"/>
      <c r="G131" s="85"/>
      <c r="H131" s="85"/>
      <c r="I131" s="85"/>
      <c r="J131" s="40" t="s">
        <v>171</v>
      </c>
      <c r="K131" s="41" t="s">
        <v>171</v>
      </c>
      <c r="L131" s="113"/>
      <c r="M131" s="107"/>
      <c r="N131" s="110" t="e">
        <f t="array" ref="N131">INDEX(ZONARIESGOS,MATCH(L131&amp;M131,PROBABILIDADES&amp;IMPACTO,0))</f>
        <v>#N/A</v>
      </c>
      <c r="O131" s="49" t="s">
        <v>171</v>
      </c>
      <c r="P131" s="85"/>
      <c r="Q131" s="85"/>
      <c r="R131" s="85"/>
      <c r="S131" s="85"/>
      <c r="T131" s="85"/>
      <c r="U131" s="85"/>
      <c r="V131" s="85"/>
      <c r="W131" s="31"/>
      <c r="X131" s="32">
        <f t="shared" si="3"/>
        <v>0</v>
      </c>
      <c r="Y131" s="33" t="str">
        <f t="shared" si="1"/>
        <v>DÉBIL</v>
      </c>
      <c r="Z131" s="62" t="e">
        <f t="array" ref="Z131">+INDEX(EVALUACION_EJECUCION,MATCH(Q131&amp;Y131,RESPONSABLE&amp;EVALUACION_DISEÑO,0))</f>
        <v>#N/A</v>
      </c>
      <c r="AA131" s="54" t="e">
        <f t="array" ref="AA131">+INDEX(SOLIDEZ,MATCH(Y131&amp;Z131,DISEÑO&amp;EJECUCION,0))</f>
        <v>#N/A</v>
      </c>
      <c r="AB131" s="33" t="e">
        <f t="shared" si="5"/>
        <v>#N/A</v>
      </c>
      <c r="AC131" s="110"/>
      <c r="AD131" s="125"/>
      <c r="AE131" s="107"/>
      <c r="AF131" s="116"/>
      <c r="AG131" s="128"/>
      <c r="AH131" s="113"/>
      <c r="AI131" s="107"/>
      <c r="AJ131" s="110"/>
      <c r="AK131" s="122"/>
      <c r="AL131" s="49" t="s">
        <v>171</v>
      </c>
      <c r="AM131" s="101"/>
      <c r="AN131" s="49" t="s">
        <v>171</v>
      </c>
      <c r="AO131" s="101"/>
      <c r="AP131" s="104"/>
      <c r="AQ131" s="104"/>
      <c r="AR131" s="78"/>
      <c r="AS131" s="89"/>
      <c r="AT131" s="246"/>
      <c r="AU131" s="134"/>
      <c r="AV131" s="134"/>
      <c r="AW131" s="240"/>
      <c r="AX131" s="243"/>
      <c r="AY131" s="134"/>
      <c r="AZ131" s="134"/>
      <c r="BA131" s="240"/>
      <c r="BB131" s="246"/>
      <c r="BC131" s="134"/>
      <c r="BD131" s="134"/>
      <c r="BE131" s="240"/>
    </row>
    <row r="132" spans="1:57" s="30" customFormat="1" ht="39.950000000000003" hidden="1" customHeight="1">
      <c r="A132" s="152"/>
      <c r="B132" s="134"/>
      <c r="C132" s="119"/>
      <c r="D132" s="131"/>
      <c r="E132" s="246"/>
      <c r="F132" s="107"/>
      <c r="G132" s="85"/>
      <c r="H132" s="85"/>
      <c r="I132" s="85"/>
      <c r="J132" s="40" t="s">
        <v>179</v>
      </c>
      <c r="K132" s="41" t="s">
        <v>179</v>
      </c>
      <c r="L132" s="113"/>
      <c r="M132" s="107"/>
      <c r="N132" s="110" t="e">
        <f t="array" ref="N132">INDEX(ZONARIESGOS,MATCH(L132&amp;M132,PROBABILIDADES&amp;IMPACTO,0))</f>
        <v>#N/A</v>
      </c>
      <c r="O132" s="49" t="s">
        <v>179</v>
      </c>
      <c r="P132" s="85"/>
      <c r="Q132" s="85"/>
      <c r="R132" s="85"/>
      <c r="S132" s="85"/>
      <c r="T132" s="85"/>
      <c r="U132" s="85"/>
      <c r="V132" s="85"/>
      <c r="W132" s="31"/>
      <c r="X132" s="32">
        <f t="shared" si="3"/>
        <v>0</v>
      </c>
      <c r="Y132" s="33" t="str">
        <f t="shared" si="1"/>
        <v>DÉBIL</v>
      </c>
      <c r="Z132" s="62" t="e">
        <f t="array" ref="Z132">+INDEX(EVALUACION_EJECUCION,MATCH(Q132&amp;Y132,RESPONSABLE&amp;EVALUACION_DISEÑO,0))</f>
        <v>#N/A</v>
      </c>
      <c r="AA132" s="54" t="e">
        <f t="array" ref="AA132">+INDEX(SOLIDEZ,MATCH(Y132&amp;Z132,DISEÑO&amp;EJECUCION,0))</f>
        <v>#N/A</v>
      </c>
      <c r="AB132" s="33" t="e">
        <f t="shared" si="5"/>
        <v>#N/A</v>
      </c>
      <c r="AC132" s="110"/>
      <c r="AD132" s="125"/>
      <c r="AE132" s="107"/>
      <c r="AF132" s="116"/>
      <c r="AG132" s="128"/>
      <c r="AH132" s="113"/>
      <c r="AI132" s="107"/>
      <c r="AJ132" s="110"/>
      <c r="AK132" s="122"/>
      <c r="AL132" s="49" t="s">
        <v>179</v>
      </c>
      <c r="AM132" s="101"/>
      <c r="AN132" s="49" t="s">
        <v>179</v>
      </c>
      <c r="AO132" s="101"/>
      <c r="AP132" s="104"/>
      <c r="AQ132" s="104"/>
      <c r="AR132" s="78"/>
      <c r="AS132" s="89"/>
      <c r="AT132" s="246"/>
      <c r="AU132" s="134"/>
      <c r="AV132" s="134"/>
      <c r="AW132" s="240"/>
      <c r="AX132" s="243"/>
      <c r="AY132" s="134"/>
      <c r="AZ132" s="134"/>
      <c r="BA132" s="240"/>
      <c r="BB132" s="246"/>
      <c r="BC132" s="134"/>
      <c r="BD132" s="134"/>
      <c r="BE132" s="240"/>
    </row>
    <row r="133" spans="1:57" s="30" customFormat="1" ht="39.950000000000003" hidden="1" customHeight="1">
      <c r="A133" s="152"/>
      <c r="B133" s="134"/>
      <c r="C133" s="119"/>
      <c r="D133" s="131"/>
      <c r="E133" s="246"/>
      <c r="F133" s="107"/>
      <c r="G133" s="85"/>
      <c r="H133" s="85"/>
      <c r="I133" s="85"/>
      <c r="J133" s="40" t="s">
        <v>185</v>
      </c>
      <c r="K133" s="41" t="s">
        <v>185</v>
      </c>
      <c r="L133" s="113"/>
      <c r="M133" s="107"/>
      <c r="N133" s="110" t="e">
        <f t="array" ref="N133">INDEX(ZONARIESGOS,MATCH(L133&amp;M133,PROBABILIDADES&amp;IMPACTO,0))</f>
        <v>#N/A</v>
      </c>
      <c r="O133" s="49" t="s">
        <v>185</v>
      </c>
      <c r="P133" s="85"/>
      <c r="Q133" s="85"/>
      <c r="R133" s="85"/>
      <c r="S133" s="85"/>
      <c r="T133" s="85"/>
      <c r="U133" s="85"/>
      <c r="V133" s="85"/>
      <c r="W133" s="31"/>
      <c r="X133" s="32">
        <f t="shared" si="3"/>
        <v>0</v>
      </c>
      <c r="Y133" s="33" t="str">
        <f t="shared" si="1"/>
        <v>DÉBIL</v>
      </c>
      <c r="Z133" s="62" t="e">
        <f t="array" ref="Z133">+INDEX(EVALUACION_EJECUCION,MATCH(Q133&amp;Y133,RESPONSABLE&amp;EVALUACION_DISEÑO,0))</f>
        <v>#N/A</v>
      </c>
      <c r="AA133" s="54" t="e">
        <f t="array" ref="AA133">+INDEX(SOLIDEZ,MATCH(Y133&amp;Z133,DISEÑO&amp;EJECUCION,0))</f>
        <v>#N/A</v>
      </c>
      <c r="AB133" s="33" t="e">
        <f t="shared" si="5"/>
        <v>#N/A</v>
      </c>
      <c r="AC133" s="110"/>
      <c r="AD133" s="125"/>
      <c r="AE133" s="107"/>
      <c r="AF133" s="116"/>
      <c r="AG133" s="128"/>
      <c r="AH133" s="113"/>
      <c r="AI133" s="107"/>
      <c r="AJ133" s="110"/>
      <c r="AK133" s="122"/>
      <c r="AL133" s="49" t="s">
        <v>185</v>
      </c>
      <c r="AM133" s="101"/>
      <c r="AN133" s="49" t="s">
        <v>185</v>
      </c>
      <c r="AO133" s="101"/>
      <c r="AP133" s="104"/>
      <c r="AQ133" s="104"/>
      <c r="AR133" s="78"/>
      <c r="AS133" s="89"/>
      <c r="AT133" s="246"/>
      <c r="AU133" s="134"/>
      <c r="AV133" s="134"/>
      <c r="AW133" s="240"/>
      <c r="AX133" s="243"/>
      <c r="AY133" s="134"/>
      <c r="AZ133" s="134"/>
      <c r="BA133" s="240"/>
      <c r="BB133" s="246"/>
      <c r="BC133" s="134"/>
      <c r="BD133" s="134"/>
      <c r="BE133" s="240"/>
    </row>
    <row r="134" spans="1:57" s="30" customFormat="1" ht="39.950000000000003" hidden="1" customHeight="1" thickBot="1">
      <c r="A134" s="153"/>
      <c r="B134" s="135"/>
      <c r="C134" s="120"/>
      <c r="D134" s="132"/>
      <c r="E134" s="247"/>
      <c r="F134" s="108"/>
      <c r="G134" s="86"/>
      <c r="H134" s="86"/>
      <c r="I134" s="86"/>
      <c r="J134" s="42" t="s">
        <v>186</v>
      </c>
      <c r="K134" s="43" t="s">
        <v>186</v>
      </c>
      <c r="L134" s="114"/>
      <c r="M134" s="108"/>
      <c r="N134" s="111" t="e">
        <f t="array" ref="N134">INDEX(ZONARIESGOS,MATCH(L134&amp;M134,PROBABILIDADES&amp;IMPACTO,0))</f>
        <v>#N/A</v>
      </c>
      <c r="O134" s="50" t="s">
        <v>186</v>
      </c>
      <c r="P134" s="86"/>
      <c r="Q134" s="86"/>
      <c r="R134" s="86"/>
      <c r="S134" s="86"/>
      <c r="T134" s="86"/>
      <c r="U134" s="86"/>
      <c r="V134" s="86"/>
      <c r="W134" s="34"/>
      <c r="X134" s="35">
        <f t="shared" si="3"/>
        <v>0</v>
      </c>
      <c r="Y134" s="36" t="str">
        <f t="shared" si="1"/>
        <v>DÉBIL</v>
      </c>
      <c r="Z134" s="63" t="e">
        <f t="array" ref="Z134">+INDEX(EVALUACION_EJECUCION,MATCH(Q134&amp;Y134,RESPONSABLE&amp;EVALUACION_DISEÑO,0))</f>
        <v>#N/A</v>
      </c>
      <c r="AA134" s="55" t="e">
        <f t="array" ref="AA134">+INDEX(SOLIDEZ,MATCH(Y134&amp;Z134,DISEÑO&amp;EJECUCION,0))</f>
        <v>#N/A</v>
      </c>
      <c r="AB134" s="36" t="e">
        <f t="shared" si="5"/>
        <v>#N/A</v>
      </c>
      <c r="AC134" s="111"/>
      <c r="AD134" s="126"/>
      <c r="AE134" s="108"/>
      <c r="AF134" s="117"/>
      <c r="AG134" s="129"/>
      <c r="AH134" s="114"/>
      <c r="AI134" s="108"/>
      <c r="AJ134" s="111"/>
      <c r="AK134" s="123"/>
      <c r="AL134" s="50" t="s">
        <v>186</v>
      </c>
      <c r="AM134" s="102"/>
      <c r="AN134" s="50" t="s">
        <v>186</v>
      </c>
      <c r="AO134" s="102"/>
      <c r="AP134" s="105"/>
      <c r="AQ134" s="105"/>
      <c r="AR134" s="79"/>
      <c r="AS134" s="90"/>
      <c r="AT134" s="247"/>
      <c r="AU134" s="135"/>
      <c r="AV134" s="135"/>
      <c r="AW134" s="241"/>
      <c r="AX134" s="244"/>
      <c r="AY134" s="135"/>
      <c r="AZ134" s="135"/>
      <c r="BA134" s="241"/>
      <c r="BB134" s="247"/>
      <c r="BC134" s="135"/>
      <c r="BD134" s="135"/>
      <c r="BE134" s="241"/>
    </row>
    <row r="135" spans="1:57" s="30" customFormat="1" ht="39.950000000000003" hidden="1" customHeight="1">
      <c r="A135" s="151">
        <v>26</v>
      </c>
      <c r="B135" s="133"/>
      <c r="C135" s="118"/>
      <c r="D135" s="130"/>
      <c r="E135" s="245"/>
      <c r="F135" s="106"/>
      <c r="G135" s="84"/>
      <c r="H135" s="84"/>
      <c r="I135" s="84"/>
      <c r="J135" s="38" t="s">
        <v>187</v>
      </c>
      <c r="K135" s="39" t="s">
        <v>187</v>
      </c>
      <c r="L135" s="112"/>
      <c r="M135" s="106"/>
      <c r="N135" s="109" t="e">
        <f t="array" ref="N135">INDEX(ZONARIESGOS,MATCH(L135&amp;M135,PROBABILIDADES&amp;IMPACTO,0))</f>
        <v>#N/A</v>
      </c>
      <c r="O135" s="48" t="s">
        <v>187</v>
      </c>
      <c r="P135" s="84"/>
      <c r="Q135" s="84"/>
      <c r="R135" s="84"/>
      <c r="S135" s="84"/>
      <c r="T135" s="84"/>
      <c r="U135" s="84"/>
      <c r="V135" s="84"/>
      <c r="W135" s="27"/>
      <c r="X135" s="28">
        <f t="shared" si="3"/>
        <v>0</v>
      </c>
      <c r="Y135" s="29" t="str">
        <f t="shared" ref="Y135" si="17">+IF(AND(X135&gt;=96,X135&lt;=100),"FUERTE",IF(AND(X135&gt;=86,X135&lt;=95),"MODERADO",IF(AND(X135&gt;=0,X135&lt;=85),"DÉBIL","")))</f>
        <v>DÉBIL</v>
      </c>
      <c r="Z135" s="61" t="e">
        <f t="array" ref="Z135">+INDEX(EVALUACION_EJECUCION,MATCH(Q135&amp;Y135,RESPONSABLE&amp;EVALUACION_DISEÑO,0))</f>
        <v>#N/A</v>
      </c>
      <c r="AA135" s="56" t="e">
        <f t="array" ref="AA135">+INDEX(SOLIDEZ,MATCH(Y135&amp;Z135,DISEÑO&amp;EJECUCION,0))</f>
        <v>#N/A</v>
      </c>
      <c r="AB135" s="29" t="e">
        <f t="shared" si="5"/>
        <v>#N/A</v>
      </c>
      <c r="AC135" s="109" t="e">
        <f>+VLOOKUP((AVERAGEIF(X135:X139,"&lt;&gt;0")),FORMULACIÓN!$A$100:$B$200,2,FALSE)</f>
        <v>#DIV/0!</v>
      </c>
      <c r="AD135" s="124"/>
      <c r="AE135" s="106"/>
      <c r="AF135" s="115" t="e">
        <f t="array" ref="AF135">+INDEX(DESPLAZAMIENTO_PROBABILIDAD,MATCH(AC135&amp;AD135,SOLIDEZ_PROBABILIDAD&amp;CONTROL_PROBABILIDAD,0))</f>
        <v>#DIV/0!</v>
      </c>
      <c r="AG135" s="127" t="e">
        <f t="array" ref="AG135">+INDEX(DESPLAZAMIENTO_IMPACTO,MATCH(AC135&amp;AE135,SOLIDEZ_IMPACTO&amp;CONTROL_IMPACTO,0))</f>
        <v>#DIV/0!</v>
      </c>
      <c r="AH135" s="112"/>
      <c r="AI135" s="106"/>
      <c r="AJ135" s="109" t="e">
        <f t="array" ref="AJ135">INDEX(ZONARIESGOS,MATCH(AH135&amp;AI135,PROBABILIDADES&amp;IMPACTO,0))</f>
        <v>#N/A</v>
      </c>
      <c r="AK135" s="121"/>
      <c r="AL135" s="48" t="s">
        <v>187</v>
      </c>
      <c r="AM135" s="100"/>
      <c r="AN135" s="48" t="s">
        <v>187</v>
      </c>
      <c r="AO135" s="100"/>
      <c r="AP135" s="103"/>
      <c r="AQ135" s="103"/>
      <c r="AR135" s="77"/>
      <c r="AS135" s="88"/>
      <c r="AT135" s="245"/>
      <c r="AU135" s="133"/>
      <c r="AV135" s="133"/>
      <c r="AW135" s="239"/>
      <c r="AX135" s="242"/>
      <c r="AY135" s="133"/>
      <c r="AZ135" s="133"/>
      <c r="BA135" s="239"/>
      <c r="BB135" s="245"/>
      <c r="BC135" s="133"/>
      <c r="BD135" s="133"/>
      <c r="BE135" s="239"/>
    </row>
    <row r="136" spans="1:57" s="30" customFormat="1" ht="39.950000000000003" hidden="1" customHeight="1">
      <c r="A136" s="152"/>
      <c r="B136" s="134"/>
      <c r="C136" s="119"/>
      <c r="D136" s="131"/>
      <c r="E136" s="246"/>
      <c r="F136" s="107"/>
      <c r="G136" s="85"/>
      <c r="H136" s="85"/>
      <c r="I136" s="85"/>
      <c r="J136" s="40" t="s">
        <v>171</v>
      </c>
      <c r="K136" s="41" t="s">
        <v>171</v>
      </c>
      <c r="L136" s="113"/>
      <c r="M136" s="107"/>
      <c r="N136" s="110" t="e">
        <f t="array" ref="N136">INDEX(ZONARIESGOS,MATCH(L136&amp;M136,PROBABILIDADES&amp;IMPACTO,0))</f>
        <v>#N/A</v>
      </c>
      <c r="O136" s="49" t="s">
        <v>171</v>
      </c>
      <c r="P136" s="85"/>
      <c r="Q136" s="85"/>
      <c r="R136" s="85"/>
      <c r="S136" s="85"/>
      <c r="T136" s="85"/>
      <c r="U136" s="85"/>
      <c r="V136" s="85"/>
      <c r="W136" s="31"/>
      <c r="X136" s="32">
        <f t="shared" si="3"/>
        <v>0</v>
      </c>
      <c r="Y136" s="33" t="str">
        <f t="shared" si="1"/>
        <v>DÉBIL</v>
      </c>
      <c r="Z136" s="62" t="e">
        <f t="array" ref="Z136">+INDEX(EVALUACION_EJECUCION,MATCH(Q136&amp;Y136,RESPONSABLE&amp;EVALUACION_DISEÑO,0))</f>
        <v>#N/A</v>
      </c>
      <c r="AA136" s="54" t="e">
        <f t="array" ref="AA136">+INDEX(SOLIDEZ,MATCH(Y136&amp;Z136,DISEÑO&amp;EJECUCION,0))</f>
        <v>#N/A</v>
      </c>
      <c r="AB136" s="33" t="e">
        <f t="shared" si="5"/>
        <v>#N/A</v>
      </c>
      <c r="AC136" s="110"/>
      <c r="AD136" s="125"/>
      <c r="AE136" s="107"/>
      <c r="AF136" s="116"/>
      <c r="AG136" s="128"/>
      <c r="AH136" s="113"/>
      <c r="AI136" s="107"/>
      <c r="AJ136" s="110"/>
      <c r="AK136" s="122"/>
      <c r="AL136" s="49" t="s">
        <v>171</v>
      </c>
      <c r="AM136" s="101"/>
      <c r="AN136" s="49" t="s">
        <v>171</v>
      </c>
      <c r="AO136" s="101"/>
      <c r="AP136" s="104"/>
      <c r="AQ136" s="104"/>
      <c r="AR136" s="78"/>
      <c r="AS136" s="89"/>
      <c r="AT136" s="246"/>
      <c r="AU136" s="134"/>
      <c r="AV136" s="134"/>
      <c r="AW136" s="240"/>
      <c r="AX136" s="243"/>
      <c r="AY136" s="134"/>
      <c r="AZ136" s="134"/>
      <c r="BA136" s="240"/>
      <c r="BB136" s="246"/>
      <c r="BC136" s="134"/>
      <c r="BD136" s="134"/>
      <c r="BE136" s="240"/>
    </row>
    <row r="137" spans="1:57" s="30" customFormat="1" ht="39.950000000000003" hidden="1" customHeight="1">
      <c r="A137" s="152"/>
      <c r="B137" s="134"/>
      <c r="C137" s="119"/>
      <c r="D137" s="131"/>
      <c r="E137" s="246"/>
      <c r="F137" s="107"/>
      <c r="G137" s="85"/>
      <c r="H137" s="85"/>
      <c r="I137" s="85"/>
      <c r="J137" s="40" t="s">
        <v>179</v>
      </c>
      <c r="K137" s="41" t="s">
        <v>179</v>
      </c>
      <c r="L137" s="113"/>
      <c r="M137" s="107"/>
      <c r="N137" s="110" t="e">
        <f t="array" ref="N137">INDEX(ZONARIESGOS,MATCH(L137&amp;M137,PROBABILIDADES&amp;IMPACTO,0))</f>
        <v>#N/A</v>
      </c>
      <c r="O137" s="49" t="s">
        <v>179</v>
      </c>
      <c r="P137" s="85"/>
      <c r="Q137" s="85"/>
      <c r="R137" s="85"/>
      <c r="S137" s="85"/>
      <c r="T137" s="85"/>
      <c r="U137" s="85"/>
      <c r="V137" s="85"/>
      <c r="W137" s="31"/>
      <c r="X137" s="32">
        <f t="shared" si="3"/>
        <v>0</v>
      </c>
      <c r="Y137" s="33" t="str">
        <f t="shared" si="1"/>
        <v>DÉBIL</v>
      </c>
      <c r="Z137" s="62" t="e">
        <f t="array" ref="Z137">+INDEX(EVALUACION_EJECUCION,MATCH(Q137&amp;Y137,RESPONSABLE&amp;EVALUACION_DISEÑO,0))</f>
        <v>#N/A</v>
      </c>
      <c r="AA137" s="54" t="e">
        <f t="array" ref="AA137">+INDEX(SOLIDEZ,MATCH(Y137&amp;Z137,DISEÑO&amp;EJECUCION,0))</f>
        <v>#N/A</v>
      </c>
      <c r="AB137" s="33" t="e">
        <f t="shared" si="5"/>
        <v>#N/A</v>
      </c>
      <c r="AC137" s="110"/>
      <c r="AD137" s="125"/>
      <c r="AE137" s="107"/>
      <c r="AF137" s="116"/>
      <c r="AG137" s="128"/>
      <c r="AH137" s="113"/>
      <c r="AI137" s="107"/>
      <c r="AJ137" s="110"/>
      <c r="AK137" s="122"/>
      <c r="AL137" s="49" t="s">
        <v>179</v>
      </c>
      <c r="AM137" s="101"/>
      <c r="AN137" s="49" t="s">
        <v>179</v>
      </c>
      <c r="AO137" s="101"/>
      <c r="AP137" s="104"/>
      <c r="AQ137" s="104"/>
      <c r="AR137" s="78"/>
      <c r="AS137" s="89"/>
      <c r="AT137" s="246"/>
      <c r="AU137" s="134"/>
      <c r="AV137" s="134"/>
      <c r="AW137" s="240"/>
      <c r="AX137" s="243"/>
      <c r="AY137" s="134"/>
      <c r="AZ137" s="134"/>
      <c r="BA137" s="240"/>
      <c r="BB137" s="246"/>
      <c r="BC137" s="134"/>
      <c r="BD137" s="134"/>
      <c r="BE137" s="240"/>
    </row>
    <row r="138" spans="1:57" s="30" customFormat="1" ht="39.950000000000003" hidden="1" customHeight="1">
      <c r="A138" s="152"/>
      <c r="B138" s="134"/>
      <c r="C138" s="119"/>
      <c r="D138" s="131"/>
      <c r="E138" s="246"/>
      <c r="F138" s="107"/>
      <c r="G138" s="85"/>
      <c r="H138" s="85"/>
      <c r="I138" s="85"/>
      <c r="J138" s="40" t="s">
        <v>185</v>
      </c>
      <c r="K138" s="41" t="s">
        <v>185</v>
      </c>
      <c r="L138" s="113"/>
      <c r="M138" s="107"/>
      <c r="N138" s="110" t="e">
        <f t="array" ref="N138">INDEX(ZONARIESGOS,MATCH(L138&amp;M138,PROBABILIDADES&amp;IMPACTO,0))</f>
        <v>#N/A</v>
      </c>
      <c r="O138" s="49" t="s">
        <v>185</v>
      </c>
      <c r="P138" s="85"/>
      <c r="Q138" s="85"/>
      <c r="R138" s="85"/>
      <c r="S138" s="85"/>
      <c r="T138" s="85"/>
      <c r="U138" s="85"/>
      <c r="V138" s="85"/>
      <c r="W138" s="31"/>
      <c r="X138" s="32">
        <f t="shared" si="3"/>
        <v>0</v>
      </c>
      <c r="Y138" s="33" t="str">
        <f t="shared" si="1"/>
        <v>DÉBIL</v>
      </c>
      <c r="Z138" s="62" t="e">
        <f t="array" ref="Z138">+INDEX(EVALUACION_EJECUCION,MATCH(Q138&amp;Y138,RESPONSABLE&amp;EVALUACION_DISEÑO,0))</f>
        <v>#N/A</v>
      </c>
      <c r="AA138" s="54" t="e">
        <f t="array" ref="AA138">+INDEX(SOLIDEZ,MATCH(Y138&amp;Z138,DISEÑO&amp;EJECUCION,0))</f>
        <v>#N/A</v>
      </c>
      <c r="AB138" s="33" t="e">
        <f t="shared" si="5"/>
        <v>#N/A</v>
      </c>
      <c r="AC138" s="110"/>
      <c r="AD138" s="125"/>
      <c r="AE138" s="107"/>
      <c r="AF138" s="116"/>
      <c r="AG138" s="128"/>
      <c r="AH138" s="113"/>
      <c r="AI138" s="107"/>
      <c r="AJ138" s="110"/>
      <c r="AK138" s="122"/>
      <c r="AL138" s="49" t="s">
        <v>185</v>
      </c>
      <c r="AM138" s="101"/>
      <c r="AN138" s="49" t="s">
        <v>185</v>
      </c>
      <c r="AO138" s="101"/>
      <c r="AP138" s="104"/>
      <c r="AQ138" s="104"/>
      <c r="AR138" s="78"/>
      <c r="AS138" s="89"/>
      <c r="AT138" s="246"/>
      <c r="AU138" s="134"/>
      <c r="AV138" s="134"/>
      <c r="AW138" s="240"/>
      <c r="AX138" s="243"/>
      <c r="AY138" s="134"/>
      <c r="AZ138" s="134"/>
      <c r="BA138" s="240"/>
      <c r="BB138" s="246"/>
      <c r="BC138" s="134"/>
      <c r="BD138" s="134"/>
      <c r="BE138" s="240"/>
    </row>
    <row r="139" spans="1:57" s="30" customFormat="1" ht="39.950000000000003" hidden="1" customHeight="1" thickBot="1">
      <c r="A139" s="153"/>
      <c r="B139" s="135"/>
      <c r="C139" s="120"/>
      <c r="D139" s="132"/>
      <c r="E139" s="247"/>
      <c r="F139" s="108"/>
      <c r="G139" s="86"/>
      <c r="H139" s="86"/>
      <c r="I139" s="86"/>
      <c r="J139" s="42" t="s">
        <v>186</v>
      </c>
      <c r="K139" s="43" t="s">
        <v>186</v>
      </c>
      <c r="L139" s="114"/>
      <c r="M139" s="108"/>
      <c r="N139" s="111" t="e">
        <f t="array" ref="N139">INDEX(ZONARIESGOS,MATCH(L139&amp;M139,PROBABILIDADES&amp;IMPACTO,0))</f>
        <v>#N/A</v>
      </c>
      <c r="O139" s="50" t="s">
        <v>186</v>
      </c>
      <c r="P139" s="86"/>
      <c r="Q139" s="86"/>
      <c r="R139" s="86"/>
      <c r="S139" s="86"/>
      <c r="T139" s="86"/>
      <c r="U139" s="86"/>
      <c r="V139" s="86"/>
      <c r="W139" s="34"/>
      <c r="X139" s="35">
        <f t="shared" ref="X139:X159" si="18">IF(SUM(Q139:W139)=0,0,SUM(Q139:W139))</f>
        <v>0</v>
      </c>
      <c r="Y139" s="36" t="str">
        <f t="shared" si="1"/>
        <v>DÉBIL</v>
      </c>
      <c r="Z139" s="63" t="e">
        <f t="array" ref="Z139">+INDEX(EVALUACION_EJECUCION,MATCH(Q139&amp;Y139,RESPONSABLE&amp;EVALUACION_DISEÑO,0))</f>
        <v>#N/A</v>
      </c>
      <c r="AA139" s="55" t="e">
        <f t="array" ref="AA139">+INDEX(SOLIDEZ,MATCH(Y139&amp;Z139,DISEÑO&amp;EJECUCION,0))</f>
        <v>#N/A</v>
      </c>
      <c r="AB139" s="36" t="e">
        <f t="shared" ref="AB139:AB159" si="19">+IF(AA139="DÉBIL","SI",IF(OR(AA139="FUERTE",AA139="MODERADO"),"NO",""))</f>
        <v>#N/A</v>
      </c>
      <c r="AC139" s="111"/>
      <c r="AD139" s="126"/>
      <c r="AE139" s="108"/>
      <c r="AF139" s="117"/>
      <c r="AG139" s="129"/>
      <c r="AH139" s="114"/>
      <c r="AI139" s="108"/>
      <c r="AJ139" s="111"/>
      <c r="AK139" s="123"/>
      <c r="AL139" s="50" t="s">
        <v>186</v>
      </c>
      <c r="AM139" s="102"/>
      <c r="AN139" s="50" t="s">
        <v>186</v>
      </c>
      <c r="AO139" s="102"/>
      <c r="AP139" s="105"/>
      <c r="AQ139" s="105"/>
      <c r="AR139" s="79"/>
      <c r="AS139" s="90"/>
      <c r="AT139" s="247"/>
      <c r="AU139" s="135"/>
      <c r="AV139" s="135"/>
      <c r="AW139" s="241"/>
      <c r="AX139" s="244"/>
      <c r="AY139" s="135"/>
      <c r="AZ139" s="135"/>
      <c r="BA139" s="241"/>
      <c r="BB139" s="247"/>
      <c r="BC139" s="135"/>
      <c r="BD139" s="135"/>
      <c r="BE139" s="241"/>
    </row>
    <row r="140" spans="1:57" s="30" customFormat="1" ht="39.950000000000003" hidden="1" customHeight="1">
      <c r="A140" s="151">
        <v>27</v>
      </c>
      <c r="B140" s="133"/>
      <c r="C140" s="118"/>
      <c r="D140" s="130"/>
      <c r="E140" s="245"/>
      <c r="F140" s="106"/>
      <c r="G140" s="84"/>
      <c r="H140" s="84"/>
      <c r="I140" s="84"/>
      <c r="J140" s="38" t="s">
        <v>187</v>
      </c>
      <c r="K140" s="39" t="s">
        <v>187</v>
      </c>
      <c r="L140" s="112"/>
      <c r="M140" s="106"/>
      <c r="N140" s="109" t="e">
        <f t="array" ref="N140">INDEX(ZONARIESGOS,MATCH(L140&amp;M140,PROBABILIDADES&amp;IMPACTO,0))</f>
        <v>#N/A</v>
      </c>
      <c r="O140" s="48" t="s">
        <v>187</v>
      </c>
      <c r="P140" s="84"/>
      <c r="Q140" s="84"/>
      <c r="R140" s="84"/>
      <c r="S140" s="84"/>
      <c r="T140" s="84"/>
      <c r="U140" s="84"/>
      <c r="V140" s="84"/>
      <c r="W140" s="27"/>
      <c r="X140" s="28">
        <f t="shared" si="18"/>
        <v>0</v>
      </c>
      <c r="Y140" s="29" t="str">
        <f t="shared" ref="Y140" si="20">+IF(AND(X140&gt;=96,X140&lt;=100),"FUERTE",IF(AND(X140&gt;=86,X140&lt;=95),"MODERADO",IF(AND(X140&gt;=0,X140&lt;=85),"DÉBIL","")))</f>
        <v>DÉBIL</v>
      </c>
      <c r="Z140" s="61" t="e">
        <f t="array" ref="Z140">+INDEX(EVALUACION_EJECUCION,MATCH(Q140&amp;Y140,RESPONSABLE&amp;EVALUACION_DISEÑO,0))</f>
        <v>#N/A</v>
      </c>
      <c r="AA140" s="56" t="e">
        <f t="array" ref="AA140">+INDEX(SOLIDEZ,MATCH(Y140&amp;Z140,DISEÑO&amp;EJECUCION,0))</f>
        <v>#N/A</v>
      </c>
      <c r="AB140" s="29" t="e">
        <f t="shared" si="19"/>
        <v>#N/A</v>
      </c>
      <c r="AC140" s="109" t="e">
        <f>+VLOOKUP((AVERAGEIF(X140:X144,"&lt;&gt;0")),FORMULACIÓN!$A$100:$B$200,2,FALSE)</f>
        <v>#DIV/0!</v>
      </c>
      <c r="AD140" s="124"/>
      <c r="AE140" s="106"/>
      <c r="AF140" s="115" t="e">
        <f t="array" ref="AF140">+INDEX(DESPLAZAMIENTO_PROBABILIDAD,MATCH(AC140&amp;AD140,SOLIDEZ_PROBABILIDAD&amp;CONTROL_PROBABILIDAD,0))</f>
        <v>#DIV/0!</v>
      </c>
      <c r="AG140" s="127" t="e">
        <f t="array" ref="AG140">+INDEX(DESPLAZAMIENTO_IMPACTO,MATCH(AC140&amp;AE140,SOLIDEZ_IMPACTO&amp;CONTROL_IMPACTO,0))</f>
        <v>#DIV/0!</v>
      </c>
      <c r="AH140" s="112"/>
      <c r="AI140" s="106"/>
      <c r="AJ140" s="109" t="e">
        <f t="array" ref="AJ140">INDEX(ZONARIESGOS,MATCH(AH140&amp;AI140,PROBABILIDADES&amp;IMPACTO,0))</f>
        <v>#N/A</v>
      </c>
      <c r="AK140" s="121"/>
      <c r="AL140" s="48" t="s">
        <v>187</v>
      </c>
      <c r="AM140" s="100"/>
      <c r="AN140" s="48" t="s">
        <v>187</v>
      </c>
      <c r="AO140" s="100"/>
      <c r="AP140" s="103"/>
      <c r="AQ140" s="103"/>
      <c r="AR140" s="77"/>
      <c r="AS140" s="88"/>
      <c r="AT140" s="245"/>
      <c r="AU140" s="133"/>
      <c r="AV140" s="133"/>
      <c r="AW140" s="239"/>
      <c r="AX140" s="242"/>
      <c r="AY140" s="133"/>
      <c r="AZ140" s="133"/>
      <c r="BA140" s="239"/>
      <c r="BB140" s="245"/>
      <c r="BC140" s="133"/>
      <c r="BD140" s="133"/>
      <c r="BE140" s="239"/>
    </row>
    <row r="141" spans="1:57" s="30" customFormat="1" ht="39.950000000000003" hidden="1" customHeight="1">
      <c r="A141" s="152"/>
      <c r="B141" s="134"/>
      <c r="C141" s="119"/>
      <c r="D141" s="131"/>
      <c r="E141" s="246"/>
      <c r="F141" s="107"/>
      <c r="G141" s="85"/>
      <c r="H141" s="85"/>
      <c r="I141" s="85"/>
      <c r="J141" s="40" t="s">
        <v>171</v>
      </c>
      <c r="K141" s="41" t="s">
        <v>171</v>
      </c>
      <c r="L141" s="113"/>
      <c r="M141" s="107"/>
      <c r="N141" s="110" t="e">
        <f t="array" ref="N141">INDEX(ZONARIESGOS,MATCH(L141&amp;M141,PROBABILIDADES&amp;IMPACTO,0))</f>
        <v>#N/A</v>
      </c>
      <c r="O141" s="49" t="s">
        <v>171</v>
      </c>
      <c r="P141" s="85"/>
      <c r="Q141" s="85"/>
      <c r="R141" s="85"/>
      <c r="S141" s="85"/>
      <c r="T141" s="85"/>
      <c r="U141" s="85"/>
      <c r="V141" s="85"/>
      <c r="W141" s="31"/>
      <c r="X141" s="32">
        <f t="shared" si="18"/>
        <v>0</v>
      </c>
      <c r="Y141" s="33" t="str">
        <f t="shared" si="1"/>
        <v>DÉBIL</v>
      </c>
      <c r="Z141" s="62" t="e">
        <f t="array" ref="Z141">+INDEX(EVALUACION_EJECUCION,MATCH(Q141&amp;Y141,RESPONSABLE&amp;EVALUACION_DISEÑO,0))</f>
        <v>#N/A</v>
      </c>
      <c r="AA141" s="54" t="e">
        <f t="array" ref="AA141">+INDEX(SOLIDEZ,MATCH(Y141&amp;Z141,DISEÑO&amp;EJECUCION,0))</f>
        <v>#N/A</v>
      </c>
      <c r="AB141" s="33" t="e">
        <f t="shared" si="19"/>
        <v>#N/A</v>
      </c>
      <c r="AC141" s="110"/>
      <c r="AD141" s="125"/>
      <c r="AE141" s="107"/>
      <c r="AF141" s="116"/>
      <c r="AG141" s="128"/>
      <c r="AH141" s="113"/>
      <c r="AI141" s="107"/>
      <c r="AJ141" s="110"/>
      <c r="AK141" s="122"/>
      <c r="AL141" s="49" t="s">
        <v>171</v>
      </c>
      <c r="AM141" s="101"/>
      <c r="AN141" s="49" t="s">
        <v>171</v>
      </c>
      <c r="AO141" s="101"/>
      <c r="AP141" s="104"/>
      <c r="AQ141" s="104"/>
      <c r="AR141" s="78"/>
      <c r="AS141" s="89"/>
      <c r="AT141" s="246"/>
      <c r="AU141" s="134"/>
      <c r="AV141" s="134"/>
      <c r="AW141" s="240"/>
      <c r="AX141" s="243"/>
      <c r="AY141" s="134"/>
      <c r="AZ141" s="134"/>
      <c r="BA141" s="240"/>
      <c r="BB141" s="246"/>
      <c r="BC141" s="134"/>
      <c r="BD141" s="134"/>
      <c r="BE141" s="240"/>
    </row>
    <row r="142" spans="1:57" s="30" customFormat="1" ht="39.950000000000003" hidden="1" customHeight="1">
      <c r="A142" s="152"/>
      <c r="B142" s="134"/>
      <c r="C142" s="119"/>
      <c r="D142" s="131"/>
      <c r="E142" s="246"/>
      <c r="F142" s="107"/>
      <c r="G142" s="85"/>
      <c r="H142" s="85"/>
      <c r="I142" s="85"/>
      <c r="J142" s="40" t="s">
        <v>179</v>
      </c>
      <c r="K142" s="41" t="s">
        <v>179</v>
      </c>
      <c r="L142" s="113"/>
      <c r="M142" s="107"/>
      <c r="N142" s="110" t="e">
        <f t="array" ref="N142">INDEX(ZONARIESGOS,MATCH(L142&amp;M142,PROBABILIDADES&amp;IMPACTO,0))</f>
        <v>#N/A</v>
      </c>
      <c r="O142" s="49" t="s">
        <v>179</v>
      </c>
      <c r="P142" s="85"/>
      <c r="Q142" s="85"/>
      <c r="R142" s="85"/>
      <c r="S142" s="85"/>
      <c r="T142" s="85"/>
      <c r="U142" s="85"/>
      <c r="V142" s="85"/>
      <c r="W142" s="31"/>
      <c r="X142" s="32">
        <f t="shared" si="18"/>
        <v>0</v>
      </c>
      <c r="Y142" s="33" t="str">
        <f t="shared" si="1"/>
        <v>DÉBIL</v>
      </c>
      <c r="Z142" s="62" t="e">
        <f t="array" ref="Z142">+INDEX(EVALUACION_EJECUCION,MATCH(Q142&amp;Y142,RESPONSABLE&amp;EVALUACION_DISEÑO,0))</f>
        <v>#N/A</v>
      </c>
      <c r="AA142" s="54" t="e">
        <f t="array" ref="AA142">+INDEX(SOLIDEZ,MATCH(Y142&amp;Z142,DISEÑO&amp;EJECUCION,0))</f>
        <v>#N/A</v>
      </c>
      <c r="AB142" s="33" t="e">
        <f t="shared" si="19"/>
        <v>#N/A</v>
      </c>
      <c r="AC142" s="110"/>
      <c r="AD142" s="125"/>
      <c r="AE142" s="107"/>
      <c r="AF142" s="116"/>
      <c r="AG142" s="128"/>
      <c r="AH142" s="113"/>
      <c r="AI142" s="107"/>
      <c r="AJ142" s="110"/>
      <c r="AK142" s="122"/>
      <c r="AL142" s="49" t="s">
        <v>179</v>
      </c>
      <c r="AM142" s="101"/>
      <c r="AN142" s="49" t="s">
        <v>179</v>
      </c>
      <c r="AO142" s="101"/>
      <c r="AP142" s="104"/>
      <c r="AQ142" s="104"/>
      <c r="AR142" s="78"/>
      <c r="AS142" s="89"/>
      <c r="AT142" s="246"/>
      <c r="AU142" s="134"/>
      <c r="AV142" s="134"/>
      <c r="AW142" s="240"/>
      <c r="AX142" s="243"/>
      <c r="AY142" s="134"/>
      <c r="AZ142" s="134"/>
      <c r="BA142" s="240"/>
      <c r="BB142" s="246"/>
      <c r="BC142" s="134"/>
      <c r="BD142" s="134"/>
      <c r="BE142" s="240"/>
    </row>
    <row r="143" spans="1:57" s="30" customFormat="1" ht="39.950000000000003" hidden="1" customHeight="1">
      <c r="A143" s="152"/>
      <c r="B143" s="134"/>
      <c r="C143" s="119"/>
      <c r="D143" s="131"/>
      <c r="E143" s="246"/>
      <c r="F143" s="107"/>
      <c r="G143" s="85"/>
      <c r="H143" s="85"/>
      <c r="I143" s="85"/>
      <c r="J143" s="40" t="s">
        <v>185</v>
      </c>
      <c r="K143" s="41" t="s">
        <v>185</v>
      </c>
      <c r="L143" s="113"/>
      <c r="M143" s="107"/>
      <c r="N143" s="110" t="e">
        <f t="array" ref="N143">INDEX(ZONARIESGOS,MATCH(L143&amp;M143,PROBABILIDADES&amp;IMPACTO,0))</f>
        <v>#N/A</v>
      </c>
      <c r="O143" s="49" t="s">
        <v>185</v>
      </c>
      <c r="P143" s="85"/>
      <c r="Q143" s="85"/>
      <c r="R143" s="85"/>
      <c r="S143" s="85"/>
      <c r="T143" s="85"/>
      <c r="U143" s="85"/>
      <c r="V143" s="85"/>
      <c r="W143" s="31"/>
      <c r="X143" s="32">
        <f t="shared" si="18"/>
        <v>0</v>
      </c>
      <c r="Y143" s="33" t="str">
        <f t="shared" si="1"/>
        <v>DÉBIL</v>
      </c>
      <c r="Z143" s="62" t="e">
        <f t="array" ref="Z143">+INDEX(EVALUACION_EJECUCION,MATCH(Q143&amp;Y143,RESPONSABLE&amp;EVALUACION_DISEÑO,0))</f>
        <v>#N/A</v>
      </c>
      <c r="AA143" s="54" t="e">
        <f t="array" ref="AA143">+INDEX(SOLIDEZ,MATCH(Y143&amp;Z143,DISEÑO&amp;EJECUCION,0))</f>
        <v>#N/A</v>
      </c>
      <c r="AB143" s="33" t="e">
        <f t="shared" si="19"/>
        <v>#N/A</v>
      </c>
      <c r="AC143" s="110"/>
      <c r="AD143" s="125"/>
      <c r="AE143" s="107"/>
      <c r="AF143" s="116"/>
      <c r="AG143" s="128"/>
      <c r="AH143" s="113"/>
      <c r="AI143" s="107"/>
      <c r="AJ143" s="110"/>
      <c r="AK143" s="122"/>
      <c r="AL143" s="49" t="s">
        <v>185</v>
      </c>
      <c r="AM143" s="101"/>
      <c r="AN143" s="49" t="s">
        <v>185</v>
      </c>
      <c r="AO143" s="101"/>
      <c r="AP143" s="104"/>
      <c r="AQ143" s="104"/>
      <c r="AR143" s="78"/>
      <c r="AS143" s="89"/>
      <c r="AT143" s="246"/>
      <c r="AU143" s="134"/>
      <c r="AV143" s="134"/>
      <c r="AW143" s="240"/>
      <c r="AX143" s="243"/>
      <c r="AY143" s="134"/>
      <c r="AZ143" s="134"/>
      <c r="BA143" s="240"/>
      <c r="BB143" s="246"/>
      <c r="BC143" s="134"/>
      <c r="BD143" s="134"/>
      <c r="BE143" s="240"/>
    </row>
    <row r="144" spans="1:57" s="30" customFormat="1" ht="39.950000000000003" hidden="1" customHeight="1" thickBot="1">
      <c r="A144" s="153"/>
      <c r="B144" s="135"/>
      <c r="C144" s="120"/>
      <c r="D144" s="132"/>
      <c r="E144" s="247"/>
      <c r="F144" s="108"/>
      <c r="G144" s="86"/>
      <c r="H144" s="86"/>
      <c r="I144" s="86"/>
      <c r="J144" s="42" t="s">
        <v>186</v>
      </c>
      <c r="K144" s="43" t="s">
        <v>186</v>
      </c>
      <c r="L144" s="114"/>
      <c r="M144" s="108"/>
      <c r="N144" s="111" t="e">
        <f t="array" ref="N144">INDEX(ZONARIESGOS,MATCH(L144&amp;M144,PROBABILIDADES&amp;IMPACTO,0))</f>
        <v>#N/A</v>
      </c>
      <c r="O144" s="50" t="s">
        <v>186</v>
      </c>
      <c r="P144" s="86"/>
      <c r="Q144" s="86"/>
      <c r="R144" s="86"/>
      <c r="S144" s="86"/>
      <c r="T144" s="86"/>
      <c r="U144" s="86"/>
      <c r="V144" s="86"/>
      <c r="W144" s="34"/>
      <c r="X144" s="35">
        <f t="shared" si="18"/>
        <v>0</v>
      </c>
      <c r="Y144" s="36" t="str">
        <f t="shared" si="1"/>
        <v>DÉBIL</v>
      </c>
      <c r="Z144" s="63" t="e">
        <f t="array" ref="Z144">+INDEX(EVALUACION_EJECUCION,MATCH(Q144&amp;Y144,RESPONSABLE&amp;EVALUACION_DISEÑO,0))</f>
        <v>#N/A</v>
      </c>
      <c r="AA144" s="55" t="e">
        <f t="array" ref="AA144">+INDEX(SOLIDEZ,MATCH(Y144&amp;Z144,DISEÑO&amp;EJECUCION,0))</f>
        <v>#N/A</v>
      </c>
      <c r="AB144" s="36" t="e">
        <f t="shared" si="19"/>
        <v>#N/A</v>
      </c>
      <c r="AC144" s="111"/>
      <c r="AD144" s="126"/>
      <c r="AE144" s="108"/>
      <c r="AF144" s="117"/>
      <c r="AG144" s="129"/>
      <c r="AH144" s="114"/>
      <c r="AI144" s="108"/>
      <c r="AJ144" s="111"/>
      <c r="AK144" s="123"/>
      <c r="AL144" s="50" t="s">
        <v>186</v>
      </c>
      <c r="AM144" s="102"/>
      <c r="AN144" s="50" t="s">
        <v>186</v>
      </c>
      <c r="AO144" s="102"/>
      <c r="AP144" s="105"/>
      <c r="AQ144" s="105"/>
      <c r="AR144" s="79"/>
      <c r="AS144" s="90"/>
      <c r="AT144" s="247"/>
      <c r="AU144" s="135"/>
      <c r="AV144" s="135"/>
      <c r="AW144" s="241"/>
      <c r="AX144" s="244"/>
      <c r="AY144" s="135"/>
      <c r="AZ144" s="135"/>
      <c r="BA144" s="241"/>
      <c r="BB144" s="247"/>
      <c r="BC144" s="135"/>
      <c r="BD144" s="135"/>
      <c r="BE144" s="241"/>
    </row>
    <row r="145" spans="1:57" s="30" customFormat="1" ht="39.950000000000003" hidden="1" customHeight="1">
      <c r="A145" s="151">
        <v>28</v>
      </c>
      <c r="B145" s="133"/>
      <c r="C145" s="118"/>
      <c r="D145" s="130"/>
      <c r="E145" s="245"/>
      <c r="F145" s="106"/>
      <c r="G145" s="84"/>
      <c r="H145" s="84"/>
      <c r="I145" s="84"/>
      <c r="J145" s="38" t="s">
        <v>187</v>
      </c>
      <c r="K145" s="39" t="s">
        <v>187</v>
      </c>
      <c r="L145" s="112"/>
      <c r="M145" s="106"/>
      <c r="N145" s="109" t="e">
        <f t="array" ref="N145">INDEX(ZONARIESGOS,MATCH(L145&amp;M145,PROBABILIDADES&amp;IMPACTO,0))</f>
        <v>#N/A</v>
      </c>
      <c r="O145" s="48" t="s">
        <v>187</v>
      </c>
      <c r="P145" s="84"/>
      <c r="Q145" s="84"/>
      <c r="R145" s="84"/>
      <c r="S145" s="84"/>
      <c r="T145" s="84"/>
      <c r="U145" s="84"/>
      <c r="V145" s="84"/>
      <c r="W145" s="27"/>
      <c r="X145" s="28">
        <f t="shared" si="18"/>
        <v>0</v>
      </c>
      <c r="Y145" s="29" t="str">
        <f t="shared" ref="Y145" si="21">+IF(AND(X145&gt;=96,X145&lt;=100),"FUERTE",IF(AND(X145&gt;=86,X145&lt;=95),"MODERADO",IF(AND(X145&gt;=0,X145&lt;=85),"DÉBIL","")))</f>
        <v>DÉBIL</v>
      </c>
      <c r="Z145" s="61" t="e">
        <f t="array" ref="Z145">+INDEX(EVALUACION_EJECUCION,MATCH(Q145&amp;Y145,RESPONSABLE&amp;EVALUACION_DISEÑO,0))</f>
        <v>#N/A</v>
      </c>
      <c r="AA145" s="56" t="e">
        <f t="array" ref="AA145">+INDEX(SOLIDEZ,MATCH(Y145&amp;Z145,DISEÑO&amp;EJECUCION,0))</f>
        <v>#N/A</v>
      </c>
      <c r="AB145" s="29" t="e">
        <f t="shared" si="19"/>
        <v>#N/A</v>
      </c>
      <c r="AC145" s="109" t="e">
        <f>+VLOOKUP((AVERAGEIF(X145:X149,"&lt;&gt;0")),FORMULACIÓN!$A$100:$B$200,2,FALSE)</f>
        <v>#DIV/0!</v>
      </c>
      <c r="AD145" s="124"/>
      <c r="AE145" s="106"/>
      <c r="AF145" s="115" t="e">
        <f t="array" ref="AF145">+INDEX(DESPLAZAMIENTO_PROBABILIDAD,MATCH(AC145&amp;AD145,SOLIDEZ_PROBABILIDAD&amp;CONTROL_PROBABILIDAD,0))</f>
        <v>#DIV/0!</v>
      </c>
      <c r="AG145" s="127" t="e">
        <f t="array" ref="AG145">+INDEX(DESPLAZAMIENTO_IMPACTO,MATCH(AC145&amp;AE145,SOLIDEZ_IMPACTO&amp;CONTROL_IMPACTO,0))</f>
        <v>#DIV/0!</v>
      </c>
      <c r="AH145" s="112"/>
      <c r="AI145" s="106"/>
      <c r="AJ145" s="109" t="e">
        <f t="array" ref="AJ145">INDEX(ZONARIESGOS,MATCH(AH145&amp;AI145,PROBABILIDADES&amp;IMPACTO,0))</f>
        <v>#N/A</v>
      </c>
      <c r="AK145" s="121"/>
      <c r="AL145" s="48" t="s">
        <v>187</v>
      </c>
      <c r="AM145" s="100"/>
      <c r="AN145" s="48" t="s">
        <v>187</v>
      </c>
      <c r="AO145" s="100"/>
      <c r="AP145" s="103"/>
      <c r="AQ145" s="103"/>
      <c r="AR145" s="77"/>
      <c r="AS145" s="88"/>
      <c r="AT145" s="245"/>
      <c r="AU145" s="133"/>
      <c r="AV145" s="133"/>
      <c r="AW145" s="239"/>
      <c r="AX145" s="242"/>
      <c r="AY145" s="133"/>
      <c r="AZ145" s="133"/>
      <c r="BA145" s="239"/>
      <c r="BB145" s="245"/>
      <c r="BC145" s="133"/>
      <c r="BD145" s="133"/>
      <c r="BE145" s="239"/>
    </row>
    <row r="146" spans="1:57" s="30" customFormat="1" ht="39.950000000000003" hidden="1" customHeight="1">
      <c r="A146" s="152"/>
      <c r="B146" s="134"/>
      <c r="C146" s="119"/>
      <c r="D146" s="131"/>
      <c r="E146" s="246"/>
      <c r="F146" s="107"/>
      <c r="G146" s="85"/>
      <c r="H146" s="85"/>
      <c r="I146" s="85"/>
      <c r="J146" s="40" t="s">
        <v>171</v>
      </c>
      <c r="K146" s="41" t="s">
        <v>171</v>
      </c>
      <c r="L146" s="113"/>
      <c r="M146" s="107"/>
      <c r="N146" s="110" t="e">
        <f t="array" ref="N146">INDEX(ZONARIESGOS,MATCH(L146&amp;M146,PROBABILIDADES&amp;IMPACTO,0))</f>
        <v>#N/A</v>
      </c>
      <c r="O146" s="49" t="s">
        <v>171</v>
      </c>
      <c r="P146" s="85"/>
      <c r="Q146" s="85"/>
      <c r="R146" s="85"/>
      <c r="S146" s="85"/>
      <c r="T146" s="85"/>
      <c r="U146" s="85"/>
      <c r="V146" s="85"/>
      <c r="W146" s="31"/>
      <c r="X146" s="32">
        <f t="shared" si="18"/>
        <v>0</v>
      </c>
      <c r="Y146" s="33" t="str">
        <f t="shared" si="1"/>
        <v>DÉBIL</v>
      </c>
      <c r="Z146" s="62" t="e">
        <f t="array" ref="Z146">+INDEX(EVALUACION_EJECUCION,MATCH(Q146&amp;Y146,RESPONSABLE&amp;EVALUACION_DISEÑO,0))</f>
        <v>#N/A</v>
      </c>
      <c r="AA146" s="54" t="e">
        <f t="array" ref="AA146">+INDEX(SOLIDEZ,MATCH(Y146&amp;Z146,DISEÑO&amp;EJECUCION,0))</f>
        <v>#N/A</v>
      </c>
      <c r="AB146" s="33" t="e">
        <f t="shared" si="19"/>
        <v>#N/A</v>
      </c>
      <c r="AC146" s="110"/>
      <c r="AD146" s="125"/>
      <c r="AE146" s="107"/>
      <c r="AF146" s="116"/>
      <c r="AG146" s="128"/>
      <c r="AH146" s="113"/>
      <c r="AI146" s="107"/>
      <c r="AJ146" s="110"/>
      <c r="AK146" s="122"/>
      <c r="AL146" s="49" t="s">
        <v>171</v>
      </c>
      <c r="AM146" s="101"/>
      <c r="AN146" s="49" t="s">
        <v>171</v>
      </c>
      <c r="AO146" s="101"/>
      <c r="AP146" s="104"/>
      <c r="AQ146" s="104"/>
      <c r="AR146" s="78"/>
      <c r="AS146" s="89"/>
      <c r="AT146" s="246"/>
      <c r="AU146" s="134"/>
      <c r="AV146" s="134"/>
      <c r="AW146" s="240"/>
      <c r="AX146" s="243"/>
      <c r="AY146" s="134"/>
      <c r="AZ146" s="134"/>
      <c r="BA146" s="240"/>
      <c r="BB146" s="246"/>
      <c r="BC146" s="134"/>
      <c r="BD146" s="134"/>
      <c r="BE146" s="240"/>
    </row>
    <row r="147" spans="1:57" s="30" customFormat="1" ht="39.950000000000003" hidden="1" customHeight="1">
      <c r="A147" s="152"/>
      <c r="B147" s="134"/>
      <c r="C147" s="119"/>
      <c r="D147" s="131"/>
      <c r="E147" s="246"/>
      <c r="F147" s="107"/>
      <c r="G147" s="85"/>
      <c r="H147" s="85"/>
      <c r="I147" s="85"/>
      <c r="J147" s="40" t="s">
        <v>179</v>
      </c>
      <c r="K147" s="41" t="s">
        <v>179</v>
      </c>
      <c r="L147" s="113"/>
      <c r="M147" s="107"/>
      <c r="N147" s="110" t="e">
        <f t="array" ref="N147">INDEX(ZONARIESGOS,MATCH(L147&amp;M147,PROBABILIDADES&amp;IMPACTO,0))</f>
        <v>#N/A</v>
      </c>
      <c r="O147" s="49" t="s">
        <v>179</v>
      </c>
      <c r="P147" s="85"/>
      <c r="Q147" s="85"/>
      <c r="R147" s="85"/>
      <c r="S147" s="85"/>
      <c r="T147" s="85"/>
      <c r="U147" s="85"/>
      <c r="V147" s="85"/>
      <c r="W147" s="31"/>
      <c r="X147" s="32">
        <f t="shared" si="18"/>
        <v>0</v>
      </c>
      <c r="Y147" s="33" t="str">
        <f t="shared" si="1"/>
        <v>DÉBIL</v>
      </c>
      <c r="Z147" s="62" t="e">
        <f t="array" ref="Z147">+INDEX(EVALUACION_EJECUCION,MATCH(Q147&amp;Y147,RESPONSABLE&amp;EVALUACION_DISEÑO,0))</f>
        <v>#N/A</v>
      </c>
      <c r="AA147" s="54" t="e">
        <f t="array" ref="AA147">+INDEX(SOLIDEZ,MATCH(Y147&amp;Z147,DISEÑO&amp;EJECUCION,0))</f>
        <v>#N/A</v>
      </c>
      <c r="AB147" s="33" t="e">
        <f t="shared" si="19"/>
        <v>#N/A</v>
      </c>
      <c r="AC147" s="110"/>
      <c r="AD147" s="125"/>
      <c r="AE147" s="107"/>
      <c r="AF147" s="116"/>
      <c r="AG147" s="128"/>
      <c r="AH147" s="113"/>
      <c r="AI147" s="107"/>
      <c r="AJ147" s="110"/>
      <c r="AK147" s="122"/>
      <c r="AL147" s="49" t="s">
        <v>179</v>
      </c>
      <c r="AM147" s="101"/>
      <c r="AN147" s="49" t="s">
        <v>179</v>
      </c>
      <c r="AO147" s="101"/>
      <c r="AP147" s="104"/>
      <c r="AQ147" s="104"/>
      <c r="AR147" s="78"/>
      <c r="AS147" s="89"/>
      <c r="AT147" s="246"/>
      <c r="AU147" s="134"/>
      <c r="AV147" s="134"/>
      <c r="AW147" s="240"/>
      <c r="AX147" s="243"/>
      <c r="AY147" s="134"/>
      <c r="AZ147" s="134"/>
      <c r="BA147" s="240"/>
      <c r="BB147" s="246"/>
      <c r="BC147" s="134"/>
      <c r="BD147" s="134"/>
      <c r="BE147" s="240"/>
    </row>
    <row r="148" spans="1:57" s="30" customFormat="1" ht="39.950000000000003" hidden="1" customHeight="1">
      <c r="A148" s="152"/>
      <c r="B148" s="134"/>
      <c r="C148" s="119"/>
      <c r="D148" s="131"/>
      <c r="E148" s="246"/>
      <c r="F148" s="107"/>
      <c r="G148" s="85"/>
      <c r="H148" s="85"/>
      <c r="I148" s="85"/>
      <c r="J148" s="40" t="s">
        <v>185</v>
      </c>
      <c r="K148" s="41" t="s">
        <v>185</v>
      </c>
      <c r="L148" s="113"/>
      <c r="M148" s="107"/>
      <c r="N148" s="110" t="e">
        <f t="array" ref="N148">INDEX(ZONARIESGOS,MATCH(L148&amp;M148,PROBABILIDADES&amp;IMPACTO,0))</f>
        <v>#N/A</v>
      </c>
      <c r="O148" s="49" t="s">
        <v>185</v>
      </c>
      <c r="P148" s="85"/>
      <c r="Q148" s="85"/>
      <c r="R148" s="85"/>
      <c r="S148" s="85"/>
      <c r="T148" s="85"/>
      <c r="U148" s="85"/>
      <c r="V148" s="85"/>
      <c r="W148" s="31"/>
      <c r="X148" s="32">
        <f t="shared" si="18"/>
        <v>0</v>
      </c>
      <c r="Y148" s="33" t="str">
        <f t="shared" si="1"/>
        <v>DÉBIL</v>
      </c>
      <c r="Z148" s="62" t="e">
        <f t="array" ref="Z148">+INDEX(EVALUACION_EJECUCION,MATCH(Q148&amp;Y148,RESPONSABLE&amp;EVALUACION_DISEÑO,0))</f>
        <v>#N/A</v>
      </c>
      <c r="AA148" s="54" t="e">
        <f t="array" ref="AA148">+INDEX(SOLIDEZ,MATCH(Y148&amp;Z148,DISEÑO&amp;EJECUCION,0))</f>
        <v>#N/A</v>
      </c>
      <c r="AB148" s="33" t="e">
        <f t="shared" si="19"/>
        <v>#N/A</v>
      </c>
      <c r="AC148" s="110"/>
      <c r="AD148" s="125"/>
      <c r="AE148" s="107"/>
      <c r="AF148" s="116"/>
      <c r="AG148" s="128"/>
      <c r="AH148" s="113"/>
      <c r="AI148" s="107"/>
      <c r="AJ148" s="110"/>
      <c r="AK148" s="122"/>
      <c r="AL148" s="49" t="s">
        <v>185</v>
      </c>
      <c r="AM148" s="101"/>
      <c r="AN148" s="49" t="s">
        <v>185</v>
      </c>
      <c r="AO148" s="101"/>
      <c r="AP148" s="104"/>
      <c r="AQ148" s="104"/>
      <c r="AR148" s="78"/>
      <c r="AS148" s="89"/>
      <c r="AT148" s="246"/>
      <c r="AU148" s="134"/>
      <c r="AV148" s="134"/>
      <c r="AW148" s="240"/>
      <c r="AX148" s="243"/>
      <c r="AY148" s="134"/>
      <c r="AZ148" s="134"/>
      <c r="BA148" s="240"/>
      <c r="BB148" s="246"/>
      <c r="BC148" s="134"/>
      <c r="BD148" s="134"/>
      <c r="BE148" s="240"/>
    </row>
    <row r="149" spans="1:57" s="30" customFormat="1" ht="39.950000000000003" hidden="1" customHeight="1" thickBot="1">
      <c r="A149" s="153"/>
      <c r="B149" s="135"/>
      <c r="C149" s="120"/>
      <c r="D149" s="132"/>
      <c r="E149" s="247"/>
      <c r="F149" s="108"/>
      <c r="G149" s="86"/>
      <c r="H149" s="86"/>
      <c r="I149" s="86"/>
      <c r="J149" s="42" t="s">
        <v>186</v>
      </c>
      <c r="K149" s="43" t="s">
        <v>186</v>
      </c>
      <c r="L149" s="114"/>
      <c r="M149" s="108"/>
      <c r="N149" s="111" t="e">
        <f t="array" ref="N149">INDEX(ZONARIESGOS,MATCH(L149&amp;M149,PROBABILIDADES&amp;IMPACTO,0))</f>
        <v>#N/A</v>
      </c>
      <c r="O149" s="50" t="s">
        <v>186</v>
      </c>
      <c r="P149" s="86"/>
      <c r="Q149" s="86"/>
      <c r="R149" s="86"/>
      <c r="S149" s="86"/>
      <c r="T149" s="86"/>
      <c r="U149" s="86"/>
      <c r="V149" s="86"/>
      <c r="W149" s="34"/>
      <c r="X149" s="35">
        <f t="shared" si="18"/>
        <v>0</v>
      </c>
      <c r="Y149" s="36" t="str">
        <f t="shared" si="1"/>
        <v>DÉBIL</v>
      </c>
      <c r="Z149" s="63" t="e">
        <f t="array" ref="Z149">+INDEX(EVALUACION_EJECUCION,MATCH(Q149&amp;Y149,RESPONSABLE&amp;EVALUACION_DISEÑO,0))</f>
        <v>#N/A</v>
      </c>
      <c r="AA149" s="55" t="e">
        <f t="array" ref="AA149">+INDEX(SOLIDEZ,MATCH(Y149&amp;Z149,DISEÑO&amp;EJECUCION,0))</f>
        <v>#N/A</v>
      </c>
      <c r="AB149" s="36" t="e">
        <f t="shared" si="19"/>
        <v>#N/A</v>
      </c>
      <c r="AC149" s="111"/>
      <c r="AD149" s="126"/>
      <c r="AE149" s="108"/>
      <c r="AF149" s="117"/>
      <c r="AG149" s="129"/>
      <c r="AH149" s="114"/>
      <c r="AI149" s="108"/>
      <c r="AJ149" s="111"/>
      <c r="AK149" s="123"/>
      <c r="AL149" s="50" t="s">
        <v>186</v>
      </c>
      <c r="AM149" s="102"/>
      <c r="AN149" s="50" t="s">
        <v>186</v>
      </c>
      <c r="AO149" s="102"/>
      <c r="AP149" s="105"/>
      <c r="AQ149" s="105"/>
      <c r="AR149" s="79"/>
      <c r="AS149" s="90"/>
      <c r="AT149" s="247"/>
      <c r="AU149" s="135"/>
      <c r="AV149" s="135"/>
      <c r="AW149" s="241"/>
      <c r="AX149" s="244"/>
      <c r="AY149" s="135"/>
      <c r="AZ149" s="135"/>
      <c r="BA149" s="241"/>
      <c r="BB149" s="247"/>
      <c r="BC149" s="135"/>
      <c r="BD149" s="135"/>
      <c r="BE149" s="241"/>
    </row>
    <row r="150" spans="1:57" s="30" customFormat="1" ht="39.950000000000003" hidden="1" customHeight="1">
      <c r="A150" s="151">
        <v>29</v>
      </c>
      <c r="B150" s="133"/>
      <c r="C150" s="118"/>
      <c r="D150" s="130"/>
      <c r="E150" s="245"/>
      <c r="F150" s="106"/>
      <c r="G150" s="84"/>
      <c r="H150" s="84"/>
      <c r="I150" s="84"/>
      <c r="J150" s="38" t="s">
        <v>187</v>
      </c>
      <c r="K150" s="39" t="s">
        <v>187</v>
      </c>
      <c r="L150" s="112"/>
      <c r="M150" s="106"/>
      <c r="N150" s="109" t="e">
        <f t="array" ref="N150">INDEX(ZONARIESGOS,MATCH(L150&amp;M150,PROBABILIDADES&amp;IMPACTO,0))</f>
        <v>#N/A</v>
      </c>
      <c r="O150" s="48" t="s">
        <v>187</v>
      </c>
      <c r="P150" s="84"/>
      <c r="Q150" s="84"/>
      <c r="R150" s="84"/>
      <c r="S150" s="84"/>
      <c r="T150" s="84"/>
      <c r="U150" s="84"/>
      <c r="V150" s="84"/>
      <c r="W150" s="27"/>
      <c r="X150" s="28">
        <f t="shared" si="18"/>
        <v>0</v>
      </c>
      <c r="Y150" s="29" t="str">
        <f t="shared" ref="Y150" si="22">+IF(AND(X150&gt;=96,X150&lt;=100),"FUERTE",IF(AND(X150&gt;=86,X150&lt;=95),"MODERADO",IF(AND(X150&gt;=0,X150&lt;=85),"DÉBIL","")))</f>
        <v>DÉBIL</v>
      </c>
      <c r="Z150" s="61" t="e">
        <f t="array" ref="Z150">+INDEX(EVALUACION_EJECUCION,MATCH(Q150&amp;Y150,RESPONSABLE&amp;EVALUACION_DISEÑO,0))</f>
        <v>#N/A</v>
      </c>
      <c r="AA150" s="56" t="e">
        <f t="array" ref="AA150">+INDEX(SOLIDEZ,MATCH(Y150&amp;Z150,DISEÑO&amp;EJECUCION,0))</f>
        <v>#N/A</v>
      </c>
      <c r="AB150" s="29" t="e">
        <f t="shared" si="19"/>
        <v>#N/A</v>
      </c>
      <c r="AC150" s="109" t="e">
        <f>+VLOOKUP((AVERAGEIF(X150:X154,"&lt;&gt;0")),FORMULACIÓN!$A$100:$B$200,2,FALSE)</f>
        <v>#DIV/0!</v>
      </c>
      <c r="AD150" s="124"/>
      <c r="AE150" s="106"/>
      <c r="AF150" s="115" t="e">
        <f t="array" ref="AF150">+INDEX(DESPLAZAMIENTO_PROBABILIDAD,MATCH(AC150&amp;AD150,SOLIDEZ_PROBABILIDAD&amp;CONTROL_PROBABILIDAD,0))</f>
        <v>#DIV/0!</v>
      </c>
      <c r="AG150" s="127" t="e">
        <f t="array" ref="AG150">+INDEX(DESPLAZAMIENTO_IMPACTO,MATCH(AC150&amp;AE150,SOLIDEZ_IMPACTO&amp;CONTROL_IMPACTO,0))</f>
        <v>#DIV/0!</v>
      </c>
      <c r="AH150" s="112"/>
      <c r="AI150" s="106"/>
      <c r="AJ150" s="109" t="e">
        <f t="array" ref="AJ150">INDEX(ZONARIESGOS,MATCH(AH150&amp;AI150,PROBABILIDADES&amp;IMPACTO,0))</f>
        <v>#N/A</v>
      </c>
      <c r="AK150" s="121"/>
      <c r="AL150" s="48" t="s">
        <v>187</v>
      </c>
      <c r="AM150" s="100"/>
      <c r="AN150" s="48" t="s">
        <v>187</v>
      </c>
      <c r="AO150" s="100"/>
      <c r="AP150" s="103"/>
      <c r="AQ150" s="103"/>
      <c r="AR150" s="77"/>
      <c r="AS150" s="88"/>
      <c r="AT150" s="245"/>
      <c r="AU150" s="133"/>
      <c r="AV150" s="133"/>
      <c r="AW150" s="239"/>
      <c r="AX150" s="242"/>
      <c r="AY150" s="133"/>
      <c r="AZ150" s="133"/>
      <c r="BA150" s="239"/>
      <c r="BB150" s="245"/>
      <c r="BC150" s="133"/>
      <c r="BD150" s="133"/>
      <c r="BE150" s="239"/>
    </row>
    <row r="151" spans="1:57" s="30" customFormat="1" ht="39.950000000000003" hidden="1" customHeight="1">
      <c r="A151" s="152"/>
      <c r="B151" s="134"/>
      <c r="C151" s="119"/>
      <c r="D151" s="131"/>
      <c r="E151" s="246"/>
      <c r="F151" s="107"/>
      <c r="G151" s="85"/>
      <c r="H151" s="85"/>
      <c r="I151" s="85"/>
      <c r="J151" s="40" t="s">
        <v>171</v>
      </c>
      <c r="K151" s="41" t="s">
        <v>171</v>
      </c>
      <c r="L151" s="113"/>
      <c r="M151" s="107"/>
      <c r="N151" s="110" t="e">
        <f t="array" ref="N151">INDEX(ZONARIESGOS,MATCH(L151&amp;M151,PROBABILIDADES&amp;IMPACTO,0))</f>
        <v>#N/A</v>
      </c>
      <c r="O151" s="49" t="s">
        <v>171</v>
      </c>
      <c r="P151" s="85"/>
      <c r="Q151" s="85"/>
      <c r="R151" s="85"/>
      <c r="S151" s="85"/>
      <c r="T151" s="85"/>
      <c r="U151" s="85"/>
      <c r="V151" s="85"/>
      <c r="W151" s="31"/>
      <c r="X151" s="32">
        <f t="shared" si="18"/>
        <v>0</v>
      </c>
      <c r="Y151" s="33" t="str">
        <f t="shared" si="1"/>
        <v>DÉBIL</v>
      </c>
      <c r="Z151" s="62" t="e">
        <f t="array" ref="Z151">+INDEX(EVALUACION_EJECUCION,MATCH(Q151&amp;Y151,RESPONSABLE&amp;EVALUACION_DISEÑO,0))</f>
        <v>#N/A</v>
      </c>
      <c r="AA151" s="54" t="e">
        <f t="array" ref="AA151">+INDEX(SOLIDEZ,MATCH(Y151&amp;Z151,DISEÑO&amp;EJECUCION,0))</f>
        <v>#N/A</v>
      </c>
      <c r="AB151" s="33" t="e">
        <f t="shared" si="19"/>
        <v>#N/A</v>
      </c>
      <c r="AC151" s="110"/>
      <c r="AD151" s="125"/>
      <c r="AE151" s="107"/>
      <c r="AF151" s="116"/>
      <c r="AG151" s="128"/>
      <c r="AH151" s="113"/>
      <c r="AI151" s="107"/>
      <c r="AJ151" s="110"/>
      <c r="AK151" s="122"/>
      <c r="AL151" s="49" t="s">
        <v>171</v>
      </c>
      <c r="AM151" s="101"/>
      <c r="AN151" s="49" t="s">
        <v>171</v>
      </c>
      <c r="AO151" s="101"/>
      <c r="AP151" s="104"/>
      <c r="AQ151" s="104"/>
      <c r="AR151" s="78"/>
      <c r="AS151" s="89"/>
      <c r="AT151" s="246"/>
      <c r="AU151" s="134"/>
      <c r="AV151" s="134"/>
      <c r="AW151" s="240"/>
      <c r="AX151" s="243"/>
      <c r="AY151" s="134"/>
      <c r="AZ151" s="134"/>
      <c r="BA151" s="240"/>
      <c r="BB151" s="246"/>
      <c r="BC151" s="134"/>
      <c r="BD151" s="134"/>
      <c r="BE151" s="240"/>
    </row>
    <row r="152" spans="1:57" s="30" customFormat="1" ht="39.950000000000003" hidden="1" customHeight="1">
      <c r="A152" s="152"/>
      <c r="B152" s="134"/>
      <c r="C152" s="119"/>
      <c r="D152" s="131"/>
      <c r="E152" s="246"/>
      <c r="F152" s="107"/>
      <c r="G152" s="85"/>
      <c r="H152" s="85"/>
      <c r="I152" s="85"/>
      <c r="J152" s="40" t="s">
        <v>179</v>
      </c>
      <c r="K152" s="41" t="s">
        <v>179</v>
      </c>
      <c r="L152" s="113"/>
      <c r="M152" s="107"/>
      <c r="N152" s="110" t="e">
        <f t="array" ref="N152">INDEX(ZONARIESGOS,MATCH(L152&amp;M152,PROBABILIDADES&amp;IMPACTO,0))</f>
        <v>#N/A</v>
      </c>
      <c r="O152" s="49" t="s">
        <v>179</v>
      </c>
      <c r="P152" s="85"/>
      <c r="Q152" s="85"/>
      <c r="R152" s="85"/>
      <c r="S152" s="85"/>
      <c r="T152" s="85"/>
      <c r="U152" s="85"/>
      <c r="V152" s="85"/>
      <c r="W152" s="31"/>
      <c r="X152" s="32">
        <f t="shared" si="18"/>
        <v>0</v>
      </c>
      <c r="Y152" s="33" t="str">
        <f t="shared" si="1"/>
        <v>DÉBIL</v>
      </c>
      <c r="Z152" s="62" t="e">
        <f t="array" ref="Z152">+INDEX(EVALUACION_EJECUCION,MATCH(Q152&amp;Y152,RESPONSABLE&amp;EVALUACION_DISEÑO,0))</f>
        <v>#N/A</v>
      </c>
      <c r="AA152" s="54" t="e">
        <f t="array" ref="AA152">+INDEX(SOLIDEZ,MATCH(Y152&amp;Z152,DISEÑO&amp;EJECUCION,0))</f>
        <v>#N/A</v>
      </c>
      <c r="AB152" s="33" t="e">
        <f t="shared" si="19"/>
        <v>#N/A</v>
      </c>
      <c r="AC152" s="110"/>
      <c r="AD152" s="125"/>
      <c r="AE152" s="107"/>
      <c r="AF152" s="116"/>
      <c r="AG152" s="128"/>
      <c r="AH152" s="113"/>
      <c r="AI152" s="107"/>
      <c r="AJ152" s="110"/>
      <c r="AK152" s="122"/>
      <c r="AL152" s="49" t="s">
        <v>179</v>
      </c>
      <c r="AM152" s="101"/>
      <c r="AN152" s="49" t="s">
        <v>179</v>
      </c>
      <c r="AO152" s="101"/>
      <c r="AP152" s="104"/>
      <c r="AQ152" s="104"/>
      <c r="AR152" s="78"/>
      <c r="AS152" s="89"/>
      <c r="AT152" s="246"/>
      <c r="AU152" s="134"/>
      <c r="AV152" s="134"/>
      <c r="AW152" s="240"/>
      <c r="AX152" s="243"/>
      <c r="AY152" s="134"/>
      <c r="AZ152" s="134"/>
      <c r="BA152" s="240"/>
      <c r="BB152" s="246"/>
      <c r="BC152" s="134"/>
      <c r="BD152" s="134"/>
      <c r="BE152" s="240"/>
    </row>
    <row r="153" spans="1:57" s="30" customFormat="1" ht="39.950000000000003" hidden="1" customHeight="1">
      <c r="A153" s="152"/>
      <c r="B153" s="134"/>
      <c r="C153" s="119"/>
      <c r="D153" s="131"/>
      <c r="E153" s="246"/>
      <c r="F153" s="107"/>
      <c r="G153" s="85"/>
      <c r="H153" s="85"/>
      <c r="I153" s="85"/>
      <c r="J153" s="40" t="s">
        <v>185</v>
      </c>
      <c r="K153" s="41" t="s">
        <v>185</v>
      </c>
      <c r="L153" s="113"/>
      <c r="M153" s="107"/>
      <c r="N153" s="110" t="e">
        <f t="array" ref="N153">INDEX(ZONARIESGOS,MATCH(L153&amp;M153,PROBABILIDADES&amp;IMPACTO,0))</f>
        <v>#N/A</v>
      </c>
      <c r="O153" s="49" t="s">
        <v>185</v>
      </c>
      <c r="P153" s="85"/>
      <c r="Q153" s="85"/>
      <c r="R153" s="85"/>
      <c r="S153" s="85"/>
      <c r="T153" s="85"/>
      <c r="U153" s="85"/>
      <c r="V153" s="85"/>
      <c r="W153" s="31"/>
      <c r="X153" s="32">
        <f t="shared" si="18"/>
        <v>0</v>
      </c>
      <c r="Y153" s="33" t="str">
        <f t="shared" si="1"/>
        <v>DÉBIL</v>
      </c>
      <c r="Z153" s="62" t="e">
        <f t="array" ref="Z153">+INDEX(EVALUACION_EJECUCION,MATCH(Q153&amp;Y153,RESPONSABLE&amp;EVALUACION_DISEÑO,0))</f>
        <v>#N/A</v>
      </c>
      <c r="AA153" s="54" t="e">
        <f t="array" ref="AA153">+INDEX(SOLIDEZ,MATCH(Y153&amp;Z153,DISEÑO&amp;EJECUCION,0))</f>
        <v>#N/A</v>
      </c>
      <c r="AB153" s="33" t="e">
        <f t="shared" si="19"/>
        <v>#N/A</v>
      </c>
      <c r="AC153" s="110"/>
      <c r="AD153" s="125"/>
      <c r="AE153" s="107"/>
      <c r="AF153" s="116"/>
      <c r="AG153" s="128"/>
      <c r="AH153" s="113"/>
      <c r="AI153" s="107"/>
      <c r="AJ153" s="110"/>
      <c r="AK153" s="122"/>
      <c r="AL153" s="49" t="s">
        <v>185</v>
      </c>
      <c r="AM153" s="101"/>
      <c r="AN153" s="49" t="s">
        <v>185</v>
      </c>
      <c r="AO153" s="101"/>
      <c r="AP153" s="104"/>
      <c r="AQ153" s="104"/>
      <c r="AR153" s="78"/>
      <c r="AS153" s="89"/>
      <c r="AT153" s="246"/>
      <c r="AU153" s="134"/>
      <c r="AV153" s="134"/>
      <c r="AW153" s="240"/>
      <c r="AX153" s="243"/>
      <c r="AY153" s="134"/>
      <c r="AZ153" s="134"/>
      <c r="BA153" s="240"/>
      <c r="BB153" s="246"/>
      <c r="BC153" s="134"/>
      <c r="BD153" s="134"/>
      <c r="BE153" s="240"/>
    </row>
    <row r="154" spans="1:57" s="30" customFormat="1" ht="39.950000000000003" hidden="1" customHeight="1" thickBot="1">
      <c r="A154" s="153"/>
      <c r="B154" s="135"/>
      <c r="C154" s="120"/>
      <c r="D154" s="132"/>
      <c r="E154" s="247"/>
      <c r="F154" s="108"/>
      <c r="G154" s="86"/>
      <c r="H154" s="86"/>
      <c r="I154" s="86"/>
      <c r="J154" s="42" t="s">
        <v>186</v>
      </c>
      <c r="K154" s="43" t="s">
        <v>186</v>
      </c>
      <c r="L154" s="114"/>
      <c r="M154" s="108"/>
      <c r="N154" s="111" t="e">
        <f t="array" ref="N154">INDEX(ZONARIESGOS,MATCH(L154&amp;M154,PROBABILIDADES&amp;IMPACTO,0))</f>
        <v>#N/A</v>
      </c>
      <c r="O154" s="50" t="s">
        <v>186</v>
      </c>
      <c r="P154" s="86"/>
      <c r="Q154" s="86"/>
      <c r="R154" s="86"/>
      <c r="S154" s="86"/>
      <c r="T154" s="86"/>
      <c r="U154" s="86"/>
      <c r="V154" s="86"/>
      <c r="W154" s="34"/>
      <c r="X154" s="35">
        <f t="shared" si="18"/>
        <v>0</v>
      </c>
      <c r="Y154" s="36" t="str">
        <f t="shared" si="1"/>
        <v>DÉBIL</v>
      </c>
      <c r="Z154" s="63" t="e">
        <f t="array" ref="Z154">+INDEX(EVALUACION_EJECUCION,MATCH(Q154&amp;Y154,RESPONSABLE&amp;EVALUACION_DISEÑO,0))</f>
        <v>#N/A</v>
      </c>
      <c r="AA154" s="55" t="e">
        <f t="array" ref="AA154">+INDEX(SOLIDEZ,MATCH(Y154&amp;Z154,DISEÑO&amp;EJECUCION,0))</f>
        <v>#N/A</v>
      </c>
      <c r="AB154" s="36" t="e">
        <f t="shared" si="19"/>
        <v>#N/A</v>
      </c>
      <c r="AC154" s="111"/>
      <c r="AD154" s="126"/>
      <c r="AE154" s="108"/>
      <c r="AF154" s="117"/>
      <c r="AG154" s="129"/>
      <c r="AH154" s="114"/>
      <c r="AI154" s="108"/>
      <c r="AJ154" s="111"/>
      <c r="AK154" s="123"/>
      <c r="AL154" s="50" t="s">
        <v>186</v>
      </c>
      <c r="AM154" s="102"/>
      <c r="AN154" s="50" t="s">
        <v>186</v>
      </c>
      <c r="AO154" s="102"/>
      <c r="AP154" s="105"/>
      <c r="AQ154" s="105"/>
      <c r="AR154" s="79"/>
      <c r="AS154" s="90"/>
      <c r="AT154" s="247"/>
      <c r="AU154" s="135"/>
      <c r="AV154" s="135"/>
      <c r="AW154" s="241"/>
      <c r="AX154" s="244"/>
      <c r="AY154" s="135"/>
      <c r="AZ154" s="135"/>
      <c r="BA154" s="241"/>
      <c r="BB154" s="247"/>
      <c r="BC154" s="135"/>
      <c r="BD154" s="135"/>
      <c r="BE154" s="241"/>
    </row>
    <row r="155" spans="1:57" s="30" customFormat="1" ht="39.950000000000003" hidden="1" customHeight="1">
      <c r="A155" s="151">
        <v>30</v>
      </c>
      <c r="B155" s="133"/>
      <c r="C155" s="118"/>
      <c r="D155" s="130"/>
      <c r="E155" s="245"/>
      <c r="F155" s="106"/>
      <c r="G155" s="84"/>
      <c r="H155" s="84"/>
      <c r="I155" s="84"/>
      <c r="J155" s="38" t="s">
        <v>187</v>
      </c>
      <c r="K155" s="39" t="s">
        <v>187</v>
      </c>
      <c r="L155" s="112"/>
      <c r="M155" s="106"/>
      <c r="N155" s="109" t="e">
        <f t="array" ref="N155">INDEX(ZONARIESGOS,MATCH(L155&amp;M155,PROBABILIDADES&amp;IMPACTO,0))</f>
        <v>#N/A</v>
      </c>
      <c r="O155" s="48" t="s">
        <v>187</v>
      </c>
      <c r="P155" s="84"/>
      <c r="Q155" s="84"/>
      <c r="R155" s="84"/>
      <c r="S155" s="84"/>
      <c r="T155" s="84"/>
      <c r="U155" s="84"/>
      <c r="V155" s="84"/>
      <c r="W155" s="27"/>
      <c r="X155" s="28">
        <f t="shared" si="18"/>
        <v>0</v>
      </c>
      <c r="Y155" s="29" t="str">
        <f t="shared" ref="Y155" si="23">+IF(AND(X155&gt;=96,X155&lt;=100),"FUERTE",IF(AND(X155&gt;=86,X155&lt;=95),"MODERADO",IF(AND(X155&gt;=0,X155&lt;=85),"DÉBIL","")))</f>
        <v>DÉBIL</v>
      </c>
      <c r="Z155" s="61" t="e">
        <f t="array" ref="Z155">+INDEX(EVALUACION_EJECUCION,MATCH(Q155&amp;Y155,RESPONSABLE&amp;EVALUACION_DISEÑO,0))</f>
        <v>#N/A</v>
      </c>
      <c r="AA155" s="56" t="e">
        <f t="array" ref="AA155">+INDEX(SOLIDEZ,MATCH(Y155&amp;Z155,DISEÑO&amp;EJECUCION,0))</f>
        <v>#N/A</v>
      </c>
      <c r="AB155" s="29" t="e">
        <f t="shared" si="19"/>
        <v>#N/A</v>
      </c>
      <c r="AC155" s="109" t="e">
        <f>+VLOOKUP((AVERAGEIF(X155:X159,"&lt;&gt;0")),FORMULACIÓN!$A$100:$B$200,2,FALSE)</f>
        <v>#DIV/0!</v>
      </c>
      <c r="AD155" s="124"/>
      <c r="AE155" s="106"/>
      <c r="AF155" s="115" t="e">
        <f t="array" ref="AF155">+INDEX(DESPLAZAMIENTO_PROBABILIDAD,MATCH(AC155&amp;AD155,SOLIDEZ_PROBABILIDAD&amp;CONTROL_PROBABILIDAD,0))</f>
        <v>#DIV/0!</v>
      </c>
      <c r="AG155" s="127" t="e">
        <f t="array" ref="AG155">+INDEX(DESPLAZAMIENTO_IMPACTO,MATCH(AC155&amp;AE155,SOLIDEZ_IMPACTO&amp;CONTROL_IMPACTO,0))</f>
        <v>#DIV/0!</v>
      </c>
      <c r="AH155" s="112"/>
      <c r="AI155" s="106"/>
      <c r="AJ155" s="109" t="e">
        <f t="array" ref="AJ155">INDEX(ZONARIESGOS,MATCH(AH155&amp;AI155,PROBABILIDADES&amp;IMPACTO,0))</f>
        <v>#N/A</v>
      </c>
      <c r="AK155" s="121"/>
      <c r="AL155" s="48" t="s">
        <v>187</v>
      </c>
      <c r="AM155" s="100"/>
      <c r="AN155" s="48" t="s">
        <v>187</v>
      </c>
      <c r="AO155" s="100"/>
      <c r="AP155" s="103"/>
      <c r="AQ155" s="103"/>
      <c r="AR155" s="77"/>
      <c r="AS155" s="88"/>
      <c r="AT155" s="245"/>
      <c r="AU155" s="133"/>
      <c r="AV155" s="133"/>
      <c r="AW155" s="239"/>
      <c r="AX155" s="242"/>
      <c r="AY155" s="133"/>
      <c r="AZ155" s="133"/>
      <c r="BA155" s="239"/>
      <c r="BB155" s="245"/>
      <c r="BC155" s="133"/>
      <c r="BD155" s="133"/>
      <c r="BE155" s="239"/>
    </row>
    <row r="156" spans="1:57" s="30" customFormat="1" ht="39.950000000000003" hidden="1" customHeight="1">
      <c r="A156" s="152"/>
      <c r="B156" s="134"/>
      <c r="C156" s="119"/>
      <c r="D156" s="131"/>
      <c r="E156" s="246"/>
      <c r="F156" s="107"/>
      <c r="G156" s="85"/>
      <c r="H156" s="85"/>
      <c r="I156" s="85"/>
      <c r="J156" s="40" t="s">
        <v>171</v>
      </c>
      <c r="K156" s="41" t="s">
        <v>171</v>
      </c>
      <c r="L156" s="113"/>
      <c r="M156" s="107"/>
      <c r="N156" s="110" t="e">
        <f t="array" ref="N156">INDEX(ZONARIESGOS,MATCH(L156&amp;M156,PROBABILIDADES&amp;IMPACTO,0))</f>
        <v>#N/A</v>
      </c>
      <c r="O156" s="49" t="s">
        <v>171</v>
      </c>
      <c r="P156" s="85"/>
      <c r="Q156" s="85"/>
      <c r="R156" s="85"/>
      <c r="S156" s="85"/>
      <c r="T156" s="85"/>
      <c r="U156" s="85"/>
      <c r="V156" s="85"/>
      <c r="W156" s="31"/>
      <c r="X156" s="32">
        <f t="shared" si="18"/>
        <v>0</v>
      </c>
      <c r="Y156" s="33" t="str">
        <f t="shared" si="1"/>
        <v>DÉBIL</v>
      </c>
      <c r="Z156" s="62" t="e">
        <f t="array" ref="Z156">+INDEX(EVALUACION_EJECUCION,MATCH(Q156&amp;Y156,RESPONSABLE&amp;EVALUACION_DISEÑO,0))</f>
        <v>#N/A</v>
      </c>
      <c r="AA156" s="54" t="e">
        <f t="array" ref="AA156">+INDEX(SOLIDEZ,MATCH(Y156&amp;Z156,DISEÑO&amp;EJECUCION,0))</f>
        <v>#N/A</v>
      </c>
      <c r="AB156" s="33" t="e">
        <f t="shared" si="19"/>
        <v>#N/A</v>
      </c>
      <c r="AC156" s="110"/>
      <c r="AD156" s="125"/>
      <c r="AE156" s="107"/>
      <c r="AF156" s="116"/>
      <c r="AG156" s="128"/>
      <c r="AH156" s="113"/>
      <c r="AI156" s="107"/>
      <c r="AJ156" s="110"/>
      <c r="AK156" s="122"/>
      <c r="AL156" s="49" t="s">
        <v>171</v>
      </c>
      <c r="AM156" s="101"/>
      <c r="AN156" s="49" t="s">
        <v>171</v>
      </c>
      <c r="AO156" s="101"/>
      <c r="AP156" s="104"/>
      <c r="AQ156" s="104"/>
      <c r="AR156" s="78"/>
      <c r="AS156" s="89"/>
      <c r="AT156" s="246"/>
      <c r="AU156" s="134"/>
      <c r="AV156" s="134"/>
      <c r="AW156" s="240"/>
      <c r="AX156" s="243"/>
      <c r="AY156" s="134"/>
      <c r="AZ156" s="134"/>
      <c r="BA156" s="240"/>
      <c r="BB156" s="246"/>
      <c r="BC156" s="134"/>
      <c r="BD156" s="134"/>
      <c r="BE156" s="240"/>
    </row>
    <row r="157" spans="1:57" s="30" customFormat="1" ht="39.950000000000003" hidden="1" customHeight="1">
      <c r="A157" s="152"/>
      <c r="B157" s="134"/>
      <c r="C157" s="119"/>
      <c r="D157" s="131"/>
      <c r="E157" s="246"/>
      <c r="F157" s="107"/>
      <c r="G157" s="85"/>
      <c r="H157" s="85"/>
      <c r="I157" s="85"/>
      <c r="J157" s="40" t="s">
        <v>179</v>
      </c>
      <c r="K157" s="41" t="s">
        <v>179</v>
      </c>
      <c r="L157" s="113"/>
      <c r="M157" s="107"/>
      <c r="N157" s="110" t="e">
        <f t="array" ref="N157">INDEX(ZONARIESGOS,MATCH(L157&amp;M157,PROBABILIDADES&amp;IMPACTO,0))</f>
        <v>#N/A</v>
      </c>
      <c r="O157" s="49" t="s">
        <v>179</v>
      </c>
      <c r="P157" s="85"/>
      <c r="Q157" s="85"/>
      <c r="R157" s="85"/>
      <c r="S157" s="85"/>
      <c r="T157" s="85"/>
      <c r="U157" s="85"/>
      <c r="V157" s="85"/>
      <c r="W157" s="31"/>
      <c r="X157" s="32">
        <f t="shared" si="18"/>
        <v>0</v>
      </c>
      <c r="Y157" s="33" t="str">
        <f t="shared" si="1"/>
        <v>DÉBIL</v>
      </c>
      <c r="Z157" s="62" t="e">
        <f t="array" ref="Z157">+INDEX(EVALUACION_EJECUCION,MATCH(Q157&amp;Y157,RESPONSABLE&amp;EVALUACION_DISEÑO,0))</f>
        <v>#N/A</v>
      </c>
      <c r="AA157" s="54" t="e">
        <f t="array" ref="AA157">+INDEX(SOLIDEZ,MATCH(Y157&amp;Z157,DISEÑO&amp;EJECUCION,0))</f>
        <v>#N/A</v>
      </c>
      <c r="AB157" s="33" t="e">
        <f t="shared" si="19"/>
        <v>#N/A</v>
      </c>
      <c r="AC157" s="110"/>
      <c r="AD157" s="125"/>
      <c r="AE157" s="107"/>
      <c r="AF157" s="116"/>
      <c r="AG157" s="128"/>
      <c r="AH157" s="113"/>
      <c r="AI157" s="107"/>
      <c r="AJ157" s="110"/>
      <c r="AK157" s="122"/>
      <c r="AL157" s="49" t="s">
        <v>179</v>
      </c>
      <c r="AM157" s="101"/>
      <c r="AN157" s="49" t="s">
        <v>179</v>
      </c>
      <c r="AO157" s="101"/>
      <c r="AP157" s="104"/>
      <c r="AQ157" s="104"/>
      <c r="AR157" s="78"/>
      <c r="AS157" s="89"/>
      <c r="AT157" s="246"/>
      <c r="AU157" s="134"/>
      <c r="AV157" s="134"/>
      <c r="AW157" s="240"/>
      <c r="AX157" s="243"/>
      <c r="AY157" s="134"/>
      <c r="AZ157" s="134"/>
      <c r="BA157" s="240"/>
      <c r="BB157" s="246"/>
      <c r="BC157" s="134"/>
      <c r="BD157" s="134"/>
      <c r="BE157" s="240"/>
    </row>
    <row r="158" spans="1:57" s="30" customFormat="1" ht="39.950000000000003" hidden="1" customHeight="1">
      <c r="A158" s="152"/>
      <c r="B158" s="134"/>
      <c r="C158" s="119"/>
      <c r="D158" s="131"/>
      <c r="E158" s="246"/>
      <c r="F158" s="107"/>
      <c r="G158" s="85"/>
      <c r="H158" s="85"/>
      <c r="I158" s="85"/>
      <c r="J158" s="40" t="s">
        <v>185</v>
      </c>
      <c r="K158" s="41" t="s">
        <v>185</v>
      </c>
      <c r="L158" s="113"/>
      <c r="M158" s="107"/>
      <c r="N158" s="110" t="e">
        <f t="array" ref="N158">INDEX(ZONARIESGOS,MATCH(L158&amp;M158,PROBABILIDADES&amp;IMPACTO,0))</f>
        <v>#N/A</v>
      </c>
      <c r="O158" s="49" t="s">
        <v>185</v>
      </c>
      <c r="P158" s="85"/>
      <c r="Q158" s="85"/>
      <c r="R158" s="85"/>
      <c r="S158" s="85"/>
      <c r="T158" s="85"/>
      <c r="U158" s="85"/>
      <c r="V158" s="85"/>
      <c r="W158" s="31"/>
      <c r="X158" s="32">
        <f t="shared" si="18"/>
        <v>0</v>
      </c>
      <c r="Y158" s="33" t="str">
        <f t="shared" si="1"/>
        <v>DÉBIL</v>
      </c>
      <c r="Z158" s="62" t="e">
        <f t="array" ref="Z158">+INDEX(EVALUACION_EJECUCION,MATCH(Q158&amp;Y158,RESPONSABLE&amp;EVALUACION_DISEÑO,0))</f>
        <v>#N/A</v>
      </c>
      <c r="AA158" s="54" t="e">
        <f t="array" ref="AA158">+INDEX(SOLIDEZ,MATCH(Y158&amp;Z158,DISEÑO&amp;EJECUCION,0))</f>
        <v>#N/A</v>
      </c>
      <c r="AB158" s="33" t="e">
        <f t="shared" si="19"/>
        <v>#N/A</v>
      </c>
      <c r="AC158" s="110"/>
      <c r="AD158" s="125"/>
      <c r="AE158" s="107"/>
      <c r="AF158" s="116"/>
      <c r="AG158" s="128"/>
      <c r="AH158" s="113"/>
      <c r="AI158" s="107"/>
      <c r="AJ158" s="110"/>
      <c r="AK158" s="122"/>
      <c r="AL158" s="49" t="s">
        <v>185</v>
      </c>
      <c r="AM158" s="101"/>
      <c r="AN158" s="49" t="s">
        <v>185</v>
      </c>
      <c r="AO158" s="101"/>
      <c r="AP158" s="104"/>
      <c r="AQ158" s="104"/>
      <c r="AR158" s="78"/>
      <c r="AS158" s="89"/>
      <c r="AT158" s="246"/>
      <c r="AU158" s="134"/>
      <c r="AV158" s="134"/>
      <c r="AW158" s="240"/>
      <c r="AX158" s="243"/>
      <c r="AY158" s="134"/>
      <c r="AZ158" s="134"/>
      <c r="BA158" s="240"/>
      <c r="BB158" s="246"/>
      <c r="BC158" s="134"/>
      <c r="BD158" s="134"/>
      <c r="BE158" s="240"/>
    </row>
    <row r="159" spans="1:57" s="30" customFormat="1" ht="39.950000000000003" hidden="1" customHeight="1" thickBot="1">
      <c r="A159" s="153"/>
      <c r="B159" s="135"/>
      <c r="C159" s="120"/>
      <c r="D159" s="132"/>
      <c r="E159" s="247"/>
      <c r="F159" s="108"/>
      <c r="G159" s="86"/>
      <c r="H159" s="86"/>
      <c r="I159" s="86"/>
      <c r="J159" s="42" t="s">
        <v>186</v>
      </c>
      <c r="K159" s="43" t="s">
        <v>186</v>
      </c>
      <c r="L159" s="114"/>
      <c r="M159" s="108"/>
      <c r="N159" s="111" t="e">
        <f t="array" ref="N159">INDEX(ZONARIESGOS,MATCH(L159&amp;M159,PROBABILIDADES&amp;IMPACTO,0))</f>
        <v>#N/A</v>
      </c>
      <c r="O159" s="50" t="s">
        <v>186</v>
      </c>
      <c r="P159" s="86"/>
      <c r="Q159" s="86"/>
      <c r="R159" s="86"/>
      <c r="S159" s="86"/>
      <c r="T159" s="86"/>
      <c r="U159" s="86"/>
      <c r="V159" s="86"/>
      <c r="W159" s="34"/>
      <c r="X159" s="35">
        <f t="shared" si="18"/>
        <v>0</v>
      </c>
      <c r="Y159" s="36" t="str">
        <f t="shared" si="1"/>
        <v>DÉBIL</v>
      </c>
      <c r="Z159" s="63" t="e">
        <f t="array" ref="Z159">+INDEX(EVALUACION_EJECUCION,MATCH(Q159&amp;Y159,RESPONSABLE&amp;EVALUACION_DISEÑO,0))</f>
        <v>#N/A</v>
      </c>
      <c r="AA159" s="55" t="e">
        <f t="array" ref="AA159">+INDEX(SOLIDEZ,MATCH(Y159&amp;Z159,DISEÑO&amp;EJECUCION,0))</f>
        <v>#N/A</v>
      </c>
      <c r="AB159" s="36" t="e">
        <f t="shared" si="19"/>
        <v>#N/A</v>
      </c>
      <c r="AC159" s="111"/>
      <c r="AD159" s="126"/>
      <c r="AE159" s="108"/>
      <c r="AF159" s="117"/>
      <c r="AG159" s="129"/>
      <c r="AH159" s="114"/>
      <c r="AI159" s="108"/>
      <c r="AJ159" s="111"/>
      <c r="AK159" s="123"/>
      <c r="AL159" s="50" t="s">
        <v>186</v>
      </c>
      <c r="AM159" s="102"/>
      <c r="AN159" s="50" t="s">
        <v>186</v>
      </c>
      <c r="AO159" s="102"/>
      <c r="AP159" s="105"/>
      <c r="AQ159" s="105"/>
      <c r="AR159" s="79"/>
      <c r="AS159" s="90"/>
      <c r="AT159" s="247"/>
      <c r="AU159" s="135"/>
      <c r="AV159" s="135"/>
      <c r="AW159" s="241"/>
      <c r="AX159" s="244"/>
      <c r="AY159" s="135"/>
      <c r="AZ159" s="135"/>
      <c r="BA159" s="241"/>
      <c r="BB159" s="247"/>
      <c r="BC159" s="135"/>
      <c r="BD159" s="135"/>
      <c r="BE159" s="241"/>
    </row>
    <row r="160" spans="1:57" hidden="1">
      <c r="AB160" s="60"/>
    </row>
  </sheetData>
  <sheetProtection algorithmName="SHA-512" hashValue="o6IB3apnhgWAp733yyY3LkuvhSXgw9JC950d+SFn2mDVLwJj5ZQDIrLjStqiodNMTJHUCIChvbi8JimMwYtCPA==" saltValue="5uCR6K1ah1GtMHeWThvAXQ==" spinCount="100000" sheet="1" objects="1" scenarios="1"/>
  <mergeCells count="1082">
    <mergeCell ref="AP110:AP114"/>
    <mergeCell ref="AQ110:AQ114"/>
    <mergeCell ref="AP115:AP119"/>
    <mergeCell ref="AQ115:AQ119"/>
    <mergeCell ref="AP120:AP124"/>
    <mergeCell ref="AM95:AM99"/>
    <mergeCell ref="AM100:AM104"/>
    <mergeCell ref="AM105:AM109"/>
    <mergeCell ref="AM110:AM114"/>
    <mergeCell ref="AM55:AM59"/>
    <mergeCell ref="AM60:AM64"/>
    <mergeCell ref="AM70:AM74"/>
    <mergeCell ref="AM115:AM119"/>
    <mergeCell ref="AO100:AO104"/>
    <mergeCell ref="AO105:AO109"/>
    <mergeCell ref="AO110:AO114"/>
    <mergeCell ref="AO115:AO119"/>
    <mergeCell ref="AQ70:AQ74"/>
    <mergeCell ref="AP75:AP79"/>
    <mergeCell ref="AQ75:AQ79"/>
    <mergeCell ref="AP80:AP84"/>
    <mergeCell ref="AQ80:AQ84"/>
    <mergeCell ref="AP85:AP89"/>
    <mergeCell ref="AQ85:AQ89"/>
    <mergeCell ref="AP90:AP94"/>
    <mergeCell ref="BC155:BC159"/>
    <mergeCell ref="BD155:BD159"/>
    <mergeCell ref="BE155:BE159"/>
    <mergeCell ref="AX155:AX159"/>
    <mergeCell ref="AY155:AY159"/>
    <mergeCell ref="AZ155:AZ159"/>
    <mergeCell ref="BA155:BA159"/>
    <mergeCell ref="BB155:BB159"/>
    <mergeCell ref="AT155:AT159"/>
    <mergeCell ref="AU155:AU159"/>
    <mergeCell ref="AV155:AV159"/>
    <mergeCell ref="AW155:AW159"/>
    <mergeCell ref="BC130:BC134"/>
    <mergeCell ref="BD130:BD134"/>
    <mergeCell ref="BC135:BC139"/>
    <mergeCell ref="BD135:BD139"/>
    <mergeCell ref="BE135:BE139"/>
    <mergeCell ref="BB130:BB134"/>
    <mergeCell ref="BC140:BC144"/>
    <mergeCell ref="BD140:BD144"/>
    <mergeCell ref="BE140:BE144"/>
    <mergeCell ref="BE130:BE134"/>
    <mergeCell ref="AY130:AY134"/>
    <mergeCell ref="AZ130:AZ134"/>
    <mergeCell ref="AT130:AT134"/>
    <mergeCell ref="AU130:AU134"/>
    <mergeCell ref="AW140:AW144"/>
    <mergeCell ref="AX140:AX144"/>
    <mergeCell ref="AY140:AY144"/>
    <mergeCell ref="AZ140:AZ144"/>
    <mergeCell ref="AT140:AT144"/>
    <mergeCell ref="AU140:AU144"/>
    <mergeCell ref="BA140:BA144"/>
    <mergeCell ref="BB140:BB144"/>
    <mergeCell ref="AV140:AV144"/>
    <mergeCell ref="AP145:AP149"/>
    <mergeCell ref="AQ145:AQ149"/>
    <mergeCell ref="AP150:AP154"/>
    <mergeCell ref="AQ150:AQ154"/>
    <mergeCell ref="AP155:AP159"/>
    <mergeCell ref="AQ155:AQ159"/>
    <mergeCell ref="AM150:AM154"/>
    <mergeCell ref="AM155:AM159"/>
    <mergeCell ref="AM140:AM144"/>
    <mergeCell ref="AP140:AP144"/>
    <mergeCell ref="AO140:AO144"/>
    <mergeCell ref="BC145:BC149"/>
    <mergeCell ref="BD145:BD149"/>
    <mergeCell ref="BE145:BE149"/>
    <mergeCell ref="AJ145:AJ149"/>
    <mergeCell ref="AK145:AK149"/>
    <mergeCell ref="C150:C154"/>
    <mergeCell ref="C155:C159"/>
    <mergeCell ref="AD155:AD159"/>
    <mergeCell ref="AE155:AE159"/>
    <mergeCell ref="AF155:AF159"/>
    <mergeCell ref="AG155:AG159"/>
    <mergeCell ref="AH155:AH159"/>
    <mergeCell ref="F155:F159"/>
    <mergeCell ref="L155:L159"/>
    <mergeCell ref="M155:M159"/>
    <mergeCell ref="N155:N159"/>
    <mergeCell ref="AC155:AC159"/>
    <mergeCell ref="BC150:BC154"/>
    <mergeCell ref="BD150:BD154"/>
    <mergeCell ref="BE150:BE154"/>
    <mergeCell ref="AX145:AX149"/>
    <mergeCell ref="AY145:AY149"/>
    <mergeCell ref="AZ145:AZ149"/>
    <mergeCell ref="BA145:BA149"/>
    <mergeCell ref="BB145:BB149"/>
    <mergeCell ref="AT145:AT149"/>
    <mergeCell ref="AU145:AU149"/>
    <mergeCell ref="AV145:AV149"/>
    <mergeCell ref="AW145:AW149"/>
    <mergeCell ref="AI145:AI149"/>
    <mergeCell ref="AM145:AM149"/>
    <mergeCell ref="AE150:AE154"/>
    <mergeCell ref="A155:A159"/>
    <mergeCell ref="B155:B159"/>
    <mergeCell ref="D155:D159"/>
    <mergeCell ref="E155:E159"/>
    <mergeCell ref="BA150:BA154"/>
    <mergeCell ref="AG150:AG154"/>
    <mergeCell ref="AH150:AH154"/>
    <mergeCell ref="AI150:AI154"/>
    <mergeCell ref="AJ150:AJ154"/>
    <mergeCell ref="AK150:AK154"/>
    <mergeCell ref="A150:A154"/>
    <mergeCell ref="B150:B154"/>
    <mergeCell ref="D150:D154"/>
    <mergeCell ref="E150:E154"/>
    <mergeCell ref="F150:F154"/>
    <mergeCell ref="L150:L154"/>
    <mergeCell ref="M150:M154"/>
    <mergeCell ref="N150:N154"/>
    <mergeCell ref="AC150:AC154"/>
    <mergeCell ref="AD150:AD154"/>
    <mergeCell ref="AF150:AF154"/>
    <mergeCell ref="AI155:AI159"/>
    <mergeCell ref="AV150:AV154"/>
    <mergeCell ref="AW150:AW154"/>
    <mergeCell ref="AX150:AX154"/>
    <mergeCell ref="AY150:AY154"/>
    <mergeCell ref="AZ150:AZ154"/>
    <mergeCell ref="AT150:AT154"/>
    <mergeCell ref="AU150:AU154"/>
    <mergeCell ref="AJ155:AJ159"/>
    <mergeCell ref="AK155:AK159"/>
    <mergeCell ref="A145:A149"/>
    <mergeCell ref="B145:B149"/>
    <mergeCell ref="D145:D149"/>
    <mergeCell ref="E145:E149"/>
    <mergeCell ref="E140:E144"/>
    <mergeCell ref="F140:F144"/>
    <mergeCell ref="L140:L144"/>
    <mergeCell ref="M140:M144"/>
    <mergeCell ref="N140:N144"/>
    <mergeCell ref="AC140:AC144"/>
    <mergeCell ref="AD140:AD144"/>
    <mergeCell ref="AE140:AE144"/>
    <mergeCell ref="AF140:AF144"/>
    <mergeCell ref="AG140:AG144"/>
    <mergeCell ref="AH140:AH144"/>
    <mergeCell ref="C145:C149"/>
    <mergeCell ref="AI140:AI144"/>
    <mergeCell ref="D135:D139"/>
    <mergeCell ref="E135:E139"/>
    <mergeCell ref="F135:F139"/>
    <mergeCell ref="AD145:AD149"/>
    <mergeCell ref="AE145:AE149"/>
    <mergeCell ref="AF145:AF149"/>
    <mergeCell ref="AG145:AG149"/>
    <mergeCell ref="AF135:AF139"/>
    <mergeCell ref="AG135:AG139"/>
    <mergeCell ref="AE130:AE134"/>
    <mergeCell ref="AF130:AF134"/>
    <mergeCell ref="AO145:AO149"/>
    <mergeCell ref="AO150:AO154"/>
    <mergeCell ref="AO155:AO159"/>
    <mergeCell ref="BB150:BB154"/>
    <mergeCell ref="AH145:AH149"/>
    <mergeCell ref="F145:F149"/>
    <mergeCell ref="L145:L149"/>
    <mergeCell ref="M145:M149"/>
    <mergeCell ref="N145:N149"/>
    <mergeCell ref="AC145:AC149"/>
    <mergeCell ref="AQ140:AQ144"/>
    <mergeCell ref="AP130:AP134"/>
    <mergeCell ref="AQ130:AQ134"/>
    <mergeCell ref="AQ135:AQ139"/>
    <mergeCell ref="AX135:AX139"/>
    <mergeCell ref="AY135:AY139"/>
    <mergeCell ref="AZ135:AZ139"/>
    <mergeCell ref="BA135:BA139"/>
    <mergeCell ref="BB135:BB139"/>
    <mergeCell ref="AT135:AT139"/>
    <mergeCell ref="AU135:AU139"/>
    <mergeCell ref="AJ140:AJ144"/>
    <mergeCell ref="AK140:AK144"/>
    <mergeCell ref="A135:A139"/>
    <mergeCell ref="B135:B139"/>
    <mergeCell ref="A140:A144"/>
    <mergeCell ref="B140:B144"/>
    <mergeCell ref="D140:D144"/>
    <mergeCell ref="BA130:BA134"/>
    <mergeCell ref="F125:F129"/>
    <mergeCell ref="L125:L129"/>
    <mergeCell ref="M125:M129"/>
    <mergeCell ref="N125:N129"/>
    <mergeCell ref="AC125:AC129"/>
    <mergeCell ref="A125:A129"/>
    <mergeCell ref="B125:B129"/>
    <mergeCell ref="D125:D129"/>
    <mergeCell ref="E125:E129"/>
    <mergeCell ref="AV135:AV139"/>
    <mergeCell ref="AW135:AW139"/>
    <mergeCell ref="AI135:AI139"/>
    <mergeCell ref="AJ135:AJ139"/>
    <mergeCell ref="AK135:AK139"/>
    <mergeCell ref="AD135:AD139"/>
    <mergeCell ref="AE135:AE139"/>
    <mergeCell ref="AV130:AV134"/>
    <mergeCell ref="AW130:AW134"/>
    <mergeCell ref="AX130:AX134"/>
    <mergeCell ref="A130:A134"/>
    <mergeCell ref="B130:B134"/>
    <mergeCell ref="D130:D134"/>
    <mergeCell ref="E130:E134"/>
    <mergeCell ref="F130:F134"/>
    <mergeCell ref="AG130:AG134"/>
    <mergeCell ref="AH130:AH134"/>
    <mergeCell ref="AI130:AI134"/>
    <mergeCell ref="AJ130:AJ134"/>
    <mergeCell ref="AK130:AK134"/>
    <mergeCell ref="AO130:AO134"/>
    <mergeCell ref="AT120:AT124"/>
    <mergeCell ref="AU120:AU124"/>
    <mergeCell ref="AJ125:AJ129"/>
    <mergeCell ref="AK125:AK129"/>
    <mergeCell ref="BA120:BA124"/>
    <mergeCell ref="BB120:BB124"/>
    <mergeCell ref="AH135:AH139"/>
    <mergeCell ref="L135:L139"/>
    <mergeCell ref="M135:M139"/>
    <mergeCell ref="N135:N139"/>
    <mergeCell ref="AC135:AC139"/>
    <mergeCell ref="L130:L134"/>
    <mergeCell ref="M130:M134"/>
    <mergeCell ref="N130:N134"/>
    <mergeCell ref="AC130:AC134"/>
    <mergeCell ref="AD130:AD134"/>
    <mergeCell ref="AO135:AO139"/>
    <mergeCell ref="AM120:AM124"/>
    <mergeCell ref="AM125:AM129"/>
    <mergeCell ref="AM130:AM134"/>
    <mergeCell ref="AM135:AM139"/>
    <mergeCell ref="AP135:AP139"/>
    <mergeCell ref="BC120:BC124"/>
    <mergeCell ref="BD120:BD124"/>
    <mergeCell ref="BE120:BE124"/>
    <mergeCell ref="AV120:AV124"/>
    <mergeCell ref="AG120:AG124"/>
    <mergeCell ref="AH120:AH124"/>
    <mergeCell ref="AI120:AI124"/>
    <mergeCell ref="AD125:AD129"/>
    <mergeCell ref="AE125:AE129"/>
    <mergeCell ref="AF125:AF129"/>
    <mergeCell ref="AG125:AG129"/>
    <mergeCell ref="AH125:AH129"/>
    <mergeCell ref="AP125:AP129"/>
    <mergeCell ref="AQ125:AQ129"/>
    <mergeCell ref="AO120:AO124"/>
    <mergeCell ref="AO125:AO129"/>
    <mergeCell ref="AQ120:AQ124"/>
    <mergeCell ref="BC125:BC129"/>
    <mergeCell ref="BD125:BD129"/>
    <mergeCell ref="BE125:BE129"/>
    <mergeCell ref="AX125:AX129"/>
    <mergeCell ref="AY125:AY129"/>
    <mergeCell ref="AZ125:AZ129"/>
    <mergeCell ref="BA125:BA129"/>
    <mergeCell ref="BB125:BB129"/>
    <mergeCell ref="AT125:AT129"/>
    <mergeCell ref="AU125:AU129"/>
    <mergeCell ref="AV125:AV129"/>
    <mergeCell ref="AW125:AW129"/>
    <mergeCell ref="AI125:AI129"/>
    <mergeCell ref="BC115:BC119"/>
    <mergeCell ref="BD115:BD119"/>
    <mergeCell ref="BE115:BE119"/>
    <mergeCell ref="A120:A124"/>
    <mergeCell ref="B120:B124"/>
    <mergeCell ref="D120:D124"/>
    <mergeCell ref="E120:E124"/>
    <mergeCell ref="F120:F124"/>
    <mergeCell ref="L120:L124"/>
    <mergeCell ref="M120:M124"/>
    <mergeCell ref="N120:N124"/>
    <mergeCell ref="AC120:AC124"/>
    <mergeCell ref="AD120:AD124"/>
    <mergeCell ref="AE120:AE124"/>
    <mergeCell ref="AF120:AF124"/>
    <mergeCell ref="AX115:AX119"/>
    <mergeCell ref="AY115:AY119"/>
    <mergeCell ref="AZ115:AZ119"/>
    <mergeCell ref="BA115:BA119"/>
    <mergeCell ref="BB115:BB119"/>
    <mergeCell ref="AT115:AT119"/>
    <mergeCell ref="AU115:AU119"/>
    <mergeCell ref="AV115:AV119"/>
    <mergeCell ref="AW115:AW119"/>
    <mergeCell ref="AI115:AI119"/>
    <mergeCell ref="AJ115:AJ119"/>
    <mergeCell ref="AK115:AK119"/>
    <mergeCell ref="AD115:AD119"/>
    <mergeCell ref="AE115:AE119"/>
    <mergeCell ref="AF115:AF119"/>
    <mergeCell ref="AG115:AG119"/>
    <mergeCell ref="AH115:AH119"/>
    <mergeCell ref="L115:L119"/>
    <mergeCell ref="M115:M119"/>
    <mergeCell ref="N115:N119"/>
    <mergeCell ref="AC115:AC119"/>
    <mergeCell ref="AJ120:AJ124"/>
    <mergeCell ref="AK120:AK124"/>
    <mergeCell ref="A115:A119"/>
    <mergeCell ref="B115:B119"/>
    <mergeCell ref="D115:D119"/>
    <mergeCell ref="E115:E119"/>
    <mergeCell ref="F115:F119"/>
    <mergeCell ref="BA110:BA114"/>
    <mergeCell ref="BB110:BB114"/>
    <mergeCell ref="AG110:AG114"/>
    <mergeCell ref="AH110:AH114"/>
    <mergeCell ref="AI110:AI114"/>
    <mergeCell ref="AJ110:AJ114"/>
    <mergeCell ref="AK110:AK114"/>
    <mergeCell ref="A110:A114"/>
    <mergeCell ref="B110:B114"/>
    <mergeCell ref="D110:D114"/>
    <mergeCell ref="E110:E114"/>
    <mergeCell ref="F110:F114"/>
    <mergeCell ref="L110:L114"/>
    <mergeCell ref="M110:M114"/>
    <mergeCell ref="N110:N114"/>
    <mergeCell ref="AC110:AC114"/>
    <mergeCell ref="AD110:AD114"/>
    <mergeCell ref="AW120:AW124"/>
    <mergeCell ref="AX120:AX124"/>
    <mergeCell ref="AY120:AY124"/>
    <mergeCell ref="AZ120:AZ124"/>
    <mergeCell ref="F105:F109"/>
    <mergeCell ref="L105:L109"/>
    <mergeCell ref="M105:M109"/>
    <mergeCell ref="N105:N109"/>
    <mergeCell ref="AC105:AC109"/>
    <mergeCell ref="A105:A109"/>
    <mergeCell ref="B105:B109"/>
    <mergeCell ref="D105:D109"/>
    <mergeCell ref="E105:E109"/>
    <mergeCell ref="BC105:BC109"/>
    <mergeCell ref="BD105:BD109"/>
    <mergeCell ref="BE105:BE109"/>
    <mergeCell ref="BC110:BC114"/>
    <mergeCell ref="BD110:BD114"/>
    <mergeCell ref="BE110:BE114"/>
    <mergeCell ref="AV110:AV114"/>
    <mergeCell ref="AW110:AW114"/>
    <mergeCell ref="AX110:AX114"/>
    <mergeCell ref="AY110:AY114"/>
    <mergeCell ref="AZ110:AZ114"/>
    <mergeCell ref="AT110:AT114"/>
    <mergeCell ref="AU110:AU114"/>
    <mergeCell ref="AE110:AE114"/>
    <mergeCell ref="AF110:AF114"/>
    <mergeCell ref="AX105:AX109"/>
    <mergeCell ref="AY105:AY109"/>
    <mergeCell ref="AZ105:AZ109"/>
    <mergeCell ref="BA105:BA109"/>
    <mergeCell ref="BB105:BB109"/>
    <mergeCell ref="AT105:AT109"/>
    <mergeCell ref="AU105:AU109"/>
    <mergeCell ref="AV105:AV109"/>
    <mergeCell ref="AJ105:AJ109"/>
    <mergeCell ref="AK105:AK109"/>
    <mergeCell ref="BA100:BA104"/>
    <mergeCell ref="BB100:BB104"/>
    <mergeCell ref="BC100:BC104"/>
    <mergeCell ref="BD100:BD104"/>
    <mergeCell ref="BE100:BE104"/>
    <mergeCell ref="AV100:AV104"/>
    <mergeCell ref="AG100:AG104"/>
    <mergeCell ref="AH100:AH104"/>
    <mergeCell ref="AI100:AI104"/>
    <mergeCell ref="AD105:AD109"/>
    <mergeCell ref="AE105:AE109"/>
    <mergeCell ref="AF105:AF109"/>
    <mergeCell ref="AG105:AG109"/>
    <mergeCell ref="AH105:AH109"/>
    <mergeCell ref="AW105:AW109"/>
    <mergeCell ref="AI105:AI109"/>
    <mergeCell ref="AJ100:AJ104"/>
    <mergeCell ref="AK100:AK104"/>
    <mergeCell ref="AW100:AW104"/>
    <mergeCell ref="AX100:AX104"/>
    <mergeCell ref="AY100:AY104"/>
    <mergeCell ref="AZ100:AZ104"/>
    <mergeCell ref="AT100:AT104"/>
    <mergeCell ref="AU100:AU104"/>
    <mergeCell ref="AP100:AP104"/>
    <mergeCell ref="AQ100:AQ104"/>
    <mergeCell ref="AP105:AP109"/>
    <mergeCell ref="AQ105:AQ109"/>
    <mergeCell ref="BC95:BC99"/>
    <mergeCell ref="BD95:BD99"/>
    <mergeCell ref="BE95:BE99"/>
    <mergeCell ref="A100:A104"/>
    <mergeCell ref="B100:B104"/>
    <mergeCell ref="D100:D104"/>
    <mergeCell ref="E100:E104"/>
    <mergeCell ref="F100:F104"/>
    <mergeCell ref="L100:L104"/>
    <mergeCell ref="M100:M104"/>
    <mergeCell ref="N100:N104"/>
    <mergeCell ref="AC100:AC104"/>
    <mergeCell ref="AD100:AD104"/>
    <mergeCell ref="AE100:AE104"/>
    <mergeCell ref="AF100:AF104"/>
    <mergeCell ref="AX95:AX99"/>
    <mergeCell ref="AY95:AY99"/>
    <mergeCell ref="AZ95:AZ99"/>
    <mergeCell ref="BA95:BA99"/>
    <mergeCell ref="BB95:BB99"/>
    <mergeCell ref="AT95:AT99"/>
    <mergeCell ref="AU95:AU99"/>
    <mergeCell ref="AV95:AV99"/>
    <mergeCell ref="AW95:AW99"/>
    <mergeCell ref="AI95:AI99"/>
    <mergeCell ref="AJ95:AJ99"/>
    <mergeCell ref="AK95:AK99"/>
    <mergeCell ref="AD95:AD99"/>
    <mergeCell ref="AE95:AE99"/>
    <mergeCell ref="AF95:AF99"/>
    <mergeCell ref="AG95:AG99"/>
    <mergeCell ref="AH95:AH99"/>
    <mergeCell ref="A95:A99"/>
    <mergeCell ref="B95:B99"/>
    <mergeCell ref="D95:D99"/>
    <mergeCell ref="E95:E99"/>
    <mergeCell ref="F95:F99"/>
    <mergeCell ref="BA90:BA94"/>
    <mergeCell ref="BB90:BB94"/>
    <mergeCell ref="AG90:AG94"/>
    <mergeCell ref="AH90:AH94"/>
    <mergeCell ref="AI90:AI94"/>
    <mergeCell ref="AJ90:AJ94"/>
    <mergeCell ref="AK90:AK94"/>
    <mergeCell ref="A90:A94"/>
    <mergeCell ref="B90:B94"/>
    <mergeCell ref="D90:D94"/>
    <mergeCell ref="E90:E94"/>
    <mergeCell ref="F90:F94"/>
    <mergeCell ref="L90:L94"/>
    <mergeCell ref="M90:M94"/>
    <mergeCell ref="N90:N94"/>
    <mergeCell ref="AC90:AC94"/>
    <mergeCell ref="AD90:AD94"/>
    <mergeCell ref="AO90:AO94"/>
    <mergeCell ref="AO95:AO99"/>
    <mergeCell ref="AQ90:AQ94"/>
    <mergeCell ref="AP95:AP99"/>
    <mergeCell ref="AQ95:AQ99"/>
    <mergeCell ref="L95:L99"/>
    <mergeCell ref="M95:M99"/>
    <mergeCell ref="N95:N99"/>
    <mergeCell ref="AC95:AC99"/>
    <mergeCell ref="A85:A89"/>
    <mergeCell ref="B85:B89"/>
    <mergeCell ref="D85:D89"/>
    <mergeCell ref="E85:E89"/>
    <mergeCell ref="BC85:BC89"/>
    <mergeCell ref="BD85:BD89"/>
    <mergeCell ref="BE85:BE89"/>
    <mergeCell ref="BC90:BC94"/>
    <mergeCell ref="BD90:BD94"/>
    <mergeCell ref="BE90:BE94"/>
    <mergeCell ref="AV90:AV94"/>
    <mergeCell ref="AW90:AW94"/>
    <mergeCell ref="AX90:AX94"/>
    <mergeCell ref="AY90:AY94"/>
    <mergeCell ref="AZ90:AZ94"/>
    <mergeCell ref="AT90:AT94"/>
    <mergeCell ref="AU90:AU94"/>
    <mergeCell ref="AE90:AE94"/>
    <mergeCell ref="AF90:AF94"/>
    <mergeCell ref="AX85:AX89"/>
    <mergeCell ref="AY85:AY89"/>
    <mergeCell ref="AZ85:AZ89"/>
    <mergeCell ref="BA85:BA89"/>
    <mergeCell ref="BB85:BB89"/>
    <mergeCell ref="AT85:AT89"/>
    <mergeCell ref="AU85:AU89"/>
    <mergeCell ref="AV85:AV89"/>
    <mergeCell ref="AO85:AO89"/>
    <mergeCell ref="AM85:AM89"/>
    <mergeCell ref="AM90:AM94"/>
    <mergeCell ref="AK85:AK89"/>
    <mergeCell ref="BA80:BA84"/>
    <mergeCell ref="BB80:BB84"/>
    <mergeCell ref="BC80:BC84"/>
    <mergeCell ref="BD80:BD84"/>
    <mergeCell ref="BE80:BE84"/>
    <mergeCell ref="AV80:AV84"/>
    <mergeCell ref="AG80:AG84"/>
    <mergeCell ref="AH80:AH84"/>
    <mergeCell ref="AI80:AI84"/>
    <mergeCell ref="AD85:AD89"/>
    <mergeCell ref="AE85:AE89"/>
    <mergeCell ref="AF85:AF89"/>
    <mergeCell ref="AG85:AG89"/>
    <mergeCell ref="AH85:AH89"/>
    <mergeCell ref="AW85:AW89"/>
    <mergeCell ref="AI85:AI89"/>
    <mergeCell ref="F85:F89"/>
    <mergeCell ref="L85:L89"/>
    <mergeCell ref="M85:M89"/>
    <mergeCell ref="N85:N89"/>
    <mergeCell ref="AC85:AC89"/>
    <mergeCell ref="AO80:AO84"/>
    <mergeCell ref="AM80:AM84"/>
    <mergeCell ref="AW80:AW84"/>
    <mergeCell ref="AX80:AX84"/>
    <mergeCell ref="AY80:AY84"/>
    <mergeCell ref="AZ80:AZ84"/>
    <mergeCell ref="AT80:AT84"/>
    <mergeCell ref="AU80:AU84"/>
    <mergeCell ref="AJ80:AJ84"/>
    <mergeCell ref="AK80:AK84"/>
    <mergeCell ref="AJ85:AJ89"/>
    <mergeCell ref="BC75:BC79"/>
    <mergeCell ref="BD75:BD79"/>
    <mergeCell ref="BE75:BE79"/>
    <mergeCell ref="A80:A84"/>
    <mergeCell ref="B80:B84"/>
    <mergeCell ref="D80:D84"/>
    <mergeCell ref="E80:E84"/>
    <mergeCell ref="F80:F84"/>
    <mergeCell ref="L80:L84"/>
    <mergeCell ref="M80:M84"/>
    <mergeCell ref="N80:N84"/>
    <mergeCell ref="AC80:AC84"/>
    <mergeCell ref="AD80:AD84"/>
    <mergeCell ref="AE80:AE84"/>
    <mergeCell ref="AF80:AF84"/>
    <mergeCell ref="AX75:AX79"/>
    <mergeCell ref="AY75:AY79"/>
    <mergeCell ref="AZ75:AZ79"/>
    <mergeCell ref="BA75:BA79"/>
    <mergeCell ref="BB75:BB79"/>
    <mergeCell ref="AT75:AT79"/>
    <mergeCell ref="AU75:AU79"/>
    <mergeCell ref="AV75:AV79"/>
    <mergeCell ref="AW75:AW79"/>
    <mergeCell ref="AI75:AI79"/>
    <mergeCell ref="AJ75:AJ79"/>
    <mergeCell ref="A75:A79"/>
    <mergeCell ref="B75:B79"/>
    <mergeCell ref="D75:D79"/>
    <mergeCell ref="E75:E79"/>
    <mergeCell ref="F75:F79"/>
    <mergeCell ref="AK75:AK79"/>
    <mergeCell ref="AO75:AO79"/>
    <mergeCell ref="AM75:AM79"/>
    <mergeCell ref="A65:A69"/>
    <mergeCell ref="B65:B69"/>
    <mergeCell ref="D65:D69"/>
    <mergeCell ref="E65:E69"/>
    <mergeCell ref="BC65:BC69"/>
    <mergeCell ref="BD65:BD69"/>
    <mergeCell ref="BE65:BE69"/>
    <mergeCell ref="BC70:BC74"/>
    <mergeCell ref="BD70:BD74"/>
    <mergeCell ref="BE70:BE74"/>
    <mergeCell ref="AV70:AV74"/>
    <mergeCell ref="AW70:AW74"/>
    <mergeCell ref="AX70:AX74"/>
    <mergeCell ref="AY70:AY74"/>
    <mergeCell ref="AZ70:AZ74"/>
    <mergeCell ref="AT70:AT74"/>
    <mergeCell ref="AU70:AU74"/>
    <mergeCell ref="AE70:AE74"/>
    <mergeCell ref="AF70:AF74"/>
    <mergeCell ref="AX65:AX69"/>
    <mergeCell ref="AY65:AY69"/>
    <mergeCell ref="AZ65:AZ69"/>
    <mergeCell ref="BA65:BA69"/>
    <mergeCell ref="BB65:BB69"/>
    <mergeCell ref="AT65:AT69"/>
    <mergeCell ref="BA70:BA74"/>
    <mergeCell ref="BB70:BB74"/>
    <mergeCell ref="AG70:AG74"/>
    <mergeCell ref="AH70:AH74"/>
    <mergeCell ref="AI70:AI74"/>
    <mergeCell ref="AO70:AO74"/>
    <mergeCell ref="AQ65:AQ69"/>
    <mergeCell ref="AP70:AP74"/>
    <mergeCell ref="AP65:AP69"/>
    <mergeCell ref="A55:A59"/>
    <mergeCell ref="B55:B59"/>
    <mergeCell ref="D55:D59"/>
    <mergeCell ref="E55:E59"/>
    <mergeCell ref="AT60:AT64"/>
    <mergeCell ref="AU60:AU64"/>
    <mergeCell ref="AJ65:AJ69"/>
    <mergeCell ref="AK65:AK69"/>
    <mergeCell ref="BA60:BA64"/>
    <mergeCell ref="BB60:BB64"/>
    <mergeCell ref="AO55:AO59"/>
    <mergeCell ref="L55:L59"/>
    <mergeCell ref="M55:M59"/>
    <mergeCell ref="N55:N59"/>
    <mergeCell ref="AC55:AC59"/>
    <mergeCell ref="F65:F69"/>
    <mergeCell ref="L65:L69"/>
    <mergeCell ref="M65:M69"/>
    <mergeCell ref="N65:N69"/>
    <mergeCell ref="AC65:AC69"/>
    <mergeCell ref="AJ70:AJ74"/>
    <mergeCell ref="AK70:AK74"/>
    <mergeCell ref="A70:A74"/>
    <mergeCell ref="B70:B74"/>
    <mergeCell ref="D70:D74"/>
    <mergeCell ref="E70:E74"/>
    <mergeCell ref="F70:F74"/>
    <mergeCell ref="L70:L74"/>
    <mergeCell ref="BC60:BC64"/>
    <mergeCell ref="BD60:BD64"/>
    <mergeCell ref="BE60:BE64"/>
    <mergeCell ref="AV60:AV64"/>
    <mergeCell ref="AG60:AG64"/>
    <mergeCell ref="AH60:AH64"/>
    <mergeCell ref="AI60:AI64"/>
    <mergeCell ref="AD65:AD69"/>
    <mergeCell ref="AE65:AE69"/>
    <mergeCell ref="AF65:AF69"/>
    <mergeCell ref="AG65:AG69"/>
    <mergeCell ref="AH65:AH69"/>
    <mergeCell ref="AW65:AW69"/>
    <mergeCell ref="AI65:AI69"/>
    <mergeCell ref="AM65:AM69"/>
    <mergeCell ref="AO60:AO64"/>
    <mergeCell ref="AP60:AP64"/>
    <mergeCell ref="AQ60:AQ64"/>
    <mergeCell ref="AW60:AW64"/>
    <mergeCell ref="AX60:AX64"/>
    <mergeCell ref="AY60:AY64"/>
    <mergeCell ref="AZ60:AZ64"/>
    <mergeCell ref="AJ60:AJ64"/>
    <mergeCell ref="AK60:AK64"/>
    <mergeCell ref="AU65:AU69"/>
    <mergeCell ref="AV65:AV69"/>
    <mergeCell ref="AO65:AO69"/>
    <mergeCell ref="A60:A64"/>
    <mergeCell ref="B60:B64"/>
    <mergeCell ref="D60:D64"/>
    <mergeCell ref="E60:E64"/>
    <mergeCell ref="F60:F64"/>
    <mergeCell ref="L60:L64"/>
    <mergeCell ref="M60:M64"/>
    <mergeCell ref="N60:N64"/>
    <mergeCell ref="AC60:AC64"/>
    <mergeCell ref="AD60:AD64"/>
    <mergeCell ref="AE60:AE64"/>
    <mergeCell ref="AF60:AF64"/>
    <mergeCell ref="AX55:AX59"/>
    <mergeCell ref="AY55:AY59"/>
    <mergeCell ref="AZ55:AZ59"/>
    <mergeCell ref="BA55:BA59"/>
    <mergeCell ref="BB55:BB59"/>
    <mergeCell ref="AT55:AT59"/>
    <mergeCell ref="AU55:AU59"/>
    <mergeCell ref="AV55:AV59"/>
    <mergeCell ref="AW55:AW59"/>
    <mergeCell ref="AI55:AI59"/>
    <mergeCell ref="AJ55:AJ59"/>
    <mergeCell ref="AK55:AK59"/>
    <mergeCell ref="AD55:AD59"/>
    <mergeCell ref="A50:A54"/>
    <mergeCell ref="B50:B54"/>
    <mergeCell ref="D50:D54"/>
    <mergeCell ref="E50:E54"/>
    <mergeCell ref="F50:F54"/>
    <mergeCell ref="L50:L54"/>
    <mergeCell ref="M50:M54"/>
    <mergeCell ref="N50:N54"/>
    <mergeCell ref="AC50:AC54"/>
    <mergeCell ref="AD50:AD54"/>
    <mergeCell ref="BC50:BC54"/>
    <mergeCell ref="AQ50:AQ54"/>
    <mergeCell ref="AP55:AP59"/>
    <mergeCell ref="AQ55:AQ59"/>
    <mergeCell ref="BC55:BC59"/>
    <mergeCell ref="BD55:BD59"/>
    <mergeCell ref="BE55:BE59"/>
    <mergeCell ref="BA50:BA54"/>
    <mergeCell ref="BD50:BD54"/>
    <mergeCell ref="BE50:BE54"/>
    <mergeCell ref="AV50:AV54"/>
    <mergeCell ref="AW50:AW54"/>
    <mergeCell ref="AX50:AX54"/>
    <mergeCell ref="AY50:AY54"/>
    <mergeCell ref="AZ50:AZ54"/>
    <mergeCell ref="AT50:AT54"/>
    <mergeCell ref="AU50:AU54"/>
    <mergeCell ref="AE50:AE54"/>
    <mergeCell ref="AF50:AF54"/>
    <mergeCell ref="AG55:AG59"/>
    <mergeCell ref="AH55:AH59"/>
    <mergeCell ref="AG50:AG54"/>
    <mergeCell ref="AX45:AX49"/>
    <mergeCell ref="AY45:AY49"/>
    <mergeCell ref="AZ45:AZ49"/>
    <mergeCell ref="BA45:BA49"/>
    <mergeCell ref="BB45:BB49"/>
    <mergeCell ref="AT45:AT49"/>
    <mergeCell ref="AU45:AU49"/>
    <mergeCell ref="AV45:AV49"/>
    <mergeCell ref="AW45:AW49"/>
    <mergeCell ref="AI45:AI49"/>
    <mergeCell ref="BC45:BC49"/>
    <mergeCell ref="BD45:BD49"/>
    <mergeCell ref="BE45:BE49"/>
    <mergeCell ref="AM45:AM49"/>
    <mergeCell ref="AM50:AM54"/>
    <mergeCell ref="AO45:AO49"/>
    <mergeCell ref="AO50:AO54"/>
    <mergeCell ref="AP45:AP49"/>
    <mergeCell ref="AQ45:AQ49"/>
    <mergeCell ref="AP50:AP54"/>
    <mergeCell ref="BB50:BB54"/>
    <mergeCell ref="A45:A49"/>
    <mergeCell ref="B45:B49"/>
    <mergeCell ref="D45:D49"/>
    <mergeCell ref="E45:E49"/>
    <mergeCell ref="AW40:AW44"/>
    <mergeCell ref="A40:A44"/>
    <mergeCell ref="B40:B44"/>
    <mergeCell ref="D40:D44"/>
    <mergeCell ref="E40:E44"/>
    <mergeCell ref="F40:F44"/>
    <mergeCell ref="L40:L44"/>
    <mergeCell ref="M40:M44"/>
    <mergeCell ref="AK40:AK44"/>
    <mergeCell ref="A35:A39"/>
    <mergeCell ref="B35:B39"/>
    <mergeCell ref="D35:D39"/>
    <mergeCell ref="E35:E39"/>
    <mergeCell ref="F35:F39"/>
    <mergeCell ref="AO35:AO39"/>
    <mergeCell ref="AO40:AO44"/>
    <mergeCell ref="AP35:AP39"/>
    <mergeCell ref="AQ35:AQ39"/>
    <mergeCell ref="AP40:AP44"/>
    <mergeCell ref="AQ40:AQ44"/>
    <mergeCell ref="L45:L49"/>
    <mergeCell ref="M45:M49"/>
    <mergeCell ref="AG45:AG49"/>
    <mergeCell ref="AH45:AH49"/>
    <mergeCell ref="N45:N49"/>
    <mergeCell ref="AM35:AM39"/>
    <mergeCell ref="AM40:AM44"/>
    <mergeCell ref="AX40:AX44"/>
    <mergeCell ref="AY40:AY44"/>
    <mergeCell ref="AZ40:AZ44"/>
    <mergeCell ref="AT40:AT44"/>
    <mergeCell ref="AU40:AU44"/>
    <mergeCell ref="AJ45:AJ49"/>
    <mergeCell ref="AK45:AK49"/>
    <mergeCell ref="BA40:BA44"/>
    <mergeCell ref="BB40:BB44"/>
    <mergeCell ref="BC40:BC44"/>
    <mergeCell ref="BD40:BD44"/>
    <mergeCell ref="BE40:BE44"/>
    <mergeCell ref="AV40:AV44"/>
    <mergeCell ref="AG40:AG44"/>
    <mergeCell ref="N35:N39"/>
    <mergeCell ref="AC35:AC39"/>
    <mergeCell ref="BC35:BC39"/>
    <mergeCell ref="BD35:BD39"/>
    <mergeCell ref="BE35:BE39"/>
    <mergeCell ref="N40:N44"/>
    <mergeCell ref="AC40:AC44"/>
    <mergeCell ref="AD40:AD44"/>
    <mergeCell ref="AE40:AE44"/>
    <mergeCell ref="AF40:AF44"/>
    <mergeCell ref="AX35:AX39"/>
    <mergeCell ref="AY35:AY39"/>
    <mergeCell ref="AZ35:AZ39"/>
    <mergeCell ref="BA35:BA39"/>
    <mergeCell ref="BB35:BB39"/>
    <mergeCell ref="AT35:AT39"/>
    <mergeCell ref="AU35:AU39"/>
    <mergeCell ref="AJ40:AJ44"/>
    <mergeCell ref="BA30:BA34"/>
    <mergeCell ref="BB30:BB34"/>
    <mergeCell ref="AG30:AG34"/>
    <mergeCell ref="AH30:AH34"/>
    <mergeCell ref="AI30:AI34"/>
    <mergeCell ref="AJ30:AJ34"/>
    <mergeCell ref="AK30:AK34"/>
    <mergeCell ref="AI35:AI39"/>
    <mergeCell ref="AJ35:AJ39"/>
    <mergeCell ref="AK35:AK39"/>
    <mergeCell ref="AD35:AD39"/>
    <mergeCell ref="AE35:AE39"/>
    <mergeCell ref="AF35:AF39"/>
    <mergeCell ref="AG35:AG39"/>
    <mergeCell ref="AH35:AH39"/>
    <mergeCell ref="L35:L39"/>
    <mergeCell ref="M35:M39"/>
    <mergeCell ref="AO30:AO34"/>
    <mergeCell ref="AP30:AP34"/>
    <mergeCell ref="AQ30:AQ34"/>
    <mergeCell ref="AV35:AV39"/>
    <mergeCell ref="AW35:AW39"/>
    <mergeCell ref="AM30:AM34"/>
    <mergeCell ref="BC30:BC34"/>
    <mergeCell ref="BD30:BD34"/>
    <mergeCell ref="BE30:BE34"/>
    <mergeCell ref="AV30:AV34"/>
    <mergeCell ref="AW30:AW34"/>
    <mergeCell ref="AX30:AX34"/>
    <mergeCell ref="AY30:AY34"/>
    <mergeCell ref="AZ30:AZ34"/>
    <mergeCell ref="AT30:AT34"/>
    <mergeCell ref="AU30:AU34"/>
    <mergeCell ref="BC25:BC29"/>
    <mergeCell ref="BD25:BD29"/>
    <mergeCell ref="BE25:BE29"/>
    <mergeCell ref="A30:A34"/>
    <mergeCell ref="B30:B34"/>
    <mergeCell ref="D30:D34"/>
    <mergeCell ref="E30:E34"/>
    <mergeCell ref="F30:F34"/>
    <mergeCell ref="L30:L34"/>
    <mergeCell ref="M30:M34"/>
    <mergeCell ref="N30:N34"/>
    <mergeCell ref="AC30:AC34"/>
    <mergeCell ref="AD30:AD34"/>
    <mergeCell ref="AE30:AE34"/>
    <mergeCell ref="AF30:AF34"/>
    <mergeCell ref="AX25:AX29"/>
    <mergeCell ref="AY25:AY29"/>
    <mergeCell ref="AZ25:AZ29"/>
    <mergeCell ref="BA25:BA29"/>
    <mergeCell ref="BB25:BB29"/>
    <mergeCell ref="AT25:AT29"/>
    <mergeCell ref="AU25:AU29"/>
    <mergeCell ref="A15:A19"/>
    <mergeCell ref="B15:B19"/>
    <mergeCell ref="D15:D19"/>
    <mergeCell ref="E15:E19"/>
    <mergeCell ref="AG20:AG24"/>
    <mergeCell ref="AH20:AH24"/>
    <mergeCell ref="AI20:AI24"/>
    <mergeCell ref="AV25:AV29"/>
    <mergeCell ref="AW25:AW29"/>
    <mergeCell ref="AK25:AK29"/>
    <mergeCell ref="AD25:AD29"/>
    <mergeCell ref="AE25:AE29"/>
    <mergeCell ref="AF25:AF29"/>
    <mergeCell ref="AG25:AG29"/>
    <mergeCell ref="AH25:AH29"/>
    <mergeCell ref="F25:F29"/>
    <mergeCell ref="L25:L29"/>
    <mergeCell ref="M25:M29"/>
    <mergeCell ref="N25:N29"/>
    <mergeCell ref="AC25:AC29"/>
    <mergeCell ref="A25:A29"/>
    <mergeCell ref="B25:B29"/>
    <mergeCell ref="D25:D29"/>
    <mergeCell ref="E25:E29"/>
    <mergeCell ref="AO20:AO24"/>
    <mergeCell ref="AO25:AO29"/>
    <mergeCell ref="AP20:AP24"/>
    <mergeCell ref="AQ20:AQ24"/>
    <mergeCell ref="AP25:AP29"/>
    <mergeCell ref="AQ25:AQ29"/>
    <mergeCell ref="F15:F19"/>
    <mergeCell ref="L15:L19"/>
    <mergeCell ref="AT15:AT19"/>
    <mergeCell ref="AU15:AU19"/>
    <mergeCell ref="AV15:AV19"/>
    <mergeCell ref="AZ15:AZ19"/>
    <mergeCell ref="BA15:BA19"/>
    <mergeCell ref="BB15:BB19"/>
    <mergeCell ref="BC20:BC24"/>
    <mergeCell ref="BD20:BD24"/>
    <mergeCell ref="BE20:BE24"/>
    <mergeCell ref="AV20:AV24"/>
    <mergeCell ref="AW20:AW24"/>
    <mergeCell ref="AX20:AX24"/>
    <mergeCell ref="AY20:AY24"/>
    <mergeCell ref="AZ20:AZ24"/>
    <mergeCell ref="AT20:AT24"/>
    <mergeCell ref="AU20:AU24"/>
    <mergeCell ref="A20:A24"/>
    <mergeCell ref="B20:B24"/>
    <mergeCell ref="D20:D24"/>
    <mergeCell ref="E20:E24"/>
    <mergeCell ref="F20:F24"/>
    <mergeCell ref="L20:L24"/>
    <mergeCell ref="M20:M24"/>
    <mergeCell ref="N20:N24"/>
    <mergeCell ref="AC20:AC24"/>
    <mergeCell ref="BA20:BA24"/>
    <mergeCell ref="BB20:BB24"/>
    <mergeCell ref="AM20:AM24"/>
    <mergeCell ref="AJ20:AJ24"/>
    <mergeCell ref="AK20:AK24"/>
    <mergeCell ref="AD20:AD24"/>
    <mergeCell ref="AE20:AE24"/>
    <mergeCell ref="AU10:AU14"/>
    <mergeCell ref="AV10:AV14"/>
    <mergeCell ref="BC15:BC19"/>
    <mergeCell ref="BD15:BD19"/>
    <mergeCell ref="BE15:BE19"/>
    <mergeCell ref="AX15:AX19"/>
    <mergeCell ref="AY15:AY19"/>
    <mergeCell ref="BC8:BC9"/>
    <mergeCell ref="BD8:BD9"/>
    <mergeCell ref="BE8:BE9"/>
    <mergeCell ref="BB10:BB14"/>
    <mergeCell ref="BC10:BC14"/>
    <mergeCell ref="BD10:BD14"/>
    <mergeCell ref="BE10:BE14"/>
    <mergeCell ref="AW15:AW19"/>
    <mergeCell ref="AW10:AW14"/>
    <mergeCell ref="AX10:AX14"/>
    <mergeCell ref="AY10:AY14"/>
    <mergeCell ref="AZ10:AZ14"/>
    <mergeCell ref="BA10:BA14"/>
    <mergeCell ref="AL7:AS7"/>
    <mergeCell ref="AT7:AW7"/>
    <mergeCell ref="AX7:BA7"/>
    <mergeCell ref="BB7:BE7"/>
    <mergeCell ref="AX8:AX9"/>
    <mergeCell ref="AY8:AY9"/>
    <mergeCell ref="AZ8:AZ9"/>
    <mergeCell ref="BA8:BA9"/>
    <mergeCell ref="BB8:BB9"/>
    <mergeCell ref="AS8:AS9"/>
    <mergeCell ref="AT8:AT9"/>
    <mergeCell ref="AU8:AU9"/>
    <mergeCell ref="AV8:AV9"/>
    <mergeCell ref="AW8:AW9"/>
    <mergeCell ref="AM8:AM9"/>
    <mergeCell ref="AN8:AN9"/>
    <mergeCell ref="AO8:AO9"/>
    <mergeCell ref="AP8:AQ8"/>
    <mergeCell ref="AR8:AR9"/>
    <mergeCell ref="AL8:AL9"/>
    <mergeCell ref="AK7:AK9"/>
    <mergeCell ref="AC15:AC19"/>
    <mergeCell ref="AH10:AH14"/>
    <mergeCell ref="AI10:AI14"/>
    <mergeCell ref="AJ10:AJ14"/>
    <mergeCell ref="AJ7:AJ9"/>
    <mergeCell ref="AH7:AI8"/>
    <mergeCell ref="AG7:AG9"/>
    <mergeCell ref="AF7:AF9"/>
    <mergeCell ref="AE7:AE9"/>
    <mergeCell ref="AD7:AD9"/>
    <mergeCell ref="X7:AC7"/>
    <mergeCell ref="AE15:AE19"/>
    <mergeCell ref="AF15:AF19"/>
    <mergeCell ref="AG15:AG19"/>
    <mergeCell ref="AF10:AF14"/>
    <mergeCell ref="AG10:AG14"/>
    <mergeCell ref="AC10:AC14"/>
    <mergeCell ref="AD10:AD14"/>
    <mergeCell ref="AE10:AE14"/>
    <mergeCell ref="AB8:AB9"/>
    <mergeCell ref="AC8:AC9"/>
    <mergeCell ref="X8:X9"/>
    <mergeCell ref="Y8:Y9"/>
    <mergeCell ref="Z8:Z9"/>
    <mergeCell ref="AA8:AA9"/>
    <mergeCell ref="AH15:AH19"/>
    <mergeCell ref="AI15:AI19"/>
    <mergeCell ref="AJ15:AJ19"/>
    <mergeCell ref="AD15:AD19"/>
    <mergeCell ref="AK15:AK19"/>
    <mergeCell ref="AK10:AK14"/>
    <mergeCell ref="A1:A3"/>
    <mergeCell ref="B1:N1"/>
    <mergeCell ref="B2:N2"/>
    <mergeCell ref="B3:H3"/>
    <mergeCell ref="I3:N3"/>
    <mergeCell ref="A5:E5"/>
    <mergeCell ref="H5:J5"/>
    <mergeCell ref="O1:O3"/>
    <mergeCell ref="F10:F14"/>
    <mergeCell ref="L10:L14"/>
    <mergeCell ref="M10:M14"/>
    <mergeCell ref="N10:N14"/>
    <mergeCell ref="A10:A14"/>
    <mergeCell ref="E10:E14"/>
    <mergeCell ref="L8:L9"/>
    <mergeCell ref="M8:M9"/>
    <mergeCell ref="F8:F9"/>
    <mergeCell ref="J8:J9"/>
    <mergeCell ref="K8:K9"/>
    <mergeCell ref="G8:I8"/>
    <mergeCell ref="E8:E9"/>
    <mergeCell ref="B7:B9"/>
    <mergeCell ref="A7:A9"/>
    <mergeCell ref="O7:W7"/>
    <mergeCell ref="N7:N9"/>
    <mergeCell ref="L7:M7"/>
    <mergeCell ref="D7:D9"/>
    <mergeCell ref="E7:K7"/>
    <mergeCell ref="O8:O9"/>
    <mergeCell ref="Q8:R8"/>
    <mergeCell ref="P8:P9"/>
    <mergeCell ref="C7:C9"/>
    <mergeCell ref="C100:C104"/>
    <mergeCell ref="C135:C139"/>
    <mergeCell ref="C105:C109"/>
    <mergeCell ref="C110:C114"/>
    <mergeCell ref="C115:C119"/>
    <mergeCell ref="C120:C124"/>
    <mergeCell ref="C125:C129"/>
    <mergeCell ref="C130:C134"/>
    <mergeCell ref="L75:L79"/>
    <mergeCell ref="M75:M79"/>
    <mergeCell ref="AD45:AD49"/>
    <mergeCell ref="AE45:AE49"/>
    <mergeCell ref="AF45:AF49"/>
    <mergeCell ref="C140:C144"/>
    <mergeCell ref="F55:F59"/>
    <mergeCell ref="AE55:AE59"/>
    <mergeCell ref="AF55:AF59"/>
    <mergeCell ref="N75:N79"/>
    <mergeCell ref="AC75:AC79"/>
    <mergeCell ref="C45:C49"/>
    <mergeCell ref="C50:C54"/>
    <mergeCell ref="C55:C59"/>
    <mergeCell ref="C60:C64"/>
    <mergeCell ref="C65:C69"/>
    <mergeCell ref="C70:C74"/>
    <mergeCell ref="C75:C79"/>
    <mergeCell ref="C80:C84"/>
    <mergeCell ref="C85:C89"/>
    <mergeCell ref="C90:C94"/>
    <mergeCell ref="C95:C99"/>
    <mergeCell ref="N70:N74"/>
    <mergeCell ref="AC70:AC74"/>
    <mergeCell ref="AH50:AH54"/>
    <mergeCell ref="AI50:AI54"/>
    <mergeCell ref="AJ50:AJ54"/>
    <mergeCell ref="AK50:AK54"/>
    <mergeCell ref="AD75:AD79"/>
    <mergeCell ref="AE75:AE79"/>
    <mergeCell ref="AF75:AF79"/>
    <mergeCell ref="AG75:AG79"/>
    <mergeCell ref="AH75:AH79"/>
    <mergeCell ref="M70:M74"/>
    <mergeCell ref="AD70:AD74"/>
    <mergeCell ref="M15:M19"/>
    <mergeCell ref="N15:N19"/>
    <mergeCell ref="F45:F49"/>
    <mergeCell ref="C10:C14"/>
    <mergeCell ref="D10:D14"/>
    <mergeCell ref="B10:B14"/>
    <mergeCell ref="AM10:AM14"/>
    <mergeCell ref="AO10:AO14"/>
    <mergeCell ref="AP10:AP14"/>
    <mergeCell ref="AQ10:AQ14"/>
    <mergeCell ref="AM15:AM19"/>
    <mergeCell ref="AO15:AO19"/>
    <mergeCell ref="AP15:AP19"/>
    <mergeCell ref="AQ15:AQ19"/>
    <mergeCell ref="AM25:AM29"/>
    <mergeCell ref="AI25:AI29"/>
    <mergeCell ref="AJ25:AJ29"/>
    <mergeCell ref="AH40:AH44"/>
    <mergeCell ref="AI40:AI44"/>
    <mergeCell ref="AC45:AC49"/>
    <mergeCell ref="AF20:AF24"/>
    <mergeCell ref="C15:C19"/>
    <mergeCell ref="C20:C24"/>
    <mergeCell ref="C25:C29"/>
    <mergeCell ref="C30:C34"/>
    <mergeCell ref="C35:C39"/>
    <mergeCell ref="C40:C44"/>
  </mergeCells>
  <conditionalFormatting sqref="M10">
    <cfRule type="cellIs" dxfId="46" priority="91" operator="equal">
      <formula>"CATASTROFICO"</formula>
    </cfRule>
    <cfRule type="cellIs" dxfId="45" priority="92" operator="equal">
      <formula>"MAYOR"</formula>
    </cfRule>
    <cfRule type="cellIs" dxfId="44" priority="93" operator="equal">
      <formula>"MODERADO"</formula>
    </cfRule>
    <cfRule type="cellIs" dxfId="43" priority="94" operator="equal">
      <formula>"MENOR"</formula>
    </cfRule>
    <cfRule type="cellIs" dxfId="42" priority="95" operator="equal">
      <formula>"INSIGNIFICANTE"</formula>
    </cfRule>
  </conditionalFormatting>
  <conditionalFormatting sqref="N10">
    <cfRule type="cellIs" dxfId="41" priority="87" operator="equal">
      <formula>"EXTREMO"</formula>
    </cfRule>
    <cfRule type="cellIs" dxfId="40" priority="88" operator="equal">
      <formula>"ALTO"</formula>
    </cfRule>
    <cfRule type="cellIs" dxfId="39" priority="89" operator="equal">
      <formula>"MODERADO"</formula>
    </cfRule>
    <cfRule type="cellIs" dxfId="38" priority="90" operator="equal">
      <formula>"BAJO"</formula>
    </cfRule>
  </conditionalFormatting>
  <conditionalFormatting sqref="AB10:AB159">
    <cfRule type="cellIs" dxfId="37" priority="85" operator="equal">
      <formula>"NO"</formula>
    </cfRule>
    <cfRule type="cellIs" dxfId="36" priority="86" operator="equal">
      <formula>"SI"</formula>
    </cfRule>
  </conditionalFormatting>
  <conditionalFormatting sqref="AC10:AC159">
    <cfRule type="cellIs" dxfId="35" priority="82" operator="equal">
      <formula>"DÉBIL"</formula>
    </cfRule>
    <cfRule type="cellIs" dxfId="34" priority="83" operator="equal">
      <formula>"MODERADO"</formula>
    </cfRule>
    <cfRule type="cellIs" dxfId="33" priority="84" operator="equal">
      <formula>"FUERTE"</formula>
    </cfRule>
  </conditionalFormatting>
  <conditionalFormatting sqref="L15 L20 L25 L30 L35 L40 L45 L50 L55 L60 L65 L70 L75 L80 L85 L90 L95 L100 L105 L110 L115 L120 L125 L130 L135 L140 L145 L150 L155">
    <cfRule type="cellIs" dxfId="32" priority="39" operator="equal">
      <formula>"CASI SEGURO"</formula>
    </cfRule>
    <cfRule type="cellIs" dxfId="31" priority="40" operator="equal">
      <formula>"PROBABLE"</formula>
    </cfRule>
    <cfRule type="cellIs" dxfId="30" priority="41" operator="equal">
      <formula>"POSIBLE"</formula>
    </cfRule>
    <cfRule type="cellIs" dxfId="29" priority="42" operator="equal">
      <formula>"IMPROBABLE"</formula>
    </cfRule>
    <cfRule type="cellIs" dxfId="28" priority="43" operator="equal">
      <formula>"RARA VEZ"</formula>
    </cfRule>
  </conditionalFormatting>
  <conditionalFormatting sqref="M15 M20 M25 M30 M35 M40 M45 M50 M55 M60 M65 M70 M75 M80 M85 M90 M95 M100 M105 M110 M115 M120 M125 M130 M135 M140 M145 M150 M155">
    <cfRule type="cellIs" dxfId="27" priority="34" operator="equal">
      <formula>"CATASTROFICO"</formula>
    </cfRule>
    <cfRule type="cellIs" dxfId="26" priority="35" operator="equal">
      <formula>"MAYOR"</formula>
    </cfRule>
    <cfRule type="cellIs" dxfId="25" priority="36" operator="equal">
      <formula>"MODERADO"</formula>
    </cfRule>
    <cfRule type="cellIs" dxfId="24" priority="37" operator="equal">
      <formula>"MENOR"</formula>
    </cfRule>
    <cfRule type="cellIs" dxfId="23" priority="38" operator="equal">
      <formula>"INSIGNIFICANTE"</formula>
    </cfRule>
  </conditionalFormatting>
  <conditionalFormatting sqref="N15 N20 N25 N30 N35 N40 N45 N50 N55 N60 N65 N70 N75 N80 N85 N90 N95 N100 N105 N110 N115 N120 N125 N130 N135 N140 N145 N150 N155">
    <cfRule type="cellIs" dxfId="22" priority="30" operator="equal">
      <formula>"EXTREMO"</formula>
    </cfRule>
    <cfRule type="cellIs" dxfId="21" priority="31" operator="equal">
      <formula>"ALTO"</formula>
    </cfRule>
    <cfRule type="cellIs" dxfId="20" priority="32" operator="equal">
      <formula>"MODERADO"</formula>
    </cfRule>
    <cfRule type="cellIs" dxfId="19" priority="33" operator="equal">
      <formula>"BAJO"</formula>
    </cfRule>
  </conditionalFormatting>
  <conditionalFormatting sqref="AH10 AH15 AH20 AH25 AH30 AH35 AH40 AH45 AH50 AH55 AH60 AH65 AH70 AH75 AH80 AH85 AH90 AH95 AH100 AH105 AH110 AH115 AH120 AH125 AH130 AH135 AH140 AH145 AH150 AH155">
    <cfRule type="cellIs" dxfId="18" priority="20" operator="equal">
      <formula>"CASI SEGURO"</formula>
    </cfRule>
    <cfRule type="cellIs" dxfId="17" priority="21" operator="equal">
      <formula>"PROBABLE"</formula>
    </cfRule>
    <cfRule type="cellIs" dxfId="16" priority="22" operator="equal">
      <formula>"POSIBLE"</formula>
    </cfRule>
    <cfRule type="cellIs" dxfId="15" priority="23" operator="equal">
      <formula>"IMPROBABLE"</formula>
    </cfRule>
    <cfRule type="cellIs" dxfId="14" priority="24" operator="equal">
      <formula>"RARA VEZ"</formula>
    </cfRule>
  </conditionalFormatting>
  <conditionalFormatting sqref="AI10 AI15 AI20 AI25 AI30 AI35 AI40 AI45 AI50 AI55 AI60 AI65 AI70 AI75 AI80 AI85 AI90 AI95 AI100 AI105 AI110 AI115 AI120 AI125 AI130 AI135 AI140 AI145 AI150 AI155">
    <cfRule type="cellIs" dxfId="13" priority="15" operator="equal">
      <formula>"CATASTROFICO"</formula>
    </cfRule>
    <cfRule type="cellIs" dxfId="12" priority="16" operator="equal">
      <formula>"MAYOR"</formula>
    </cfRule>
    <cfRule type="cellIs" dxfId="11" priority="17" operator="equal">
      <formula>"MODERADO"</formula>
    </cfRule>
    <cfRule type="cellIs" dxfId="10" priority="18" operator="equal">
      <formula>"MENOR"</formula>
    </cfRule>
    <cfRule type="cellIs" dxfId="9" priority="19" operator="equal">
      <formula>"INSIGNIFICANTE"</formula>
    </cfRule>
  </conditionalFormatting>
  <conditionalFormatting sqref="L10">
    <cfRule type="cellIs" dxfId="8" priority="10" operator="equal">
      <formula>"RARA VEZ"</formula>
    </cfRule>
    <cfRule type="cellIs" dxfId="7" priority="11" operator="equal">
      <formula>"IMPROBABLE"</formula>
    </cfRule>
    <cfRule type="cellIs" dxfId="6" priority="12" operator="equal">
      <formula>"POSIBLE"</formula>
    </cfRule>
    <cfRule type="cellIs" dxfId="5" priority="13" operator="equal">
      <formula>"PROBABLE"</formula>
    </cfRule>
    <cfRule type="cellIs" dxfId="4" priority="14" operator="equal">
      <formula>"CASI SEGURO"</formula>
    </cfRule>
  </conditionalFormatting>
  <conditionalFormatting sqref="L10:L14">
    <cfRule type="colorScale" priority="9">
      <colorScale>
        <cfvo type="min"/>
        <cfvo type="max"/>
        <color rgb="FF92D050"/>
        <color rgb="FFFFEF9C"/>
      </colorScale>
    </cfRule>
  </conditionalFormatting>
  <conditionalFormatting sqref="M10:M14">
    <cfRule type="colorScale" priority="8">
      <colorScale>
        <cfvo type="min"/>
        <cfvo type="max"/>
        <color rgb="FF92D050"/>
        <color rgb="FFFFEF9C"/>
      </colorScale>
    </cfRule>
  </conditionalFormatting>
  <conditionalFormatting sqref="L15:M159">
    <cfRule type="colorScale" priority="7">
      <colorScale>
        <cfvo type="min"/>
        <cfvo type="max"/>
        <color rgb="FF92D050"/>
        <color rgb="FFFFEF9C"/>
      </colorScale>
    </cfRule>
  </conditionalFormatting>
  <conditionalFormatting sqref="AH10:AH159">
    <cfRule type="colorScale" priority="6">
      <colorScale>
        <cfvo type="min"/>
        <cfvo type="max"/>
        <color rgb="FF92D050"/>
        <color rgb="FFFFEF9C"/>
      </colorScale>
    </cfRule>
  </conditionalFormatting>
  <conditionalFormatting sqref="AI10:AI159">
    <cfRule type="colorScale" priority="5">
      <colorScale>
        <cfvo type="min"/>
        <cfvo type="max"/>
        <color rgb="FF92D050"/>
        <color rgb="FFFFEF9C"/>
      </colorScale>
    </cfRule>
  </conditionalFormatting>
  <conditionalFormatting sqref="AJ10 AJ15 AJ20 AJ25 AJ30 AJ35 AJ40 AJ45 AJ50 AJ55 AJ60 AJ65 AJ70 AJ75 AJ80 AJ85 AJ90 AJ95 AJ100 AJ105 AJ110 AJ115 AJ120 AJ125 AJ130 AJ135 AJ140 AJ145 AJ150 AJ155">
    <cfRule type="cellIs" dxfId="3" priority="1" operator="equal">
      <formula>"EXTREMO"</formula>
    </cfRule>
    <cfRule type="cellIs" dxfId="2" priority="2" operator="equal">
      <formula>"ALTO"</formula>
    </cfRule>
    <cfRule type="cellIs" dxfId="1" priority="3" operator="equal">
      <formula>"MODERADO"</formula>
    </cfRule>
    <cfRule type="cellIs" dxfId="0" priority="4" operator="equal">
      <formula>"BAJO"</formula>
    </cfRule>
  </conditionalFormatting>
  <pageMargins left="0.7" right="0.7" top="0.75" bottom="0.75" header="0.3" footer="0.3"/>
  <pageSetup orientation="portrait" r:id="rId1"/>
  <ignoredErrors>
    <ignoredError sqref="N10 AA10:AA11 N15:N159 AA12 AC11:AC14 AA13:AA14 AA15:AA159 AF20:AG159 AF10:AG19 AJ10 AJ15:AJ159" evalError="1"/>
  </ignoredErrors>
  <legacyDrawing r:id="rId2"/>
  <extLst>
    <ext xmlns:x14="http://schemas.microsoft.com/office/spreadsheetml/2009/9/main" uri="{CCE6A557-97BC-4b89-ADB6-D9C93CAAB3DF}">
      <x14:dataValidations xmlns:xm="http://schemas.microsoft.com/office/excel/2006/main" xWindow="464" yWindow="257" count="19">
        <x14:dataValidation type="list" allowBlank="1" showInputMessage="1" showErrorMessage="1" errorTitle="ERROR" error="EL DATO INGRESADO NO EXISTE" promptTitle="ADVERTENCIA" prompt="POR FAVOR COLOCAR SOLO LOS DATOS DE LA LISTA DESPLEGABLE" xr:uid="{00000000-0002-0000-0000-000000000000}">
          <x14:formula1>
            <xm:f>FORMULACIÓN!$A$3:$A$8</xm:f>
          </x14:formula1>
          <xm:sqref>G10:G1048576</xm:sqref>
        </x14:dataValidation>
        <x14:dataValidation type="list" allowBlank="1" showInputMessage="1" showErrorMessage="1" errorTitle="ERROR" error="EL DATO INGRESADO NO EXISTE" promptTitle="ADVERTENCIA" prompt="POR FAVOR COLOCAR SOLO LOS DATOS DE LA LISTA DESPLEGABLE" xr:uid="{00000000-0002-0000-0000-000001000000}">
          <x14:formula1>
            <xm:f>FORMULACIÓN!$B$3:$B$8</xm:f>
          </x14:formula1>
          <xm:sqref>H10:H1048576</xm:sqref>
        </x14:dataValidation>
        <x14:dataValidation type="list" allowBlank="1" showInputMessage="1" showErrorMessage="1" errorTitle="ERROR" error="EL DATO INGRESADO NO EXISTE" promptTitle="ADVERTENCIA" prompt="POR FAVOR COLOCAR SOLO LOS DATOS DE LA LISTA DESPLEGABLE" xr:uid="{00000000-0002-0000-0000-000002000000}">
          <x14:formula1>
            <xm:f>FORMULACIÓN!$A$12:$A$20</xm:f>
          </x14:formula1>
          <xm:sqref>F10 F15 F20 F25 F30 F35 F40 F45 F50 F55 F60 F65 F70 F75 F80 F85 F90 F95 F100 F105 F110 F115 F120 F125 F130 F135 F140 F145 F150 F155</xm:sqref>
        </x14:dataValidation>
        <x14:dataValidation type="list" allowBlank="1" showInputMessage="1" showErrorMessage="1" errorTitle="ERROR" error="EL DATO INGRESADO NO EXISTE" promptTitle="ADVERTENCIA" prompt="POR FAVOR COLOCAR SOLO LOS DATOS DE LA LISTA DESPLEGABLE" xr:uid="{00000000-0002-0000-0000-000003000000}">
          <x14:formula1>
            <xm:f>FORMULACIÓN!$C$3:$C$9</xm:f>
          </x14:formula1>
          <xm:sqref>I10:I1048576</xm:sqref>
        </x14:dataValidation>
        <x14:dataValidation type="list" allowBlank="1" showInputMessage="1" showErrorMessage="1" errorTitle="ERROR" error="EL DATO INGRESADO NO EXISTE" promptTitle="ADVERTENCIA" prompt="POR FAVOR COLOCAR SOLO LOS DATOS DE LA LISTA DESPLEGABLE" xr:uid="{00000000-0002-0000-0000-000004000000}">
          <x14:formula1>
            <xm:f>FORMULACIÓN!$A$24:$A$28</xm:f>
          </x14:formula1>
          <xm:sqref>AH10 L10 L15:L159 AH15 AH20 AH25 AH30 AH35 AH40 AH45 AH50 AH55 AH60 AH65 AH70 AH75 AH80 AH85 AH90 AH95 AH100 AH105 AH110 AH115 AH120 AH125 AH130 AH135 AH140 AH145 AH150 AH155</xm:sqref>
        </x14:dataValidation>
        <x14:dataValidation type="list" allowBlank="1" showInputMessage="1" showErrorMessage="1" errorTitle="ERROR" error="EL DATO INGRESADO NO EXISTE" promptTitle="ADVERTENCIA" prompt="POR FAVOR COLOCAR SOLO LOS DATOS DE LA LISTA DESPLEGABLE " xr:uid="{00000000-0002-0000-0000-000005000000}">
          <x14:formula1>
            <xm:f>FORMULACIÓN!$B$24:$B$28</xm:f>
          </x14:formula1>
          <xm:sqref>M10 M15:M1048576 AI10 AI15 AI20 AI25 AI30 AI35 AI40 AI45 AI50 AI55 AI60 AI65 AI70 AI75 AI80 AI85 AI90 AI95 AI100 AI105 AI110 AI115 AI120 AI125 AI130 AI135 AI140 AI145 AI150 AI155</xm:sqref>
        </x14:dataValidation>
        <x14:dataValidation type="list" allowBlank="1" showInputMessage="1" showErrorMessage="1" errorTitle="ERROR" error="EL DATO INGRESADO NO EXISTE" promptTitle="ADVERTENCIA" prompt="POR FAVOR COLOCAR SOLO LOS DATOS DE LA LISTA DESPLEGABLE" xr:uid="{00000000-0002-0000-0000-000006000000}">
          <x14:formula1>
            <xm:f>FORMULACIÓN!$A$60:$A$61</xm:f>
          </x14:formula1>
          <xm:sqref>P10:P159</xm:sqref>
        </x14:dataValidation>
        <x14:dataValidation type="list" allowBlank="1" showInputMessage="1" showErrorMessage="1" errorTitle="ERROR" error="EL DATO INGRESADO NO EXISTE" promptTitle="ADVERTENCIA " prompt="POR FAVOR COLOCAR SOLO LOS DATOS DE LA LISTA DESPLEGABLE" xr:uid="{00000000-0002-0000-0000-000007000000}">
          <x14:formula1>
            <xm:f>FORMULACIÓN!$B$65:$B$66</xm:f>
          </x14:formula1>
          <xm:sqref>Q10:Q159</xm:sqref>
        </x14:dataValidation>
        <x14:dataValidation type="list" allowBlank="1" showInputMessage="1" showErrorMessage="1" errorTitle="ERROR" error="EL DATO INGRESADO NO EXISTE" promptTitle="ADVERTENCIA" prompt="POR FAVOR COLOCAR SOLO LOS DATOS DE LA LISTA DESPLEGABLE " xr:uid="{00000000-0002-0000-0000-000008000000}">
          <x14:formula1>
            <xm:f>FORMULACIÓN!$B$65:$B$66</xm:f>
          </x14:formula1>
          <xm:sqref>R10:R159</xm:sqref>
        </x14:dataValidation>
        <x14:dataValidation type="list" allowBlank="1" showInputMessage="1" showErrorMessage="1" errorTitle="ERROR" error="EL DATO INGRESADO NO EXISTE" promptTitle="ADVERTENCIA" prompt="POR FAVOR COLOCAR SOLO LOS DATOS DE LA LISTA DESPLEGABLE" xr:uid="{00000000-0002-0000-0000-000009000000}">
          <x14:formula1>
            <xm:f>FORMULACIÓN!$B$67:$B$68</xm:f>
          </x14:formula1>
          <xm:sqref>S10:S159</xm:sqref>
        </x14:dataValidation>
        <x14:dataValidation type="list" allowBlank="1" showInputMessage="1" showErrorMessage="1" errorTitle="ERROR" error="EL DATO INGRESADO NO EXISTE" promptTitle="ADVERTENCIA" prompt="POR FAVOR COLOCAR SOLO LOS DATOS DE LA LISTA DESPLEGABLE" xr:uid="{00000000-0002-0000-0000-00000A000000}">
          <x14:formula1>
            <xm:f>FORMULACIÓN!$B$69:$B$71</xm:f>
          </x14:formula1>
          <xm:sqref>T10:T159</xm:sqref>
        </x14:dataValidation>
        <x14:dataValidation type="list" allowBlank="1" showInputMessage="1" showErrorMessage="1" errorTitle="ERROR" error="EL DATO INGRESADO NO EXISTE" promptTitle="ADVERTENCIA" prompt="POR FAVOR COLOCAR SOLO LOS DATOS DE LA LISTA DESPLEGABLE" xr:uid="{00000000-0002-0000-0000-00000B000000}">
          <x14:formula1>
            <xm:f>FORMULACIÓN!$B$72:$B$73</xm:f>
          </x14:formula1>
          <xm:sqref>U10:U159</xm:sqref>
        </x14:dataValidation>
        <x14:dataValidation type="list" allowBlank="1" showInputMessage="1" showErrorMessage="1" errorTitle="ERROR" error="EL DATO INGRESADO NO EXISTE " promptTitle="ADVERTENCIA" prompt="POR FAVOR COLOCAR SOLO LOS DATOS DE LA LISTA DESPLEGABLE" xr:uid="{00000000-0002-0000-0000-00000C000000}">
          <x14:formula1>
            <xm:f>FORMULACIÓN!$B$74:$B$75</xm:f>
          </x14:formula1>
          <xm:sqref>V10:V159</xm:sqref>
        </x14:dataValidation>
        <x14:dataValidation type="list" allowBlank="1" showInputMessage="1" showErrorMessage="1" errorTitle="ERROR" error="EL DATO INGRESADO NO EXISTE" promptTitle="ADVERTENCIA" prompt="POR FAVOR COLOCAR SOLO LOS DATOS DE LA LISTA DESPLEGABLE" xr:uid="{00000000-0002-0000-0000-00000D000000}">
          <x14:formula1>
            <xm:f>FORMULACIÓN!$B$76:$B$78</xm:f>
          </x14:formula1>
          <xm:sqref>W10:W159</xm:sqref>
        </x14:dataValidation>
        <x14:dataValidation type="list" allowBlank="1" showInputMessage="1" showErrorMessage="1" errorTitle="ERROR" error="EL DATO INGRESADO NO EXISTE" promptTitle="ADVERTENCIA" prompt="POR FAVOR COLOCAR SOLO LOS DATOS DE LA LISTA DESPLEGABLE" xr:uid="{00000000-0002-0000-0000-00000F000000}">
          <x14:formula1>
            <xm:f>FORMULACIÓN!$A$204:$A$205</xm:f>
          </x14:formula1>
          <xm:sqref>AD10 AD15:AD1048576</xm:sqref>
        </x14:dataValidation>
        <x14:dataValidation type="list" allowBlank="1" showInputMessage="1" showErrorMessage="1" errorTitle="ERROR" error="EL DATO INGRESADO NO EXISTE" promptTitle="ADVERTENCIA" prompt="POR FAVOR COLOCAR SOLO LOS DATOS DE LA LISTA DESPLEGABLE" xr:uid="{00000000-0002-0000-0000-000010000000}">
          <x14:formula1>
            <xm:f>FORMULACIÓN!$B$204:$B$206</xm:f>
          </x14:formula1>
          <xm:sqref>AE10 AE15:AE159</xm:sqref>
        </x14:dataValidation>
        <x14:dataValidation type="list" allowBlank="1" showInputMessage="1" showErrorMessage="1" errorTitle="ERROR" error="EL DATO INGRESADO NO EXISTE" promptTitle="ADVERTENCIA" prompt="POR FAVOR COLOCAR SOLO LOS DATOS DE LA LISTA DESPLEGABLE" xr:uid="{00000000-0002-0000-0000-000011000000}">
          <x14:formula1>
            <xm:f>FORMULACIÓN!$A$242:$A$245</xm:f>
          </x14:formula1>
          <xm:sqref>AK10 AK15:AK159</xm:sqref>
        </x14:dataValidation>
        <x14:dataValidation type="list" allowBlank="1" showInputMessage="1" showErrorMessage="1" errorTitle="ERROR" error="EL DATO INGRESADO NO EXISTE" promptTitle="ADVERTENCIA" prompt="POR FAVOR COLOCAR SOLO LOS DATOS DE LA LISTA DESPLEGABLE" xr:uid="{00000000-0002-0000-0000-000012000000}">
          <x14:formula1>
            <xm:f>FORMULACIÓN!$A$248:$A$249</xm:f>
          </x14:formula1>
          <xm:sqref>AM10 AM15 AM20:AM159</xm:sqref>
        </x14:dataValidation>
        <x14:dataValidation type="list" allowBlank="1" showInputMessage="1" showErrorMessage="1" errorTitle="ERROR" error="EL DATO INGRESADO NO EXISTE" promptTitle="ADVERTENCIA" prompt="POR FAVOR COLOCAR SOLO LOS DATOS DE LA LISTA DESPLEGABLE" xr:uid="{00000000-0002-0000-0000-000013000000}">
          <x14:formula1>
            <xm:f>FORMULACIÓN!$A$252:$A$254</xm:f>
          </x14:formula1>
          <xm:sqref>AO10 AO15 AO20:AO159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0B07941C47493459C24F886EB3267AC" ma:contentTypeVersion="12" ma:contentTypeDescription="Crear nuevo documento." ma:contentTypeScope="" ma:versionID="b39140bf42d1f2756570839030710cf4">
  <xsd:schema xmlns:xsd="http://www.w3.org/2001/XMLSchema" xmlns:xs="http://www.w3.org/2001/XMLSchema" xmlns:p="http://schemas.microsoft.com/office/2006/metadata/properties" xmlns:ns2="6aeadf18-1425-45c8-9796-bcaa77df07f6" xmlns:ns3="de11291c-4e20-41c5-bd77-368ee8b03ca4" targetNamespace="http://schemas.microsoft.com/office/2006/metadata/properties" ma:root="true" ma:fieldsID="f9f200cea06bfff25981cd9c6800bcec" ns2:_="" ns3:_="">
    <xsd:import namespace="6aeadf18-1425-45c8-9796-bcaa77df07f6"/>
    <xsd:import namespace="de11291c-4e20-41c5-bd77-368ee8b03ca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eadf18-1425-45c8-9796-bcaa77df07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e11291c-4e20-41c5-bd77-368ee8b03ca4"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679982-4066-41D4-B599-FC8E745B4A22}"/>
</file>

<file path=customXml/itemProps2.xml><?xml version="1.0" encoding="utf-8"?>
<ds:datastoreItem xmlns:ds="http://schemas.openxmlformats.org/officeDocument/2006/customXml" ds:itemID="{89CF833B-3302-46EA-A0B4-134F273E5143}"/>
</file>

<file path=customXml/itemProps3.xml><?xml version="1.0" encoding="utf-8"?>
<ds:datastoreItem xmlns:ds="http://schemas.openxmlformats.org/officeDocument/2006/customXml" ds:itemID="{F076527C-3CC3-4D2C-ADA6-B2FD7422015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SEBASTIÁN</dc:creator>
  <cp:keywords/>
  <dc:description/>
  <cp:lastModifiedBy/>
  <cp:revision/>
  <dcterms:created xsi:type="dcterms:W3CDTF">2021-01-05T19:35:42Z</dcterms:created>
  <dcterms:modified xsi:type="dcterms:W3CDTF">2021-12-13T19:01:04Z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0x01010060B07941C47493459C24F886EB3267AC</vt:lpwstr>
  </property>
</Properties>
</file>