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idpyba-my.sharepoint.com/personal/controlinterno_animalesbog_gov_co/Documents/Documentos/Claudia/Informes 2021/Riesgos de Gestión/"/>
    </mc:Choice>
  </mc:AlternateContent>
  <xr:revisionPtr revIDLastSave="0" documentId="8_{58BB0C86-228A-4A81-AB7C-8335E7E5399A}" xr6:coauthVersionLast="47" xr6:coauthVersionMax="47" xr10:uidLastSave="{00000000-0000-0000-0000-000000000000}"/>
  <bookViews>
    <workbookView xWindow="-120" yWindow="510" windowWidth="20730" windowHeight="10530" firstSheet="1" activeTab="1" xr2:uid="{00000000-000D-0000-FFFF-FFFF00000000}"/>
  </bookViews>
  <sheets>
    <sheet name="FORMULACIÓN" sheetId="2" state="hidden" r:id="rId1"/>
    <sheet name="RIESGOS DE GESTIÓN" sheetId="1" r:id="rId2"/>
  </sheets>
  <externalReferences>
    <externalReference r:id="rId3"/>
  </externalReferences>
  <definedNames>
    <definedName name="CONTROL_IMPACTO">FORMULACIÓN!$B$224:$B$232</definedName>
    <definedName name="CONTROL_PROBABILIDAD">FORMULACIÓN!$B$216:$B$221</definedName>
    <definedName name="DESPLAZAMIENTO_IMPACTO">FORMULACIÓN!$C$224:$C$232</definedName>
    <definedName name="DESPLAZAMIENTO_PROBABILIDAD">FORMULACIÓN!$C$216:$C$221</definedName>
    <definedName name="DISEÑO">FORMULACIÓN!$A$88:$A$96</definedName>
    <definedName name="EJECUCION">FORMULACIÓN!$B$88:$B$96</definedName>
    <definedName name="EVALUACION_DISEÑO">FORMULACIÓN!$B$258:$B$263</definedName>
    <definedName name="EVALUACION_EJECUCION">FORMULACIÓN!$C$258:$C$263</definedName>
    <definedName name="IMPACTO">FORMULACIÓN!$B$32:$B$56</definedName>
    <definedName name="PROBABILIDADES">FORMULACIÓN!$A$32:$A$56</definedName>
    <definedName name="RESPONSABLE">FORMULACIÓN!$A$258:$A$263</definedName>
    <definedName name="SOLIDEZ">FORMULACIÓN!$C$88:$C$96</definedName>
    <definedName name="SOLIDEZ_IMPACTO">FORMULACIÓN!$A$224:$A$232</definedName>
    <definedName name="SOLIDEZ_PROBABILIDAD">FORMULACIÓN!$A$216:$A$221</definedName>
    <definedName name="ZONARIESGOS">FORMULACIÓN!$C$32:$C$56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 a="1"/>
  <c r="N15" i="1"/>
  <c r="N16" i="1" a="1"/>
  <c r="N16" i="1"/>
  <c r="N17" i="1" a="1"/>
  <c r="N17" i="1"/>
  <c r="N18" i="1" a="1"/>
  <c r="N18" i="1"/>
  <c r="N19" i="1" a="1"/>
  <c r="N19" i="1"/>
  <c r="X11" i="1"/>
  <c r="X12" i="1"/>
  <c r="X13" i="1"/>
  <c r="X14" i="1"/>
  <c r="X15" i="1"/>
  <c r="X16" i="1"/>
  <c r="X17" i="1"/>
  <c r="X18" i="1"/>
  <c r="X19" i="1"/>
  <c r="X10" i="1"/>
  <c r="AC10" i="1"/>
  <c r="AC15" i="1"/>
  <c r="N10" i="1" a="1"/>
  <c r="N10" i="1"/>
  <c r="AJ15" i="1" a="1"/>
  <c r="AJ15" i="1"/>
  <c r="AJ10" i="1" a="1"/>
  <c r="AJ10" i="1"/>
  <c r="Y19" i="1"/>
  <c r="Y18" i="1"/>
  <c r="Y17" i="1"/>
  <c r="Y16" i="1"/>
  <c r="Y11" i="1"/>
  <c r="Y12" i="1"/>
  <c r="Y13" i="1"/>
  <c r="Y14" i="1"/>
  <c r="Z14" i="1" a="1"/>
  <c r="Z14" i="1"/>
  <c r="Z19" i="1" a="1"/>
  <c r="Z19" i="1"/>
  <c r="AA19" i="1" a="1"/>
  <c r="AA19" i="1"/>
  <c r="AB19" i="1"/>
  <c r="Z13" i="1" a="1"/>
  <c r="Z13" i="1"/>
  <c r="AA13" i="1" a="1"/>
  <c r="AA13" i="1"/>
  <c r="AB13" i="1"/>
  <c r="Z18" i="1" a="1"/>
  <c r="Z18" i="1"/>
  <c r="AA18" i="1" a="1"/>
  <c r="AA18" i="1"/>
  <c r="AB18" i="1"/>
  <c r="Z17" i="1" a="1"/>
  <c r="Z17" i="1"/>
  <c r="AA17" i="1" a="1"/>
  <c r="AA17" i="1"/>
  <c r="AB17" i="1"/>
  <c r="Z16" i="1" a="1"/>
  <c r="Z16" i="1"/>
  <c r="AA16" i="1" a="1"/>
  <c r="AA16" i="1"/>
  <c r="AB16" i="1"/>
  <c r="Z12" i="1" a="1"/>
  <c r="Z12" i="1"/>
  <c r="AA12" i="1" a="1"/>
  <c r="AA12" i="1"/>
  <c r="AB12" i="1"/>
  <c r="Z11" i="1" a="1"/>
  <c r="Z11" i="1"/>
  <c r="AA11" i="1" a="1"/>
  <c r="AA11" i="1"/>
  <c r="AB11" i="1"/>
  <c r="Y15" i="1"/>
  <c r="Y10" i="1"/>
  <c r="Z10" i="1" a="1"/>
  <c r="Z10" i="1"/>
  <c r="AA14" i="1" a="1"/>
  <c r="AA14" i="1"/>
  <c r="AB14" i="1"/>
  <c r="Z15" i="1" a="1"/>
  <c r="Z15" i="1"/>
  <c r="AA15" i="1" a="1"/>
  <c r="AA15" i="1"/>
  <c r="AB15" i="1"/>
  <c r="AA10" i="1" a="1"/>
  <c r="AA10" i="1"/>
  <c r="AB10" i="1"/>
  <c r="AF15" i="1" a="1"/>
  <c r="AF15" i="1"/>
  <c r="AG15" i="1" a="1"/>
  <c r="AG15" i="1"/>
  <c r="AF10" i="1" a="1"/>
  <c r="AF10" i="1"/>
  <c r="AG10" i="1" a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SEBASTIÁN</author>
  </authors>
  <commentList>
    <comment ref="E8" authorId="0" shapeId="0" xr:uid="{00000000-0006-0000-0100-000001000000}">
      <text>
        <r>
          <rPr>
            <sz val="9"/>
            <color indexed="81"/>
            <rFont val="Tahoma"/>
            <family val="2"/>
          </rPr>
          <t>Evitar iniciar con palabras negativas
como: “</t>
        </r>
        <r>
          <rPr>
            <b/>
            <sz val="9"/>
            <color indexed="81"/>
            <rFont val="Tahoma"/>
            <family val="2"/>
          </rPr>
          <t xml:space="preserve">No…”, “Que no…”, </t>
        </r>
        <r>
          <rPr>
            <sz val="9"/>
            <color indexed="81"/>
            <rFont val="Tahoma"/>
            <family val="2"/>
          </rPr>
          <t>o con
palabras que denoten un factor de riesgo (causa) tales como:</t>
        </r>
        <r>
          <rPr>
            <b/>
            <sz val="9"/>
            <color indexed="81"/>
            <rFont val="Tahoma"/>
            <family val="2"/>
          </rPr>
          <t xml:space="preserve"> “ausencia de”, “falta de”, “poco(a)”,“escaso(a)”, “insuficiente”, “deficiente", "debilidades en…”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Riesgos estratégicos: </t>
        </r>
        <r>
          <rPr>
            <sz val="9"/>
            <color indexed="81"/>
            <rFont val="Tahoma"/>
            <family val="2"/>
          </rPr>
          <t xml:space="preserve">posibilidad de ocurrencia de eventos que afecten los objetivos estratégicos de la organización pública y por tanto impactan toda la entidad.
</t>
        </r>
        <r>
          <rPr>
            <b/>
            <sz val="9"/>
            <color indexed="81"/>
            <rFont val="Tahoma"/>
            <family val="2"/>
          </rPr>
          <t>Riesgos gerenciales:</t>
        </r>
        <r>
          <rPr>
            <sz val="9"/>
            <color indexed="81"/>
            <rFont val="Tahoma"/>
            <family val="2"/>
          </rPr>
          <t xml:space="preserve"> posibilidad de ocurrencia de eventos que afecten los procesos gerenciales y/o la alta dirección.
</t>
        </r>
        <r>
          <rPr>
            <b/>
            <sz val="9"/>
            <color indexed="81"/>
            <rFont val="Tahoma"/>
            <family val="2"/>
          </rPr>
          <t>Riesgos operativos:</t>
        </r>
        <r>
          <rPr>
            <sz val="9"/>
            <color indexed="81"/>
            <rFont val="Tahoma"/>
            <family val="2"/>
          </rPr>
          <t xml:space="preserve"> posibilidad de ocurrencia de eventos que afecten los procesos misionales de la entidad.
</t>
        </r>
        <r>
          <rPr>
            <b/>
            <sz val="9"/>
            <color indexed="81"/>
            <rFont val="Tahoma"/>
            <family val="2"/>
          </rPr>
          <t>Riesgos financieros:</t>
        </r>
        <r>
          <rPr>
            <sz val="9"/>
            <color indexed="81"/>
            <rFont val="Tahoma"/>
            <family val="2"/>
          </rPr>
          <t xml:space="preserve"> posibilidad de ocurrencia de eventos que afecten
los estados financieros y todas aquellas áreas involucradas con el proceso financiero como presupuesto, tesorería, contabilidad, cartera, central de cuentas, costos, etc.
</t>
        </r>
        <r>
          <rPr>
            <b/>
            <sz val="9"/>
            <color indexed="81"/>
            <rFont val="Tahoma"/>
            <family val="2"/>
          </rPr>
          <t>Riesgos tecnológicos:</t>
        </r>
        <r>
          <rPr>
            <sz val="9"/>
            <color indexed="81"/>
            <rFont val="Tahoma"/>
            <family val="2"/>
          </rPr>
          <t xml:space="preserve"> posibilidad de ocurrencia de eventos que afecten la totalidad o parte de la infraestructura tecnológica (hardware, software, redes, etc.) de una entidad.
</t>
        </r>
        <r>
          <rPr>
            <b/>
            <sz val="9"/>
            <color indexed="81"/>
            <rFont val="Tahoma"/>
            <family val="2"/>
          </rPr>
          <t>Riesgos de cumplimiento:</t>
        </r>
        <r>
          <rPr>
            <sz val="9"/>
            <color indexed="81"/>
            <rFont val="Tahoma"/>
            <family val="2"/>
          </rPr>
          <t xml:space="preserve"> posibilidad de ocurrencia de eventos que afecten la situación jurídica o contractual de la organización debido a su incumplimiento o desacato a la normatividad legal y las obligaciones contractuales.
</t>
        </r>
        <r>
          <rPr>
            <b/>
            <sz val="9"/>
            <color indexed="81"/>
            <rFont val="Tahoma"/>
            <family val="2"/>
          </rPr>
          <t>Riesgo de imagen o reputacional:</t>
        </r>
        <r>
          <rPr>
            <sz val="9"/>
            <color indexed="81"/>
            <rFont val="Tahoma"/>
            <family val="2"/>
          </rPr>
          <t xml:space="preserve"> posibilidad de ocurrencia de un evento que afecte la imagen, buen nombre o reputación de una organización ante sus clientes y partes interesadas.
</t>
        </r>
        <r>
          <rPr>
            <b/>
            <sz val="9"/>
            <color indexed="81"/>
            <rFont val="Tahoma"/>
            <family val="2"/>
          </rPr>
          <t>Riesgos de corrupción:</t>
        </r>
        <r>
          <rPr>
            <sz val="9"/>
            <color indexed="81"/>
            <rFont val="Tahoma"/>
            <family val="2"/>
          </rPr>
          <t xml:space="preserve"> posibilidad de que, por acción u omisión, se use el poder para desviar la gestión de lo público hacia un beneficio privado.
</t>
        </r>
        <r>
          <rPr>
            <b/>
            <sz val="9"/>
            <color indexed="81"/>
            <rFont val="Tahoma"/>
            <family val="2"/>
          </rPr>
          <t>Riesgos de seguridad digital:</t>
        </r>
        <r>
          <rPr>
            <sz val="9"/>
            <color indexed="81"/>
            <rFont val="Tahoma"/>
            <family val="2"/>
          </rPr>
          <t xml:space="preserve"> posibilidad de combinación de amenazas y vulnerabilidades en el entorno digital. Puede debilitar el logro de objetivos económicos y sociales, afectar la soberanía nacional, la integridad territorial, el orden constitucional y los intereses nacionales. Incluye aspectos relacionados con el ambiente físico, digital y las personas.</t>
        </r>
      </text>
    </comment>
    <comment ref="J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ANALIZAR LAS POSIBLES AMENAZAS Y VULNERABILIDADES QUE PODRIAN CAUSAR LA MATERIALIZACIÓN DEL RIESGO.
COLOCAR LAS CAUSAS QUE SEAN NECESARIAS</t>
        </r>
      </text>
    </comment>
    <comment ref="K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ANALIZAR LAS POSIBLES CONSECUENCIAS QUE PUEDA ENFRENTAR LA ENTIDAD O EL PROCESO A CAUSA DE LA MATERIALIZACIÓN DEL RIESGO
COLOCAR LAS CONSECUENCIAS QUE SEAN NECESARIAS</t>
        </r>
      </text>
    </comment>
    <comment ref="L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RANGO PROBABILIDAD DE QUE SE MATERIALICE EL RIESGO</t>
        </r>
      </text>
    </comment>
    <comment ref="M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RANGO DE IMPACTO SI SE MATERIALIZA EL RIESGO
</t>
        </r>
      </text>
    </comment>
    <comment ref="O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Para cada causa se debe identificar el control o los controles. </t>
        </r>
        <r>
          <rPr>
            <b/>
            <sz val="9"/>
            <color indexed="81"/>
            <rFont val="Tahoma"/>
            <family val="2"/>
          </rPr>
          <t>Estos controles deben estar diseñados para mitigar al máximo la materialización del riesgo.</t>
        </r>
        <r>
          <rPr>
            <sz val="9"/>
            <color indexed="81"/>
            <rFont val="Tahoma"/>
            <family val="2"/>
          </rPr>
          <t xml:space="preserve">
Recordar que los controles pueden ser las mismas </t>
        </r>
        <r>
          <rPr>
            <b/>
            <sz val="9"/>
            <color indexed="81"/>
            <rFont val="Tahoma"/>
            <family val="2"/>
          </rPr>
          <t xml:space="preserve">ACCIONES A TOMAR </t>
        </r>
        <r>
          <rPr>
            <sz val="9"/>
            <color indexed="81"/>
            <rFont val="Tahoma"/>
            <family val="2"/>
          </rPr>
          <t>que se vayan a colocar en un par de columnas mas adelante dentro de esta matriz.</t>
        </r>
      </text>
    </comment>
    <comment ref="Y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Fuerte: </t>
        </r>
        <r>
          <rPr>
            <sz val="9"/>
            <color indexed="81"/>
            <rFont val="Tahoma"/>
            <family val="2"/>
          </rPr>
          <t xml:space="preserve">Calificación del Control entre 96 y 100 </t>
        </r>
        <r>
          <rPr>
            <b/>
            <sz val="9"/>
            <color indexed="81"/>
            <rFont val="Tahoma"/>
            <family val="2"/>
          </rPr>
          <t xml:space="preserve">
Moderado: </t>
        </r>
        <r>
          <rPr>
            <sz val="9"/>
            <color indexed="81"/>
            <rFont val="Tahoma"/>
            <family val="2"/>
          </rPr>
          <t xml:space="preserve">Calificación del Control entre 86 y 95 </t>
        </r>
        <r>
          <rPr>
            <b/>
            <sz val="9"/>
            <color indexed="81"/>
            <rFont val="Tahoma"/>
            <family val="2"/>
          </rPr>
          <t xml:space="preserve">
Débil: </t>
        </r>
        <r>
          <rPr>
            <sz val="9"/>
            <color indexed="81"/>
            <rFont val="Tahoma"/>
            <family val="2"/>
          </rPr>
          <t>Calificación del Control entre 0 y 85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Z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Fuerte: </t>
        </r>
        <r>
          <rPr>
            <sz val="9"/>
            <color indexed="81"/>
            <rFont val="Tahoma"/>
            <family val="2"/>
          </rPr>
          <t>El control se ejecuta de manera consistente por parte del responsable</t>
        </r>
        <r>
          <rPr>
            <b/>
            <sz val="9"/>
            <color indexed="81"/>
            <rFont val="Tahoma"/>
            <family val="2"/>
          </rPr>
          <t xml:space="preserve">.
Moderado: </t>
        </r>
        <r>
          <rPr>
            <sz val="9"/>
            <color indexed="81"/>
            <rFont val="Tahoma"/>
            <family val="2"/>
          </rPr>
          <t>El control se ejecuta algunas veces por parte del responsable.</t>
        </r>
        <r>
          <rPr>
            <b/>
            <sz val="9"/>
            <color indexed="81"/>
            <rFont val="Tahoma"/>
            <family val="2"/>
          </rPr>
          <t xml:space="preserve">
Débil: </t>
        </r>
        <r>
          <rPr>
            <sz val="9"/>
            <color indexed="81"/>
            <rFont val="Tahoma"/>
            <family val="2"/>
          </rPr>
          <t>El control no se ejecuta por parte del responsable.</t>
        </r>
      </text>
    </comment>
    <comment ref="AA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Calificación asignada al resultado:
Fuerte = 100 
Moderado = 50 
Débil = 0
</t>
        </r>
      </text>
    </comment>
    <comment ref="AB8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Si la casilla coloca que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aplica plan de acción para fortalecer el control, entonces se debe evaluar y calificar nuevamente el control o colocar mas controles que ayuden a mitigar el riesgo.
Si la casilla coloca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aplica plan de acción para fortalecer el control, significa que los controles propuestos si mitigan el riesgo.</t>
        </r>
      </text>
    </comment>
    <comment ref="AC8" authorId="0" shapeId="0" xr:uid="{00000000-0006-0000-0100-00000C000000}">
      <text>
        <r>
          <rPr>
            <sz val="9"/>
            <color indexed="81"/>
            <rFont val="Tahoma"/>
            <family val="2"/>
          </rPr>
          <t>La solidez del conjunto de controles se obtiene calculando el promedio aritmético simple de la solidez individual por cada riesgo.</t>
        </r>
        <r>
          <rPr>
            <b/>
            <sz val="9"/>
            <color indexed="81"/>
            <rFont val="Tahoma"/>
            <family val="2"/>
          </rPr>
          <t xml:space="preserve">
Fuerte: </t>
        </r>
        <r>
          <rPr>
            <sz val="9"/>
            <color indexed="81"/>
            <rFont val="Tahoma"/>
            <family val="2"/>
          </rPr>
          <t xml:space="preserve">El promedio de la solidez individual de cada control al sumarlos y ponderarlos es igual a 100. </t>
        </r>
        <r>
          <rPr>
            <b/>
            <sz val="9"/>
            <color indexed="81"/>
            <rFont val="Tahoma"/>
            <family val="2"/>
          </rPr>
          <t xml:space="preserve">
Moderado: </t>
        </r>
        <r>
          <rPr>
            <sz val="9"/>
            <color indexed="81"/>
            <rFont val="Tahoma"/>
            <family val="2"/>
          </rPr>
          <t xml:space="preserve">El promedio de la solidez individual de cada control al sumarlos y ponderarlos la calificación está entre 50 y 99 </t>
        </r>
        <r>
          <rPr>
            <b/>
            <sz val="9"/>
            <color indexed="81"/>
            <rFont val="Tahoma"/>
            <family val="2"/>
          </rPr>
          <t xml:space="preserve">
Débil: </t>
        </r>
        <r>
          <rPr>
            <sz val="9"/>
            <color indexed="81"/>
            <rFont val="Tahoma"/>
            <family val="2"/>
          </rPr>
          <t>El promedio de la solidez individual de cada control al sumarlos y ponderarlos la calificación es menor a 50.</t>
        </r>
      </text>
    </comment>
    <comment ref="AL8" authorId="0" shapeId="0" xr:uid="{00000000-0006-0000-0100-00000D000000}">
      <text>
        <r>
          <rPr>
            <sz val="9"/>
            <color indexed="81"/>
            <rFont val="Tahoma"/>
            <family val="2"/>
          </rPr>
          <t xml:space="preserve">Las Acciones a Tomar  pueden ser los mismos </t>
        </r>
        <r>
          <rPr>
            <b/>
            <sz val="9"/>
            <color indexed="81"/>
            <rFont val="Tahoma"/>
            <family val="2"/>
          </rPr>
          <t>CONTROLES</t>
        </r>
        <r>
          <rPr>
            <sz val="9"/>
            <color indexed="81"/>
            <rFont val="Tahoma"/>
            <family val="2"/>
          </rPr>
          <t xml:space="preserve"> que hayan propuesto en un par de columnas atrás de esta matriz.
Recordar que las acciones a tomar deben estar diseñadas para mitigar al máximo la materialización del riesgo.
</t>
        </r>
      </text>
    </comment>
    <comment ref="AN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Evidencia del cumplimiento y ejecución de cada control o acción a tomar que se haya propuesto.
Colocar el soporte o los soportes de acuerdo a cada control o acción a tomar que se haya propuesto.</t>
        </r>
      </text>
    </comment>
    <comment ref="AO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Periodicidad con la que van a ser presentados los soportes propuestos.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FINANCIEROS: </t>
        </r>
        <r>
          <rPr>
            <sz val="9"/>
            <color indexed="81"/>
            <rFont val="Tahoma"/>
            <family val="2"/>
          </rPr>
          <t>presupuesto de funcionamiento, recursos de inversión,
infraestructura, capacidad instalada.</t>
        </r>
        <r>
          <rPr>
            <b/>
            <sz val="9"/>
            <color indexed="81"/>
            <rFont val="Tahoma"/>
            <family val="2"/>
          </rPr>
          <t xml:space="preserve">
PERSONAL: </t>
        </r>
        <r>
          <rPr>
            <sz val="9"/>
            <color indexed="81"/>
            <rFont val="Tahoma"/>
            <family val="2"/>
          </rPr>
          <t>competencia del personal, disponibilidad del personal, seguridad y salud ocupacional.</t>
        </r>
        <r>
          <rPr>
            <b/>
            <sz val="9"/>
            <color indexed="81"/>
            <rFont val="Tahoma"/>
            <family val="2"/>
          </rPr>
          <t xml:space="preserve">
PROCESOS: </t>
        </r>
        <r>
          <rPr>
            <sz val="9"/>
            <color indexed="81"/>
            <rFont val="Tahoma"/>
            <family val="2"/>
          </rPr>
          <t>capacidad, diseño, ejecución, proveedores, entradas, salidas,
gestión del conocimiento.</t>
        </r>
        <r>
          <rPr>
            <b/>
            <sz val="9"/>
            <color indexed="81"/>
            <rFont val="Tahoma"/>
            <family val="2"/>
          </rPr>
          <t xml:space="preserve">
TECNOLOGÍA: </t>
        </r>
        <r>
          <rPr>
            <sz val="9"/>
            <color indexed="81"/>
            <rFont val="Tahoma"/>
            <family val="2"/>
          </rPr>
          <t>integridad de datos, disponibilidad de datos y sistemas,
desarrollo, producción, mantenimiento de sistemas de información.</t>
        </r>
        <r>
          <rPr>
            <b/>
            <sz val="9"/>
            <color indexed="81"/>
            <rFont val="Tahoma"/>
            <family val="2"/>
          </rPr>
          <t xml:space="preserve">
ESTRATÉGICOS: </t>
        </r>
        <r>
          <rPr>
            <sz val="9"/>
            <color indexed="81"/>
            <rFont val="Tahoma"/>
            <family val="2"/>
          </rPr>
          <t>direccionamiento estratégico, planeación institucional,
liderazgo, trabajo en equipo.</t>
        </r>
        <r>
          <rPr>
            <b/>
            <sz val="9"/>
            <color indexed="81"/>
            <rFont val="Tahoma"/>
            <family val="2"/>
          </rPr>
          <t xml:space="preserve">
COMUNICACIÓN INTERNA: </t>
        </r>
        <r>
          <rPr>
            <sz val="9"/>
            <color indexed="81"/>
            <rFont val="Tahoma"/>
            <family val="2"/>
          </rPr>
          <t>canales utilizados y su efectividad, flujo de la
información necesaria para el desarrollo de las operaciones.</t>
        </r>
      </text>
    </comment>
    <comment ref="H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POLÍTICOS:</t>
        </r>
        <r>
          <rPr>
            <sz val="9"/>
            <color indexed="81"/>
            <rFont val="Tahoma"/>
            <family val="2"/>
          </rPr>
          <t xml:space="preserve"> cambios de gobierno, legislación, políticas públicas, regulación.
</t>
        </r>
        <r>
          <rPr>
            <b/>
            <sz val="9"/>
            <color indexed="81"/>
            <rFont val="Tahoma"/>
            <family val="2"/>
          </rPr>
          <t xml:space="preserve">ECONÓMICOS Y FINANCIEROS: </t>
        </r>
        <r>
          <rPr>
            <sz val="9"/>
            <color indexed="81"/>
            <rFont val="Tahoma"/>
            <family val="2"/>
          </rPr>
          <t xml:space="preserve">disponibilidad de capital, liquidez, mercados financieros, desempleo, competencia.
</t>
        </r>
        <r>
          <rPr>
            <b/>
            <sz val="9"/>
            <color indexed="81"/>
            <rFont val="Tahoma"/>
            <family val="2"/>
          </rPr>
          <t>SOCIALES Y CULTURALES:</t>
        </r>
        <r>
          <rPr>
            <sz val="9"/>
            <color indexed="81"/>
            <rFont val="Tahoma"/>
            <family val="2"/>
          </rPr>
          <t xml:space="preserve"> demografía, responsabilidad social, orden público.
</t>
        </r>
        <r>
          <rPr>
            <b/>
            <sz val="9"/>
            <color indexed="81"/>
            <rFont val="Tahoma"/>
            <family val="2"/>
          </rPr>
          <t>TECNOLÓGICOS:</t>
        </r>
        <r>
          <rPr>
            <sz val="9"/>
            <color indexed="81"/>
            <rFont val="Tahoma"/>
            <family val="2"/>
          </rPr>
          <t xml:space="preserve"> avances en tecnología, acceso a sistemas de información externos, gobierno en línea.
</t>
        </r>
        <r>
          <rPr>
            <b/>
            <sz val="9"/>
            <color indexed="81"/>
            <rFont val="Tahoma"/>
            <family val="2"/>
          </rPr>
          <t>AMBIENTALES:</t>
        </r>
        <r>
          <rPr>
            <sz val="9"/>
            <color indexed="81"/>
            <rFont val="Tahoma"/>
            <family val="2"/>
          </rPr>
          <t xml:space="preserve"> emisiones y residuos, energía, catástrofes naturales, desarrollo sostenible.
</t>
        </r>
        <r>
          <rPr>
            <b/>
            <sz val="9"/>
            <color indexed="81"/>
            <rFont val="Tahoma"/>
            <family val="2"/>
          </rPr>
          <t>LEGALES Y REGLAMENTARIOS:</t>
        </r>
        <r>
          <rPr>
            <sz val="9"/>
            <color indexed="81"/>
            <rFont val="Tahoma"/>
            <family val="2"/>
          </rPr>
          <t xml:space="preserve"> Normatividad externa (leyes, decretos, ordenanzas y acuerdos).
</t>
        </r>
      </text>
    </comment>
    <comment ref="I9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DISEÑO DEL PROCESO:</t>
        </r>
        <r>
          <rPr>
            <sz val="9"/>
            <color indexed="81"/>
            <rFont val="Tahoma"/>
            <family val="2"/>
          </rPr>
          <t xml:space="preserve"> claridad en la descripción del alcance y objetivo del proceso.
</t>
        </r>
        <r>
          <rPr>
            <b/>
            <sz val="9"/>
            <color indexed="81"/>
            <rFont val="Tahoma"/>
            <family val="2"/>
          </rPr>
          <t xml:space="preserve">INTERACCIONES CON OTROS PROCESOS: </t>
        </r>
        <r>
          <rPr>
            <sz val="9"/>
            <color indexed="81"/>
            <rFont val="Tahoma"/>
            <family val="2"/>
          </rPr>
          <t xml:space="preserve">relación precisa con otros procesos en cuanto a insumos, proveedores, productos, usuarios o clientes.
</t>
        </r>
        <r>
          <rPr>
            <b/>
            <sz val="9"/>
            <color indexed="81"/>
            <rFont val="Tahoma"/>
            <family val="2"/>
          </rPr>
          <t>TRANSVERSALIDAD:</t>
        </r>
        <r>
          <rPr>
            <sz val="9"/>
            <color indexed="81"/>
            <rFont val="Tahoma"/>
            <family val="2"/>
          </rPr>
          <t xml:space="preserve"> procesos que determinan lineamientos necesarios para el desarrollo de todos los procesos de la entidad.
</t>
        </r>
        <r>
          <rPr>
            <b/>
            <sz val="9"/>
            <color indexed="81"/>
            <rFont val="Tahoma"/>
            <family val="2"/>
          </rPr>
          <t xml:space="preserve">PROCEDIMIENTOS ASOCIADOS: </t>
        </r>
        <r>
          <rPr>
            <sz val="9"/>
            <color indexed="81"/>
            <rFont val="Tahoma"/>
            <family val="2"/>
          </rPr>
          <t xml:space="preserve">pertinencia en los procedimientos que desarrollan los procesos.
</t>
        </r>
        <r>
          <rPr>
            <b/>
            <sz val="9"/>
            <color indexed="81"/>
            <rFont val="Tahoma"/>
            <family val="2"/>
          </rPr>
          <t xml:space="preserve">RESPONSABLES DEL PROCESO: </t>
        </r>
        <r>
          <rPr>
            <sz val="9"/>
            <color indexed="81"/>
            <rFont val="Tahoma"/>
            <family val="2"/>
          </rPr>
          <t xml:space="preserve">grado de autoridad y responsabilidad de los funcionarios frente al proceso.
</t>
        </r>
        <r>
          <rPr>
            <b/>
            <sz val="9"/>
            <color indexed="81"/>
            <rFont val="Tahoma"/>
            <family val="2"/>
          </rPr>
          <t xml:space="preserve">COMUNICACIÓN ENTRE LOS PROCESOS: </t>
        </r>
        <r>
          <rPr>
            <sz val="9"/>
            <color indexed="81"/>
            <rFont val="Tahoma"/>
            <family val="2"/>
          </rPr>
          <t xml:space="preserve">efectividad en los flujos de información determinados en la interacción de los procesos.
</t>
        </r>
        <r>
          <rPr>
            <b/>
            <sz val="9"/>
            <color indexed="81"/>
            <rFont val="Tahoma"/>
            <family val="2"/>
          </rPr>
          <t>ACTIVOS DE SEGURIDAD DIGITAL DEL PROCESO:</t>
        </r>
        <r>
          <rPr>
            <sz val="9"/>
            <color indexed="81"/>
            <rFont val="Tahoma"/>
            <family val="2"/>
          </rPr>
          <t xml:space="preserve"> información, aplicaciones, hardware entre otros, que se deben proteger para garantizar el funcionamiento interno de cada proceso, como de cara al ciudadano. Ver conceptos básicos relacionados con el riesgo páginas 8 y 9.</t>
        </r>
      </text>
    </comment>
    <comment ref="Q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NO ASIGNADO = 0
ASIGNADO = 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NO ADECUADO = 0
ADECUADO = 15</t>
        </r>
      </text>
    </comment>
    <comment ref="S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INOPORTUNO = 0
OPORTUNO = 15</t>
        </r>
      </text>
    </comment>
    <comment ref="T9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NO ES UN CONTROL = 0
DETECTAR = 10
PREVENIR = 15</t>
        </r>
      </text>
    </comment>
    <comment ref="U9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NO CONFIABLE = 0
CONFIABLE = 15</t>
        </r>
      </text>
    </comment>
    <comment ref="V9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NO SE INVESTIGAN Y SE RESUELVEN OPORTUNAMENTE = 0
SE INVESTIGAN Y RESUELVEN OPORTUNAMENTE = 15</t>
        </r>
      </text>
    </comment>
    <comment ref="W9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NO EXISTE = 0
INCOMPLETA = 5
COMPLETA = 10</t>
        </r>
      </text>
    </comment>
  </commentList>
</comments>
</file>

<file path=xl/sharedStrings.xml><?xml version="1.0" encoding="utf-8"?>
<sst xmlns="http://schemas.openxmlformats.org/spreadsheetml/2006/main" count="650" uniqueCount="244">
  <si>
    <t>CONTEXTO ESTRTEGICO</t>
  </si>
  <si>
    <t>INTERNO</t>
  </si>
  <si>
    <t>EXTERNO</t>
  </si>
  <si>
    <t>PROCESO</t>
  </si>
  <si>
    <t>FINANCIEROS</t>
  </si>
  <si>
    <t>POLÍTICOS</t>
  </si>
  <si>
    <t>DISEÑO DEL PROCESO</t>
  </si>
  <si>
    <t>PERSONAL</t>
  </si>
  <si>
    <t>ECONÓMICOS Y FINANCIEROS</t>
  </si>
  <si>
    <t>INTERACCIONES CON OTROS PROCESOS</t>
  </si>
  <si>
    <t>PROCESOS</t>
  </si>
  <si>
    <t>SOCIALES Y CULTURALES</t>
  </si>
  <si>
    <t>TRANSVERSALIDAD</t>
  </si>
  <si>
    <t>TECNOLOGÍA</t>
  </si>
  <si>
    <t>TECNOLÓGICOS</t>
  </si>
  <si>
    <t>PROCEDIMIENTOS ASOCIADOS</t>
  </si>
  <si>
    <t>ESTRATÉGICO</t>
  </si>
  <si>
    <t>AMBIENTALES</t>
  </si>
  <si>
    <t>RESPONSABLES DEL PROCESO</t>
  </si>
  <si>
    <t>COMUNICACIÓN INTERNA</t>
  </si>
  <si>
    <t>LEGALES Y REGLAMENTARIOS</t>
  </si>
  <si>
    <t>COMUNICACIÓN ENTRE LOS PROCESOS</t>
  </si>
  <si>
    <t>ACTIVOS DE SEGURIDAD DIGITAL DEL PROCESO</t>
  </si>
  <si>
    <t xml:space="preserve">TIPO RIESGO </t>
  </si>
  <si>
    <t>GERENCIAL</t>
  </si>
  <si>
    <t>OPERATIVO</t>
  </si>
  <si>
    <t>FINANCIERO</t>
  </si>
  <si>
    <t>CUMPLIMIENTO</t>
  </si>
  <si>
    <t>IMAGEN O REPUTACIÓN</t>
  </si>
  <si>
    <t>CORRUPCIÓN</t>
  </si>
  <si>
    <t>SEGURIDAD DIGITAL</t>
  </si>
  <si>
    <t>EVALUACIÓN RIESGO</t>
  </si>
  <si>
    <t>PROBABILIDAD</t>
  </si>
  <si>
    <t>IMPACTO</t>
  </si>
  <si>
    <t>CASI SEGURO</t>
  </si>
  <si>
    <t>INSIGNIFICANTE</t>
  </si>
  <si>
    <t>PROBABLE</t>
  </si>
  <si>
    <t>MENOR</t>
  </si>
  <si>
    <t>POSIBLE</t>
  </si>
  <si>
    <t>MODERADO</t>
  </si>
  <si>
    <t>IMPROBABLE</t>
  </si>
  <si>
    <t>MAYOR</t>
  </si>
  <si>
    <t>RARA VEZ</t>
  </si>
  <si>
    <t>CATASTROFICO</t>
  </si>
  <si>
    <t>ZONA RIESGO</t>
  </si>
  <si>
    <t>BAJO</t>
  </si>
  <si>
    <t>ALTO</t>
  </si>
  <si>
    <t>EXTREMO</t>
  </si>
  <si>
    <t>TIPO</t>
  </si>
  <si>
    <t>PREVENTIVO</t>
  </si>
  <si>
    <t>DETECTIVO</t>
  </si>
  <si>
    <t xml:space="preserve">CONTROLES EXISTENTES - CRITERIOS DE EVALUACION  </t>
  </si>
  <si>
    <t xml:space="preserve">RESPONSABLE </t>
  </si>
  <si>
    <t>PERIODICIDAD</t>
  </si>
  <si>
    <t>PROPOSITO</t>
  </si>
  <si>
    <t>COMO SE REALIZA LA ACTIVIDAD</t>
  </si>
  <si>
    <t xml:space="preserve">QUÉ PASA CON LAS OBSERVACIONES O DESVIACIONES </t>
  </si>
  <si>
    <t>EVIDENCIA DE LA EJECUCION DEL CONTROL</t>
  </si>
  <si>
    <t>EVALUACIÓN DE LA EJECUCIÓN DEL CONTROL
( E )</t>
  </si>
  <si>
    <t>FUERTE</t>
  </si>
  <si>
    <t>DÉBIL</t>
  </si>
  <si>
    <t>SOLIDEZ INDIVIDUAL DE CADA CONTROL (D+E)</t>
  </si>
  <si>
    <t xml:space="preserve">DISEÑO </t>
  </si>
  <si>
    <t>EJECUCIÓN</t>
  </si>
  <si>
    <t>SOLIDEZ</t>
  </si>
  <si>
    <t>SOLIDEZ DEL CONJUNTO DE CONTROLES</t>
  </si>
  <si>
    <t>C O N T R O L E S
AY U D A N
A  D I S M I N U I R  L A
P R O B A B I L I D A D</t>
  </si>
  <si>
    <t>C O N T R O L E S
AY U D A N
A  D I S M I N U I R
I M PA C TO</t>
  </si>
  <si>
    <t>DIRECTAMENTE</t>
  </si>
  <si>
    <t>NO DISMINUYE</t>
  </si>
  <si>
    <t>INDIRECTAMENTE</t>
  </si>
  <si>
    <t>DESPLAZAMIENTO PROBABILIDAD E IMPACTO</t>
  </si>
  <si>
    <t>SOLIDEZ DESPLAZAMIENTO</t>
  </si>
  <si>
    <t>CONTROL PROBABILIDAD</t>
  </si>
  <si>
    <t>DESPLAZAMIENTO PROBABILIDAD</t>
  </si>
  <si>
    <t>SOLIDEZ IMPACTO</t>
  </si>
  <si>
    <t>CONTROL IMPACTO</t>
  </si>
  <si>
    <t>DESPLAZAMIENTO IMPACTO</t>
  </si>
  <si>
    <t>POSICIÓN</t>
  </si>
  <si>
    <t xml:space="preserve">POSIBLE </t>
  </si>
  <si>
    <t xml:space="preserve">TRATAMIENTO DEL RIESGO </t>
  </si>
  <si>
    <t xml:space="preserve">REDUCIR </t>
  </si>
  <si>
    <t>COMPARTIR</t>
  </si>
  <si>
    <t>EVITAR</t>
  </si>
  <si>
    <t>ACEPTAR</t>
  </si>
  <si>
    <t>TIPO DE CONTROL</t>
  </si>
  <si>
    <t>PERIODICIDAD DE SEGUIMIENTO</t>
  </si>
  <si>
    <t>MENSUAL</t>
  </si>
  <si>
    <t>CUATRIMESTRAL</t>
  </si>
  <si>
    <t>ANUAL</t>
  </si>
  <si>
    <t>RESPONSABLE</t>
  </si>
  <si>
    <t>EVALUACIÓN DISEÑO</t>
  </si>
  <si>
    <t>EVALUACIÓN EJECUCIÓN</t>
  </si>
  <si>
    <t>PROCESO DIRECCIONAMIENTO ESTRATÉGICO</t>
  </si>
  <si>
    <t>MAPA DE RIESGOS</t>
  </si>
  <si>
    <t>Código: PE01-PR03-F01</t>
  </si>
  <si>
    <t>Versión: 3.0</t>
  </si>
  <si>
    <t>FECHA DE REALIZACIÓN:  
FECHA DE ACTUALIZACIÓN:</t>
  </si>
  <si>
    <t xml:space="preserve">FECHA DE SEGUIMIENTO: </t>
  </si>
  <si>
    <t>ITEM</t>
  </si>
  <si>
    <t>OBJETIVO DEL PROCESO</t>
  </si>
  <si>
    <t>DESCRIPCIÓN DEL RIESGO</t>
  </si>
  <si>
    <t>EVALUACION DEL RIESGO</t>
  </si>
  <si>
    <t>ZONA DE RIESGO INHERENTE</t>
  </si>
  <si>
    <t>CONTROLES EXISTENTES - CRITERIOS DE EVALUACION</t>
  </si>
  <si>
    <t>ANÁLISIS Y EVALUACIÓN DE CONTROLES</t>
  </si>
  <si>
    <t>¿ LOS CONTROLES AYUDAN A DISMINUIR LA PROBABILIDAD DEL RIESGO?</t>
  </si>
  <si>
    <t>¿ LOS CONTROLES AYUDAN A DISMINUIR EL IMPACTO DEL RIESGO?</t>
  </si>
  <si>
    <t xml:space="preserve">NUEVA CALIFICACION </t>
  </si>
  <si>
    <t>ZONA DE RIESGO RESIDUAL</t>
  </si>
  <si>
    <t>PLAN DE MANEJO DEL RIESGO RESIDUAL</t>
  </si>
  <si>
    <t>SEGUIMIENTO I CUATRIMESTRE</t>
  </si>
  <si>
    <t>SEGUIMIENTO II CUATRIMESTRE</t>
  </si>
  <si>
    <t>SEGUIMIENTO III CUATRIMESTRE</t>
  </si>
  <si>
    <t>RIESGO</t>
  </si>
  <si>
    <t xml:space="preserve">CONTEXTO ESTRATEGICO </t>
  </si>
  <si>
    <t>CAUSAS</t>
  </si>
  <si>
    <t>CONSECUENCIAS</t>
  </si>
  <si>
    <t>IMPACTO DEL RIESGO</t>
  </si>
  <si>
    <t>CONTROLES (DESCRIPCIÓN)</t>
  </si>
  <si>
    <t>TIPO 
(PREVENTIVO - DETECTIVO)</t>
  </si>
  <si>
    <t>1. RESPONSABLE</t>
  </si>
  <si>
    <t>2. PERIODICIDAD</t>
  </si>
  <si>
    <t>3. PROPÓSITO</t>
  </si>
  <si>
    <t>4. CÓMO SE REALIZA LA ACTIVIDAD DE CONTROL</t>
  </si>
  <si>
    <t xml:space="preserve">5. QUÉ PASA CON LAS OBSERVACIONES O DESVIACIONES </t>
  </si>
  <si>
    <t>6. EVIDENCIA DE LA EJECUCION DEL CONTROL</t>
  </si>
  <si>
    <t>CALIFICACIÓN DEL CONTROL</t>
  </si>
  <si>
    <t>EVALUACIÓN DEL DISEÑO DEL CONTROL
( D )</t>
  </si>
  <si>
    <t>SOLIDEZ INDIVIDUAL DE CADA
CONTROL 
( D + E )</t>
  </si>
  <si>
    <t>APLICA PLAN DE
ACCIÓN PARA
FORTALECER EL CONTROL</t>
  </si>
  <si>
    <t>SOLIDEZ DEL CONJUNTO
DE CONTROLES</t>
  </si>
  <si>
    <t>ACCIONES A TOMAR</t>
  </si>
  <si>
    <t>SOPORTE</t>
  </si>
  <si>
    <t xml:space="preserve">PERIODICIDAD DE SEGUIMIENTO </t>
  </si>
  <si>
    <t>CRONOGRAMA IMPLEMENTACIÓN ACCIONES</t>
  </si>
  <si>
    <t>META</t>
  </si>
  <si>
    <t xml:space="preserve">INDICADOR PARA LA 
EVALUACIÓN DE 
ACCIONES
IMPLEMENTADAS  </t>
  </si>
  <si>
    <t>AUTOCONTROL
(LIDER DEL PROCESO)</t>
  </si>
  <si>
    <t>MONITOREO
(OFICINA ASESORA DE PLANEACIÓN)</t>
  </si>
  <si>
    <t>SEGUIMIENTO
(CONTROL INTERNO)</t>
  </si>
  <si>
    <t>% AVANCE</t>
  </si>
  <si>
    <t xml:space="preserve">PROCESO </t>
  </si>
  <si>
    <t>¿Existe un responsable asignado a la ejecución del control?</t>
  </si>
  <si>
    <t>¿El responsable tiene la autoridad y adecuada segregación
de funciones en la ejecución del control?</t>
  </si>
  <si>
    <t>¿La oportunidad en que se ejecuta el control ayuda a
prevenir la mitigación del riesgo o a detectar la
materialización del riesgo de manera oportuna?</t>
  </si>
  <si>
    <t>¿Las actividades que se desarrollan en el control realmente buscan por si sola prevenir o detectar las causas que pueden dar origen al riesgo, ejemplo Verificar, Validar , Cotejar, Comparar, Revisar, etc.?</t>
  </si>
  <si>
    <t>¿La fuente de información que se utiliza en el desarrollo
del control es información confiable que permita mitigar el riesgo?.</t>
  </si>
  <si>
    <t>¿Las observaciones, desviaciones o diferencias
identificadas como resultados de la ejecución del control son investigadas y resueltas de manera oportuna?</t>
  </si>
  <si>
    <t>¿Se deja evidencia o rastro de la ejecución del control, que permita a cualquier tercero con la evidencia, llegar a la
misma conclusión?.</t>
  </si>
  <si>
    <t xml:space="preserve">PROBABILIDAD </t>
  </si>
  <si>
    <t>INICIA</t>
  </si>
  <si>
    <t>TERMINA</t>
  </si>
  <si>
    <t>Gestión Administrativa y Documental</t>
  </si>
  <si>
    <t>Subdirección de Gestión Corporativa – Gestión Ambiental</t>
  </si>
  <si>
    <t>Administrar recursos físicos (tangibles e intangibles) propiedad o en calidad de alquiler del Instituto, así como gestionar el manejo del flujo documental de la entidad, con el fin de garantizar el óptimo funcionamiento del instituto como memoria Institucional</t>
  </si>
  <si>
    <t>Generación de residuos peligrosos en las sedes operativas del Instituto.</t>
  </si>
  <si>
    <t xml:space="preserve">1. Debilidad en la separación en la fuente y disposición de residuos por parte del personal </t>
  </si>
  <si>
    <t>1. Investigaciones y sanciones por parte de autoridad ambiental</t>
  </si>
  <si>
    <t>1. Verificación del lugar de almacenamiento temporal de residuos; y del correcto embalaje y rotulado de los residuos peligrosos, diligenciando el formato PA03-PR03-F13 Lista de Inspección Manejo de Residuos V1</t>
  </si>
  <si>
    <t>1. Socializar y capacitar en tema de separación en la fuente según el tipo de residuos peligroso.</t>
  </si>
  <si>
    <t>1. Lista de asistencia, informe de capacitación.</t>
  </si>
  <si>
    <t>Una socialización en tema de separación en la fuente según el tipo de residuos peligroso.</t>
  </si>
  <si>
    <t>(Número de socializaciones y/o capacitaciones cumplidas/Número de socializaciones y/o capacitaciones programadas) *100</t>
  </si>
  <si>
    <t xml:space="preserve">* Durante el primer cuatrimestre se realizaron cuatro capacitaciones en materia de separación, segregación y disposición final de residuos peligrosos. Cumplimiento del 100% de lo programado en el cuatrimestre.
* Durante el cuatrimestre se verificó el dilienciamiento de los formatos: GENERACIÓN DE RESIDUOS PELIGROSOS DE ORIGEN ADMINISTRATIVO, VERIFICACIÓN DE CONDICIONES DEL TRANSPORTE DE RESIDUOS PELIGROSOS, CONTROL DE EMBASES DE MEDICAMENTOS Y LA BITACORA DE RESIDUOS DEL INSTITUTO. 
* en este cuatrimestre se realizaron 8 inspecciónes al correcto rotulado, embalaje y almacenamiento de residuos peligrosos. </t>
  </si>
  <si>
    <t>Con las evidencias presetandas se verifica realizacion de capacitaciones, diligencimiento de formatos  e inspecciones al correcto rotulado 
SE EVIDENCIA CUMPLIMIENTO A LA ACTIVIDAD PROGRAMADA MANTENIENDO CONTROLADO EL RIESGO</t>
  </si>
  <si>
    <t>2. Debilidad en el almacenamiento (rotulado y pesaje) de los residuos peligrosos en las actividades misionales del Instituto.</t>
  </si>
  <si>
    <t xml:space="preserve">2. Transmisión de enfermedades infectocontagiosas  </t>
  </si>
  <si>
    <t>2. Diligenciamiento claro y completo de formatos dispuestos para la cuantificación y separación de residuos en la fuente PA03-PR03-F02 Registro de residuos peligrosos administrativos V2.0, PA03-PR03-F05 Control de envases de medicamentos V3.0, PA03-PR03-F07 Registro de residuos riesgo biológico V3, PA03-PR03-F11 Entrega De Residuos De Riesgo Biológico Al Gestor Autorizado V1, PA03-PR03-F06 Entrega de residuos peligrosos para disposición Final V3.</t>
  </si>
  <si>
    <t>2. Verificación de correcto diligenciamiento de formatos RESPEL en letra legible.</t>
  </si>
  <si>
    <t>2. Formatos RESPEL</t>
  </si>
  <si>
    <t>verificación de 4 formatos respel al mes.</t>
  </si>
  <si>
    <t>(Número de formatos diligenciados correctamente/Número de formatos establecidos) *100</t>
  </si>
  <si>
    <t>3.</t>
  </si>
  <si>
    <t>3. Reporte anual de la generación de residuos peligrosos ante el IDEAM, certificado de reporte.</t>
  </si>
  <si>
    <t>3. Verificar el correcto rotulado y embalaje de los residuos peligrosos.</t>
  </si>
  <si>
    <t>3. Lista de inspección.</t>
  </si>
  <si>
    <t>3 listas de inspección al mes</t>
  </si>
  <si>
    <t>(Número de inspección realizadas//Número de inspecciones programadas) *100</t>
  </si>
  <si>
    <t>4.</t>
  </si>
  <si>
    <t xml:space="preserve">4. </t>
  </si>
  <si>
    <t>5.</t>
  </si>
  <si>
    <t>Generación de aguas residuales No Domesticas</t>
  </si>
  <si>
    <t xml:space="preserve">1. Ausencia de mecanismos de tratamiento de aguas residuales </t>
  </si>
  <si>
    <t>1. Contaminación del recurso hídrico</t>
  </si>
  <si>
    <t xml:space="preserve">1. Socialización en prácticas adecuadas en el lavado de caniles para en el manejo adecuado de vertimientos. </t>
  </si>
  <si>
    <t>1. Puesta en marcha de la planta de tratamiento de aguas residuales en la Unidad de Cuidado Animal por parte del contratista.</t>
  </si>
  <si>
    <t>1. Manual de funcionamiento del sistema de tratamiento entregado por el contratista.</t>
  </si>
  <si>
    <t xml:space="preserve"> Instalación y puesta en marcha de la planta de tratamiento de aguas residuales en la Unidad de Cuidado Animal</t>
  </si>
  <si>
    <t>Contrato de instalación de sistema  de tratamiento de aguas residuales liquidado.</t>
  </si>
  <si>
    <t>* Durante el mes de marzo inició la etapa de operación, puesta en marcha y estabilización de la planta de tratamiento de aguas reciduales no domesticas en la Unidad de Cuidado Animal.
* El manual de limpieza fue actualizado en el mes de enero y se han realizado tres socializaciones del manual al personal de aseo.
*La caracterización de aguas residuales se va a hace una vez en el año y se programa para el último cuatrimestre.</t>
  </si>
  <si>
    <t>Con las evidencias presentadas se evidencia gestion en la instalacion y puesta en marcha desde el mes de marzo de la planta de tratamiento de aguas residuales, adicionalmente se identifica actualizacion de manual de limpieza y desinfeccion 
SE EVIDENCIA CUMPLIMIENTO DE LA ACTIVIDAD PROGRAMADA MANTENIENDO CONTROLADO EL RIESGO</t>
  </si>
  <si>
    <t>Revisados los soportes que se encuentran en el sharePoint  se realizaron actividades que se establecieron como acciones a tomar .Se mantiene controlado el riesgo.</t>
  </si>
  <si>
    <t>1. Debilidad en el manejo adecuado de la disposición de residuos sólidos en las rejillas, durante el proceso de lavado de los caniles</t>
  </si>
  <si>
    <t>1. Requerimientos por parte de las Autoridades Ambientales</t>
  </si>
  <si>
    <t>2. Mantenimiento a las cajas de inspección de la Unidad de Cuidado Animal</t>
  </si>
  <si>
    <t>2. Socializar el manual de limpieza y desinfección de áreas del instituto</t>
  </si>
  <si>
    <t>2. Procedimiento actualizado, listados de asistencia, acta.</t>
  </si>
  <si>
    <t>Un manual socializado de limpieza y desinfección de áreas del instituto.</t>
  </si>
  <si>
    <t>3. Puesta en marcha de la Planta de Tratamiento de Aguas Residuales.</t>
  </si>
  <si>
    <t>3. caracterización de aguas residuales</t>
  </si>
  <si>
    <t>3. Resultados de laboratorio de calidad de agua</t>
  </si>
  <si>
    <t>Realizar una caracterización con un laboratorio acreditado</t>
  </si>
  <si>
    <t>(Número de caracterizaciones realizadas/ Número de caracterizaciones realizadas)*100</t>
  </si>
  <si>
    <t>Subdirección de Gestión Corporativa – Gestión Documental</t>
  </si>
  <si>
    <t>Administrar los recursos físicos (tangibles e intangibles) propiedad o en calidad de alquiler del instituto, así como gestionar el manejo del flujo documental de la entidad, con el fin de garantizar el óptimo funcionamiento del Instituto como su memoría institucional.</t>
  </si>
  <si>
    <t>Pérdida de Información física o digital</t>
  </si>
  <si>
    <t>1. Insuficiente aplicación de herramientas de control sobre la documentación física.</t>
  </si>
  <si>
    <t>1. Ausencia de inventarios documentales en su respectivo formato y formatos de préstamo documental.</t>
  </si>
  <si>
    <t xml:space="preserve">Elaborar y ejecutar plan de trabajo sobre inventarios documentales para que todos los archivos de gestión tengan el control de su información.
</t>
  </si>
  <si>
    <t>1. Elaborar y ejecutar plan de trabajo sobre inventarios documentales.</t>
  </si>
  <si>
    <t>1. Inventarios Documentales de las dependencias.</t>
  </si>
  <si>
    <t>Inventarios documentales</t>
  </si>
  <si>
    <t>Cantidad de inventarios documentales / cantidad de dependencias de la entidad</t>
  </si>
  <si>
    <t>Con las evidencias cargadas se evidencian actas de capacitación en los meses de enero, febrero. Marzo y abril 
Se recomienda mostrar evidencias de gestion con respecto al Software de gestion documental,e inventarios documentales ya que no se presentaron ninguna</t>
  </si>
  <si>
    <t>No se evidencia el seguimiento a los riesgos  del lider del proceso .
En la carpeta soporte del mes de abril de 2021 se evidencian  capacitaciones .
No hay evidencia de la gestión del software de gestion documental ni de los inventarios.</t>
  </si>
  <si>
    <t>2. Falta la asignación de usuarios a cada uno de los servidores y contratistas para el Software de Gestión Documental</t>
  </si>
  <si>
    <t>2. Falta de responsabilidad sobre la gestión de los documentos recibidos y producidos por la entidad.</t>
  </si>
  <si>
    <t>Solicitar al área de tecnología la asignación de usuarios para servidores publicos y contratistas para el software de gestión documental.</t>
  </si>
  <si>
    <t>2. Requerir mediante correo electrónico, usuario para cada uno de los servidores y contratistas de acceso al software de gestión documental.</t>
  </si>
  <si>
    <t>2. Software de Gestión Documental con usuarios para todos los servidores y contratistas.</t>
  </si>
  <si>
    <t>Usuarios para todos los servidores y contratistas</t>
  </si>
  <si>
    <t>Cantidad de usuarios en el Software de gestión documental / Cantidad de servidores y contratistas del Instituto</t>
  </si>
  <si>
    <t>3. Se debe robustecer el módulo de Gestión Documental de acuerdo con lo establecido en el Modelo de Requisitos para la Gestión de Documentos electrónicos.</t>
  </si>
  <si>
    <t>3. Documentación desorganizada y no aplicación de instrumentos archivisticos.</t>
  </si>
  <si>
    <t>Realizar capacitación sobre el procedimiento de préstamo documental.
Realizar capacitaciones sobre el uso y manejo del software de gestión documental.</t>
  </si>
  <si>
    <t>3. Efectuar capacitacion sobre préstamo documental.
Efectuar capacitaciones sobre el uso y manejo del software de gestión documental.</t>
  </si>
  <si>
    <t>3. Actas de capacitación.</t>
  </si>
  <si>
    <t>Personal capacitado sobre el uso y manejo del software de gestión documental</t>
  </si>
  <si>
    <t>Cantidad de servidores y contratistas capacitado / Cantidad de Servidores y contratistas del instituto</t>
  </si>
  <si>
    <t>4. Carencia de habilidades sobre el uso y manejo de herramientas tecnológicas.</t>
  </si>
  <si>
    <t xml:space="preserve">5. </t>
  </si>
  <si>
    <t>Deterioro de los documentos ocasionados por humedad o inundación del Archivo Central.</t>
  </si>
  <si>
    <t>1. Ausencia de limpieza y visitas de inspección sobre los depositos de archivo</t>
  </si>
  <si>
    <t>1. Deterioro sobre los soportes documentales y pérdida de información.</t>
  </si>
  <si>
    <t>1. Realizar visitas de inspección periodicas y efectuar actividades de limpieza documental</t>
  </si>
  <si>
    <t>1. Realizar visitas de inspección y seguimiento periodicas a los depositos de archivo y establecer jormadas de limpieza documental.</t>
  </si>
  <si>
    <t>1. Actas sobre las visitas de Inspección y seguimiento realizadas y jornadas de limpieza documental.</t>
  </si>
  <si>
    <t>Visitas de Inspección y seguimiento Archivo Central</t>
  </si>
  <si>
    <t>Cantidad de visitas realizadas / cantidad de visitas a realizar.</t>
  </si>
  <si>
    <t>Se evidencain actas de capacitacion en limpieza y desinfeccion realizadas en enero y marzo 
SE EVIDENCIA CUMPLIMIENTO DE LA ACTIVIDAD PROGRAMADA MANTENIENDO CONTROLADO EL RIESGO</t>
  </si>
  <si>
    <t>2. Posible Inundación del Archivo Central ocasionada por fuertes lluvias</t>
  </si>
  <si>
    <t>2.</t>
  </si>
  <si>
    <t xml:space="preserve">No se evidencia el seguimiento del  riesgos  por el lider del proceso . Se recomienda realización permante del seguimiento. Se encuentran dos capacitaciones como soporte de la actividad, sin embargo la acción son realizar visitas de inspección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</si>
</sst>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Franklin Gothic Demi Cond"/>
      <family val="2"/>
    </font>
    <font>
      <sz val="11"/>
      <name val="Calibri"/>
      <family val="2"/>
      <scheme val="minor"/>
    </font>
    <font>
      <sz val="9"/>
      <name val="Franklin Gothic Demi Cond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A970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24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/>
    </xf>
    <xf numFmtId="0" fontId="6" fillId="8" borderId="6" xfId="0" applyFont="1" applyFill="1" applyBorder="1" applyAlignment="1" applyProtection="1">
      <alignment horizontal="center" vertical="center" wrapText="1"/>
      <protection hidden="1"/>
    </xf>
    <xf numFmtId="0" fontId="8" fillId="8" borderId="2" xfId="0" applyFont="1" applyFill="1" applyBorder="1" applyAlignment="1" applyProtection="1">
      <alignment horizontal="center" vertical="center" wrapText="1"/>
      <protection hidden="1"/>
    </xf>
    <xf numFmtId="0" fontId="8" fillId="8" borderId="5" xfId="0" applyFont="1" applyFill="1" applyBorder="1" applyAlignment="1" applyProtection="1">
      <alignment horizontal="center" vertical="center" wrapText="1"/>
      <protection hidden="1"/>
    </xf>
    <xf numFmtId="0" fontId="12" fillId="14" borderId="0" xfId="0" applyFont="1" applyFill="1" applyAlignment="1">
      <alignment vertical="center" wrapText="1"/>
    </xf>
    <xf numFmtId="0" fontId="13" fillId="14" borderId="0" xfId="0" applyFont="1" applyFill="1" applyAlignment="1">
      <alignment horizontal="left" vertical="center" wrapText="1"/>
    </xf>
    <xf numFmtId="0" fontId="13" fillId="14" borderId="0" xfId="0" applyFont="1" applyFill="1" applyAlignment="1">
      <alignment vertical="center" wrapText="1"/>
    </xf>
    <xf numFmtId="0" fontId="7" fillId="14" borderId="0" xfId="0" applyFont="1" applyFill="1" applyAlignment="1" applyProtection="1">
      <alignment horizontal="center" vertical="center" wrapText="1"/>
      <protection locked="0"/>
    </xf>
    <xf numFmtId="0" fontId="7" fillId="14" borderId="0" xfId="0" applyFont="1" applyFill="1" applyAlignment="1" applyProtection="1">
      <alignment horizontal="center" vertical="center" wrapText="1"/>
      <protection hidden="1"/>
    </xf>
    <xf numFmtId="9" fontId="7" fillId="14" borderId="0" xfId="1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14" borderId="0" xfId="0" applyFont="1" applyFill="1" applyAlignment="1">
      <alignment vertical="center" wrapText="1"/>
    </xf>
    <xf numFmtId="0" fontId="11" fillId="14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12" borderId="13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13" borderId="0" xfId="0" applyFont="1" applyFill="1" applyAlignment="1" applyProtection="1">
      <alignment horizontal="center" vertical="center" wrapText="1"/>
      <protection locked="0"/>
    </xf>
    <xf numFmtId="9" fontId="7" fillId="0" borderId="0" xfId="1" applyFont="1" applyAlignment="1" applyProtection="1">
      <alignment horizontal="center" vertical="center" wrapText="1"/>
      <protection locked="0"/>
    </xf>
    <xf numFmtId="0" fontId="15" fillId="13" borderId="24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5" fillId="5" borderId="9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13" borderId="6" xfId="0" applyFont="1" applyFill="1" applyBorder="1" applyAlignment="1" applyProtection="1">
      <alignment horizontal="center" vertical="center" wrapText="1"/>
      <protection locked="0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0" fontId="15" fillId="13" borderId="25" xfId="0" applyFont="1" applyFill="1" applyBorder="1" applyAlignment="1" applyProtection="1">
      <alignment horizontal="center" vertical="center" wrapText="1"/>
      <protection locked="0"/>
    </xf>
    <xf numFmtId="0" fontId="15" fillId="5" borderId="13" xfId="0" applyFont="1" applyFill="1" applyBorder="1" applyAlignment="1" applyProtection="1">
      <alignment horizontal="center" vertical="center" wrapText="1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16" fillId="14" borderId="0" xfId="0" applyFont="1" applyFill="1" applyAlignment="1">
      <alignment vertical="top" wrapText="1"/>
    </xf>
    <xf numFmtId="0" fontId="17" fillId="14" borderId="0" xfId="0" applyFont="1" applyFill="1" applyAlignment="1">
      <alignment horizontal="left" vertical="top" wrapText="1"/>
    </xf>
    <xf numFmtId="0" fontId="7" fillId="14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15" fillId="5" borderId="6" xfId="0" applyFont="1" applyFill="1" applyBorder="1" applyAlignment="1" applyProtection="1">
      <alignment horizontal="center" vertical="center" wrapText="1"/>
      <protection hidden="1"/>
    </xf>
    <xf numFmtId="0" fontId="15" fillId="5" borderId="25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hidden="1"/>
    </xf>
    <xf numFmtId="0" fontId="15" fillId="13" borderId="22" xfId="0" applyFont="1" applyFill="1" applyBorder="1" applyAlignment="1" applyProtection="1">
      <alignment horizontal="center" vertical="center" wrapText="1"/>
      <protection locked="0"/>
    </xf>
    <xf numFmtId="0" fontId="15" fillId="13" borderId="36" xfId="0" applyFont="1" applyFill="1" applyBorder="1" applyAlignment="1" applyProtection="1">
      <alignment horizontal="center" vertical="center" wrapText="1"/>
      <protection locked="0"/>
    </xf>
    <xf numFmtId="0" fontId="15" fillId="13" borderId="40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5" fillId="13" borderId="28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5" fillId="13" borderId="17" xfId="0" applyFont="1" applyFill="1" applyBorder="1" applyAlignment="1" applyProtection="1">
      <alignment horizontal="center" vertical="center" wrapText="1"/>
      <protection locked="0"/>
    </xf>
    <xf numFmtId="0" fontId="15" fillId="13" borderId="9" xfId="0" applyFont="1" applyFill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 wrapText="1"/>
      <protection locked="0"/>
    </xf>
    <xf numFmtId="0" fontId="15" fillId="13" borderId="14" xfId="0" applyFont="1" applyFill="1" applyBorder="1" applyAlignment="1" applyProtection="1">
      <alignment horizontal="center" vertical="center" wrapText="1"/>
      <protection locked="0"/>
    </xf>
    <xf numFmtId="0" fontId="15" fillId="5" borderId="28" xfId="0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6" fillId="10" borderId="2" xfId="0" applyFont="1" applyFill="1" applyBorder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 wrapText="1"/>
      <protection hidden="1"/>
    </xf>
    <xf numFmtId="0" fontId="6" fillId="6" borderId="14" xfId="0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9" fontId="14" fillId="0" borderId="16" xfId="1" applyFont="1" applyBorder="1" applyAlignment="1" applyProtection="1">
      <alignment horizontal="center" vertical="center" wrapText="1"/>
      <protection locked="0"/>
    </xf>
    <xf numFmtId="9" fontId="14" fillId="0" borderId="17" xfId="1" applyFont="1" applyBorder="1" applyAlignment="1" applyProtection="1">
      <alignment horizontal="center" vertical="center" wrapText="1"/>
      <protection locked="0"/>
    </xf>
    <xf numFmtId="9" fontId="14" fillId="0" borderId="18" xfId="1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9" xfId="2" applyFont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 applyProtection="1">
      <alignment horizontal="center" vertical="center" wrapText="1"/>
      <protection locked="0"/>
    </xf>
    <xf numFmtId="0" fontId="14" fillId="0" borderId="14" xfId="2" applyFont="1" applyBorder="1" applyAlignment="1" applyProtection="1">
      <alignment horizontal="center" vertical="center" wrapText="1"/>
      <protection locked="0"/>
    </xf>
    <xf numFmtId="0" fontId="15" fillId="13" borderId="8" xfId="0" applyFont="1" applyFill="1" applyBorder="1" applyAlignment="1" applyProtection="1">
      <alignment horizontal="center" vertical="center" wrapText="1"/>
      <protection locked="0"/>
    </xf>
    <xf numFmtId="0" fontId="15" fillId="13" borderId="11" xfId="0" applyFont="1" applyFill="1" applyBorder="1" applyAlignment="1" applyProtection="1">
      <alignment horizontal="center" vertical="center" wrapText="1"/>
      <protection locked="0"/>
    </xf>
    <xf numFmtId="0" fontId="15" fillId="13" borderId="13" xfId="0" applyFont="1" applyFill="1" applyBorder="1" applyAlignment="1" applyProtection="1">
      <alignment horizontal="center" vertical="center" wrapText="1"/>
      <protection locked="0"/>
    </xf>
    <xf numFmtId="0" fontId="15" fillId="13" borderId="9" xfId="0" applyFont="1" applyFill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 wrapText="1"/>
      <protection locked="0"/>
    </xf>
    <xf numFmtId="0" fontId="15" fillId="13" borderId="14" xfId="0" applyFont="1" applyFill="1" applyBorder="1" applyAlignment="1" applyProtection="1">
      <alignment horizontal="center" vertical="center" wrapText="1"/>
      <protection locked="0"/>
    </xf>
    <xf numFmtId="0" fontId="15" fillId="5" borderId="16" xfId="0" applyFont="1" applyFill="1" applyBorder="1" applyAlignment="1" applyProtection="1">
      <alignment horizontal="center" vertical="center" wrapText="1"/>
      <protection hidden="1"/>
    </xf>
    <xf numFmtId="0" fontId="15" fillId="5" borderId="17" xfId="0" applyFont="1" applyFill="1" applyBorder="1" applyAlignment="1" applyProtection="1">
      <alignment horizontal="center" vertical="center" wrapText="1"/>
      <protection hidden="1"/>
    </xf>
    <xf numFmtId="0" fontId="15" fillId="5" borderId="18" xfId="0" applyFont="1" applyFill="1" applyBorder="1" applyAlignment="1" applyProtection="1">
      <alignment horizontal="center" vertical="center" wrapText="1"/>
      <protection hidden="1"/>
    </xf>
    <xf numFmtId="0" fontId="15" fillId="13" borderId="30" xfId="0" applyFont="1" applyFill="1" applyBorder="1" applyAlignment="1" applyProtection="1">
      <alignment horizontal="center" vertical="center" wrapText="1"/>
      <protection locked="0"/>
    </xf>
    <xf numFmtId="0" fontId="15" fillId="13" borderId="7" xfId="0" applyFont="1" applyFill="1" applyBorder="1" applyAlignment="1" applyProtection="1">
      <alignment horizontal="center" vertical="center" wrapText="1"/>
      <protection locked="0"/>
    </xf>
    <xf numFmtId="0" fontId="15" fillId="13" borderId="31" xfId="0" applyFont="1" applyFill="1" applyBorder="1" applyAlignment="1" applyProtection="1">
      <alignment horizontal="center" vertical="center" wrapText="1"/>
      <protection locked="0"/>
    </xf>
    <xf numFmtId="0" fontId="15" fillId="13" borderId="16" xfId="0" applyFont="1" applyFill="1" applyBorder="1" applyAlignment="1" applyProtection="1">
      <alignment horizontal="center" vertical="center" wrapText="1"/>
      <protection locked="0"/>
    </xf>
    <xf numFmtId="0" fontId="15" fillId="13" borderId="17" xfId="0" applyFont="1" applyFill="1" applyBorder="1" applyAlignment="1" applyProtection="1">
      <alignment horizontal="center" vertical="center" wrapText="1"/>
      <protection locked="0"/>
    </xf>
    <xf numFmtId="0" fontId="15" fillId="13" borderId="18" xfId="0" applyFont="1" applyFill="1" applyBorder="1" applyAlignment="1" applyProtection="1">
      <alignment horizontal="center" vertical="center" wrapText="1"/>
      <protection locked="0"/>
    </xf>
    <xf numFmtId="0" fontId="15" fillId="13" borderId="28" xfId="0" applyFont="1" applyFill="1" applyBorder="1" applyAlignment="1" applyProtection="1">
      <alignment horizontal="center" vertical="center" wrapText="1"/>
      <protection locked="0"/>
    </xf>
    <xf numFmtId="0" fontId="15" fillId="13" borderId="3" xfId="0" applyFont="1" applyFill="1" applyBorder="1" applyAlignment="1" applyProtection="1">
      <alignment horizontal="center" vertical="center" wrapText="1"/>
      <protection locked="0"/>
    </xf>
    <xf numFmtId="0" fontId="15" fillId="13" borderId="29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 applyProtection="1">
      <alignment horizontal="center" vertical="center" wrapText="1"/>
      <protection hidden="1"/>
    </xf>
    <xf numFmtId="0" fontId="6" fillId="11" borderId="2" xfId="0" applyFont="1" applyFill="1" applyBorder="1" applyAlignment="1" applyProtection="1">
      <alignment horizontal="center" vertical="center" wrapText="1"/>
      <protection hidden="1"/>
    </xf>
    <xf numFmtId="9" fontId="6" fillId="11" borderId="17" xfId="1" applyFont="1" applyFill="1" applyBorder="1" applyAlignment="1" applyProtection="1">
      <alignment horizontal="center" vertical="center" wrapText="1"/>
      <protection hidden="1"/>
    </xf>
    <xf numFmtId="9" fontId="6" fillId="11" borderId="27" xfId="1" applyFont="1" applyFill="1" applyBorder="1" applyAlignment="1" applyProtection="1">
      <alignment horizontal="center" vertical="center" wrapText="1"/>
      <protection hidden="1"/>
    </xf>
    <xf numFmtId="0" fontId="6" fillId="10" borderId="8" xfId="0" applyFont="1" applyFill="1" applyBorder="1" applyAlignment="1" applyProtection="1">
      <alignment horizontal="center" vertical="center" wrapText="1"/>
      <protection hidden="1"/>
    </xf>
    <xf numFmtId="0" fontId="6" fillId="10" borderId="9" xfId="0" applyFont="1" applyFill="1" applyBorder="1" applyAlignment="1" applyProtection="1">
      <alignment horizontal="center" vertical="center" wrapText="1"/>
      <protection hidden="1"/>
    </xf>
    <xf numFmtId="0" fontId="6" fillId="10" borderId="24" xfId="0" applyFont="1" applyFill="1" applyBorder="1" applyAlignment="1" applyProtection="1">
      <alignment horizontal="center" vertical="center" wrapText="1"/>
      <protection hidden="1"/>
    </xf>
    <xf numFmtId="0" fontId="6" fillId="11" borderId="8" xfId="0" applyFont="1" applyFill="1" applyBorder="1" applyAlignment="1" applyProtection="1">
      <alignment horizontal="center" vertical="center" wrapText="1"/>
      <protection hidden="1"/>
    </xf>
    <xf numFmtId="0" fontId="6" fillId="11" borderId="9" xfId="0" applyFont="1" applyFill="1" applyBorder="1" applyAlignment="1" applyProtection="1">
      <alignment horizontal="center" vertical="center" wrapText="1"/>
      <protection hidden="1"/>
    </xf>
    <xf numFmtId="0" fontId="6" fillId="11" borderId="16" xfId="0" applyFont="1" applyFill="1" applyBorder="1" applyAlignment="1" applyProtection="1">
      <alignment horizontal="center" vertical="center" wrapText="1"/>
      <protection hidden="1"/>
    </xf>
    <xf numFmtId="0" fontId="6" fillId="11" borderId="30" xfId="0" applyFont="1" applyFill="1" applyBorder="1" applyAlignment="1" applyProtection="1">
      <alignment horizontal="center" vertical="center" wrapText="1"/>
      <protection hidden="1"/>
    </xf>
    <xf numFmtId="0" fontId="6" fillId="11" borderId="7" xfId="0" applyFont="1" applyFill="1" applyBorder="1" applyAlignment="1" applyProtection="1">
      <alignment horizontal="center" vertical="center" wrapText="1"/>
      <protection hidden="1"/>
    </xf>
    <xf numFmtId="0" fontId="6" fillId="11" borderId="37" xfId="0" applyFont="1" applyFill="1" applyBorder="1" applyAlignment="1" applyProtection="1">
      <alignment horizontal="center" vertical="center" wrapText="1"/>
      <protection hidden="1"/>
    </xf>
    <xf numFmtId="0" fontId="6" fillId="11" borderId="11" xfId="0" applyFont="1" applyFill="1" applyBorder="1" applyAlignment="1" applyProtection="1">
      <alignment horizontal="center" vertical="center" wrapText="1"/>
      <protection hidden="1"/>
    </xf>
    <xf numFmtId="0" fontId="6" fillId="11" borderId="26" xfId="0" applyFont="1" applyFill="1" applyBorder="1" applyAlignment="1" applyProtection="1">
      <alignment horizontal="center" vertical="center" wrapText="1"/>
      <protection hidden="1"/>
    </xf>
    <xf numFmtId="0" fontId="6" fillId="10" borderId="6" xfId="0" applyFont="1" applyFill="1" applyBorder="1" applyAlignment="1" applyProtection="1">
      <alignment horizontal="center" vertical="center" wrapText="1"/>
      <protection hidden="1"/>
    </xf>
    <xf numFmtId="0" fontId="6" fillId="11" borderId="17" xfId="0" applyFont="1" applyFill="1" applyBorder="1" applyAlignment="1" applyProtection="1">
      <alignment horizontal="center" vertical="center" wrapText="1"/>
      <protection hidden="1"/>
    </xf>
    <xf numFmtId="0" fontId="6" fillId="11" borderId="27" xfId="0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 wrapText="1"/>
      <protection hidden="1"/>
    </xf>
    <xf numFmtId="0" fontId="6" fillId="10" borderId="2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10" borderId="26" xfId="0" applyFont="1" applyFill="1" applyBorder="1" applyAlignment="1" applyProtection="1">
      <alignment horizontal="center" vertical="center" wrapText="1"/>
      <protection hidden="1"/>
    </xf>
    <xf numFmtId="0" fontId="6" fillId="9" borderId="1" xfId="0" applyFont="1" applyFill="1" applyBorder="1" applyAlignment="1" applyProtection="1">
      <alignment horizontal="center" vertical="center" wrapText="1"/>
      <protection hidden="1"/>
    </xf>
    <xf numFmtId="0" fontId="6" fillId="9" borderId="2" xfId="0" applyFont="1" applyFill="1" applyBorder="1" applyAlignment="1" applyProtection="1">
      <alignment horizontal="center" vertical="center" wrapText="1"/>
      <protection hidden="1"/>
    </xf>
    <xf numFmtId="0" fontId="6" fillId="9" borderId="17" xfId="0" applyFont="1" applyFill="1" applyBorder="1" applyAlignment="1" applyProtection="1">
      <alignment horizontal="center" vertical="center" wrapText="1"/>
      <protection hidden="1"/>
    </xf>
    <xf numFmtId="0" fontId="6" fillId="9" borderId="27" xfId="0" applyFont="1" applyFill="1" applyBorder="1" applyAlignment="1" applyProtection="1">
      <alignment horizontal="center" vertical="center" wrapText="1"/>
      <protection hidden="1"/>
    </xf>
    <xf numFmtId="0" fontId="6" fillId="9" borderId="11" xfId="0" applyFont="1" applyFill="1" applyBorder="1" applyAlignment="1" applyProtection="1">
      <alignment horizontal="center" vertical="center" wrapText="1"/>
      <protection hidden="1"/>
    </xf>
    <xf numFmtId="0" fontId="6" fillId="9" borderId="26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9" xfId="0" applyFont="1" applyFill="1" applyBorder="1" applyAlignment="1" applyProtection="1">
      <alignment horizontal="center" vertical="center" wrapText="1"/>
      <protection hidden="1"/>
    </xf>
    <xf numFmtId="0" fontId="6" fillId="8" borderId="24" xfId="0" applyFont="1" applyFill="1" applyBorder="1" applyAlignment="1" applyProtection="1">
      <alignment horizontal="center" vertical="center" wrapText="1"/>
      <protection hidden="1"/>
    </xf>
    <xf numFmtId="0" fontId="6" fillId="7" borderId="16" xfId="0" applyFont="1" applyFill="1" applyBorder="1" applyAlignment="1" applyProtection="1">
      <alignment horizontal="center" vertical="center" wrapText="1"/>
      <protection hidden="1"/>
    </xf>
    <xf numFmtId="0" fontId="6" fillId="7" borderId="17" xfId="0" applyFont="1" applyFill="1" applyBorder="1" applyAlignment="1" applyProtection="1">
      <alignment horizontal="center" vertical="center" wrapText="1"/>
      <protection hidden="1"/>
    </xf>
    <xf numFmtId="0" fontId="6" fillId="7" borderId="18" xfId="0" applyFont="1" applyFill="1" applyBorder="1" applyAlignment="1" applyProtection="1">
      <alignment horizontal="center" vertical="center" wrapText="1"/>
      <protection hidden="1"/>
    </xf>
    <xf numFmtId="0" fontId="6" fillId="7" borderId="8" xfId="0" applyFont="1" applyFill="1" applyBorder="1" applyAlignment="1" applyProtection="1">
      <alignment horizontal="center" vertical="center" wrapText="1"/>
      <protection hidden="1"/>
    </xf>
    <xf numFmtId="0" fontId="6" fillId="7" borderId="9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20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center" wrapText="1"/>
      <protection hidden="1"/>
    </xf>
    <xf numFmtId="0" fontId="6" fillId="8" borderId="11" xfId="0" applyFont="1" applyFill="1" applyBorder="1" applyAlignment="1" applyProtection="1">
      <alignment horizontal="center" vertical="center" wrapText="1"/>
      <protection hidden="1"/>
    </xf>
    <xf numFmtId="0" fontId="6" fillId="8" borderId="26" xfId="0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6" fillId="12" borderId="16" xfId="0" applyFont="1" applyFill="1" applyBorder="1" applyAlignment="1" applyProtection="1">
      <alignment horizontal="center" vertical="center" wrapText="1"/>
      <protection hidden="1"/>
    </xf>
    <xf numFmtId="0" fontId="6" fillId="12" borderId="17" xfId="0" applyFont="1" applyFill="1" applyBorder="1" applyAlignment="1" applyProtection="1">
      <alignment horizontal="center" vertical="center" wrapText="1"/>
      <protection hidden="1"/>
    </xf>
    <xf numFmtId="0" fontId="6" fillId="12" borderId="18" xfId="0" applyFont="1" applyFill="1" applyBorder="1" applyAlignment="1" applyProtection="1">
      <alignment horizontal="center" vertical="center" wrapText="1"/>
      <protection hidden="1"/>
    </xf>
    <xf numFmtId="0" fontId="6" fillId="12" borderId="9" xfId="0" applyFont="1" applyFill="1" applyBorder="1" applyAlignment="1" applyProtection="1">
      <alignment horizontal="center" vertical="center" wrapText="1"/>
      <protection hidden="1"/>
    </xf>
    <xf numFmtId="0" fontId="6" fillId="12" borderId="1" xfId="0" applyFont="1" applyFill="1" applyBorder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 wrapText="1"/>
      <protection hidden="1"/>
    </xf>
    <xf numFmtId="0" fontId="6" fillId="12" borderId="8" xfId="0" applyFont="1" applyFill="1" applyBorder="1" applyAlignment="1" applyProtection="1">
      <alignment horizontal="center" vertical="center" wrapText="1"/>
      <protection hidden="1"/>
    </xf>
    <xf numFmtId="0" fontId="6" fillId="12" borderId="11" xfId="0" applyFont="1" applyFill="1" applyBorder="1" applyAlignment="1" applyProtection="1">
      <alignment horizontal="center" vertical="center" wrapText="1"/>
      <protection hidden="1"/>
    </xf>
    <xf numFmtId="0" fontId="6" fillId="10" borderId="16" xfId="0" applyFont="1" applyFill="1" applyBorder="1" applyAlignment="1" applyProtection="1">
      <alignment horizontal="center" vertical="center" wrapText="1"/>
      <protection hidden="1"/>
    </xf>
    <xf numFmtId="0" fontId="6" fillId="10" borderId="17" xfId="0" applyFont="1" applyFill="1" applyBorder="1" applyAlignment="1" applyProtection="1">
      <alignment horizontal="center" vertical="center" wrapText="1"/>
      <protection hidden="1"/>
    </xf>
    <xf numFmtId="0" fontId="6" fillId="10" borderId="27" xfId="0" applyFont="1" applyFill="1" applyBorder="1" applyAlignment="1" applyProtection="1">
      <alignment horizontal="center" vertical="center" wrapText="1"/>
      <protection hidden="1"/>
    </xf>
    <xf numFmtId="0" fontId="6" fillId="10" borderId="30" xfId="0" applyFont="1" applyFill="1" applyBorder="1" applyAlignment="1" applyProtection="1">
      <alignment horizontal="center" vertical="center" wrapText="1"/>
      <protection hidden="1"/>
    </xf>
    <xf numFmtId="0" fontId="6" fillId="10" borderId="7" xfId="0" applyFont="1" applyFill="1" applyBorder="1" applyAlignment="1" applyProtection="1">
      <alignment horizontal="center" vertical="center" wrapText="1"/>
      <protection hidden="1"/>
    </xf>
    <xf numFmtId="0" fontId="6" fillId="10" borderId="37" xfId="0" applyFont="1" applyFill="1" applyBorder="1" applyAlignment="1" applyProtection="1">
      <alignment horizontal="center" vertical="center" wrapText="1"/>
      <protection hidden="1"/>
    </xf>
    <xf numFmtId="0" fontId="6" fillId="9" borderId="8" xfId="0" applyFont="1" applyFill="1" applyBorder="1" applyAlignment="1" applyProtection="1">
      <alignment horizontal="center" vertical="center" wrapText="1"/>
      <protection hidden="1"/>
    </xf>
    <xf numFmtId="0" fontId="6" fillId="9" borderId="9" xfId="0" applyFont="1" applyFill="1" applyBorder="1" applyAlignment="1" applyProtection="1">
      <alignment horizontal="center" vertical="center" wrapText="1"/>
      <protection hidden="1"/>
    </xf>
    <xf numFmtId="0" fontId="6" fillId="9" borderId="16" xfId="0" applyFont="1" applyFill="1" applyBorder="1" applyAlignment="1" applyProtection="1">
      <alignment horizontal="center" vertical="center" wrapText="1"/>
      <protection hidden="1"/>
    </xf>
    <xf numFmtId="0" fontId="15" fillId="5" borderId="28" xfId="0" applyFont="1" applyFill="1" applyBorder="1" applyAlignment="1" applyProtection="1">
      <alignment horizontal="center" vertical="center" wrapText="1"/>
      <protection hidden="1"/>
    </xf>
    <xf numFmtId="0" fontId="15" fillId="5" borderId="3" xfId="0" applyFont="1" applyFill="1" applyBorder="1" applyAlignment="1" applyProtection="1">
      <alignment horizontal="center" vertical="center" wrapText="1"/>
      <protection hidden="1"/>
    </xf>
    <xf numFmtId="0" fontId="15" fillId="5" borderId="29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 wrapText="1"/>
      <protection hidden="1"/>
    </xf>
    <xf numFmtId="0" fontId="15" fillId="5" borderId="12" xfId="0" applyFont="1" applyFill="1" applyBorder="1" applyAlignment="1" applyProtection="1">
      <alignment horizontal="center" vertical="center" wrapText="1"/>
      <protection hidden="1"/>
    </xf>
    <xf numFmtId="0" fontId="15" fillId="5" borderId="15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7" borderId="13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4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6" fillId="6" borderId="14" xfId="0" applyFont="1" applyFill="1" applyBorder="1" applyAlignment="1" applyProtection="1">
      <alignment horizontal="center" vertical="center" wrapText="1"/>
      <protection hidden="1"/>
    </xf>
    <xf numFmtId="0" fontId="6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13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8" borderId="2" xfId="0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14" fillId="0" borderId="28" xfId="2" applyFont="1" applyBorder="1" applyAlignment="1" applyProtection="1">
      <alignment horizontal="center" vertical="center" wrapText="1"/>
      <protection locked="0"/>
    </xf>
    <xf numFmtId="0" fontId="14" fillId="0" borderId="3" xfId="2" applyFont="1" applyBorder="1" applyAlignment="1" applyProtection="1">
      <alignment horizontal="center" vertical="center" wrapText="1"/>
      <protection locked="0"/>
    </xf>
    <xf numFmtId="0" fontId="14" fillId="0" borderId="29" xfId="2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36" xfId="0" applyFont="1" applyBorder="1" applyAlignment="1">
      <alignment horizontal="center" vertical="top" wrapText="1"/>
    </xf>
    <xf numFmtId="0" fontId="15" fillId="13" borderId="32" xfId="0" applyFont="1" applyFill="1" applyBorder="1" applyAlignment="1" applyProtection="1">
      <alignment horizontal="center" vertical="center" wrapText="1"/>
      <protection locked="0"/>
    </xf>
    <xf numFmtId="0" fontId="15" fillId="13" borderId="33" xfId="0" applyFont="1" applyFill="1" applyBorder="1" applyAlignment="1" applyProtection="1">
      <alignment horizontal="center" vertical="center" wrapText="1"/>
      <protection locked="0"/>
    </xf>
    <xf numFmtId="0" fontId="15" fillId="13" borderId="34" xfId="0" applyFont="1" applyFill="1" applyBorder="1" applyAlignment="1" applyProtection="1">
      <alignment horizontal="center" vertical="center" wrapText="1"/>
      <protection locked="0"/>
    </xf>
    <xf numFmtId="0" fontId="14" fillId="0" borderId="8" xfId="2" applyFont="1" applyBorder="1" applyAlignment="1" applyProtection="1">
      <alignment horizontal="center" vertical="center" wrapText="1"/>
      <protection locked="0"/>
    </xf>
    <xf numFmtId="0" fontId="14" fillId="0" borderId="11" xfId="2" applyFont="1" applyBorder="1" applyAlignment="1" applyProtection="1">
      <alignment horizontal="center" vertical="center" wrapText="1"/>
      <protection locked="0"/>
    </xf>
    <xf numFmtId="0" fontId="14" fillId="0" borderId="13" xfId="2" applyFont="1" applyBorder="1" applyAlignment="1" applyProtection="1">
      <alignment horizontal="center" vertical="center" wrapText="1"/>
      <protection locked="0"/>
    </xf>
    <xf numFmtId="14" fontId="14" fillId="0" borderId="28" xfId="0" applyNumberFormat="1" applyFont="1" applyBorder="1" applyAlignment="1" applyProtection="1">
      <alignment horizontal="center" vertical="center" wrapText="1"/>
      <protection locked="0"/>
    </xf>
    <xf numFmtId="14" fontId="14" fillId="0" borderId="3" xfId="0" applyNumberFormat="1" applyFont="1" applyBorder="1" applyAlignment="1" applyProtection="1">
      <alignment horizontal="center" vertical="center" wrapText="1"/>
      <protection locked="0"/>
    </xf>
    <xf numFmtId="14" fontId="14" fillId="0" borderId="29" xfId="0" applyNumberFormat="1" applyFont="1" applyBorder="1" applyAlignment="1" applyProtection="1">
      <alignment horizontal="center" vertical="center" wrapText="1"/>
      <protection locked="0"/>
    </xf>
    <xf numFmtId="0" fontId="14" fillId="0" borderId="24" xfId="2" applyFont="1" applyBorder="1" applyAlignment="1" applyProtection="1">
      <alignment horizontal="center" vertical="center" wrapText="1"/>
      <protection locked="0"/>
    </xf>
    <xf numFmtId="0" fontId="14" fillId="0" borderId="6" xfId="2" applyFont="1" applyBorder="1" applyAlignment="1" applyProtection="1">
      <alignment horizontal="center" vertical="center" wrapText="1"/>
      <protection locked="0"/>
    </xf>
    <xf numFmtId="0" fontId="14" fillId="0" borderId="25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3" xfId="2" xr:uid="{00000000-0005-0000-0000-000001000000}"/>
    <cellStyle name="Porcentaje" xfId="1" builtinId="5"/>
  </cellStyles>
  <dxfs count="10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FA970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FA970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A970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A9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7300\AppData\Local\Microsoft\Windows\INetCache\Content.Outlook\SG3DQIZV\RIESGOS%20DE%20GESTI&#211;N%20-%20Gesti&#243;n%20Documenta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DE GESTIÓN"/>
      <sheetName val="FORMULACIÓ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3"/>
  <sheetViews>
    <sheetView topLeftCell="A247" workbookViewId="0">
      <selection activeCell="A269" sqref="A269"/>
    </sheetView>
  </sheetViews>
  <sheetFormatPr baseColWidth="10" defaultColWidth="11.42578125" defaultRowHeight="15" x14ac:dyDescent="0.25"/>
  <cols>
    <col min="1" max="1" width="26.28515625" customWidth="1"/>
    <col min="2" max="2" width="27.5703125" bestFit="1" customWidth="1"/>
    <col min="3" max="3" width="42.42578125" style="2" bestFit="1" customWidth="1"/>
    <col min="4" max="4" width="31.140625" bestFit="1" customWidth="1"/>
    <col min="5" max="5" width="26.42578125" bestFit="1" customWidth="1"/>
  </cols>
  <sheetData>
    <row r="1" spans="1:3" x14ac:dyDescent="0.25">
      <c r="A1" s="88" t="s">
        <v>0</v>
      </c>
      <c r="B1" s="88"/>
      <c r="C1" s="88"/>
    </row>
    <row r="2" spans="1:3" x14ac:dyDescent="0.25">
      <c r="A2" s="68" t="s">
        <v>1</v>
      </c>
      <c r="B2" s="68" t="s">
        <v>2</v>
      </c>
      <c r="C2" s="68" t="s">
        <v>3</v>
      </c>
    </row>
    <row r="3" spans="1:3" x14ac:dyDescent="0.25">
      <c r="A3" s="1" t="s">
        <v>4</v>
      </c>
      <c r="B3" s="1" t="s">
        <v>5</v>
      </c>
      <c r="C3" s="1" t="s">
        <v>6</v>
      </c>
    </row>
    <row r="4" spans="1:3" x14ac:dyDescent="0.25">
      <c r="A4" s="1" t="s">
        <v>7</v>
      </c>
      <c r="B4" s="1" t="s">
        <v>8</v>
      </c>
      <c r="C4" s="1" t="s">
        <v>9</v>
      </c>
    </row>
    <row r="5" spans="1:3" x14ac:dyDescent="0.25">
      <c r="A5" s="1" t="s">
        <v>10</v>
      </c>
      <c r="B5" s="1" t="s">
        <v>11</v>
      </c>
      <c r="C5" s="1" t="s">
        <v>12</v>
      </c>
    </row>
    <row r="6" spans="1:3" x14ac:dyDescent="0.25">
      <c r="A6" s="1" t="s">
        <v>13</v>
      </c>
      <c r="B6" s="1" t="s">
        <v>14</v>
      </c>
      <c r="C6" s="1" t="s">
        <v>15</v>
      </c>
    </row>
    <row r="7" spans="1:3" x14ac:dyDescent="0.25">
      <c r="A7" s="1" t="s">
        <v>16</v>
      </c>
      <c r="B7" s="1" t="s">
        <v>17</v>
      </c>
      <c r="C7" s="1" t="s">
        <v>18</v>
      </c>
    </row>
    <row r="8" spans="1:3" x14ac:dyDescent="0.25">
      <c r="A8" s="1" t="s">
        <v>19</v>
      </c>
      <c r="B8" s="1" t="s">
        <v>20</v>
      </c>
      <c r="C8" s="1" t="s">
        <v>21</v>
      </c>
    </row>
    <row r="9" spans="1:3" x14ac:dyDescent="0.25">
      <c r="A9" s="1"/>
      <c r="B9" s="1"/>
      <c r="C9" s="1" t="s">
        <v>22</v>
      </c>
    </row>
    <row r="11" spans="1:3" x14ac:dyDescent="0.25">
      <c r="A11" s="68" t="s">
        <v>23</v>
      </c>
    </row>
    <row r="12" spans="1:3" x14ac:dyDescent="0.25">
      <c r="A12" s="1" t="s">
        <v>16</v>
      </c>
    </row>
    <row r="13" spans="1:3" x14ac:dyDescent="0.25">
      <c r="A13" s="1" t="s">
        <v>24</v>
      </c>
    </row>
    <row r="14" spans="1:3" x14ac:dyDescent="0.25">
      <c r="A14" s="1" t="s">
        <v>25</v>
      </c>
    </row>
    <row r="15" spans="1:3" x14ac:dyDescent="0.25">
      <c r="A15" s="1" t="s">
        <v>26</v>
      </c>
    </row>
    <row r="16" spans="1:3" x14ac:dyDescent="0.25">
      <c r="A16" s="1" t="s">
        <v>14</v>
      </c>
    </row>
    <row r="17" spans="1:3" x14ac:dyDescent="0.25">
      <c r="A17" s="1" t="s">
        <v>27</v>
      </c>
    </row>
    <row r="18" spans="1:3" x14ac:dyDescent="0.25">
      <c r="A18" s="1" t="s">
        <v>28</v>
      </c>
    </row>
    <row r="19" spans="1:3" x14ac:dyDescent="0.25">
      <c r="A19" s="1" t="s">
        <v>29</v>
      </c>
    </row>
    <row r="20" spans="1:3" x14ac:dyDescent="0.25">
      <c r="A20" s="1" t="s">
        <v>30</v>
      </c>
    </row>
    <row r="22" spans="1:3" x14ac:dyDescent="0.25">
      <c r="A22" s="88" t="s">
        <v>31</v>
      </c>
      <c r="B22" s="88"/>
    </row>
    <row r="23" spans="1:3" x14ac:dyDescent="0.25">
      <c r="A23" s="68" t="s">
        <v>32</v>
      </c>
      <c r="B23" s="68" t="s">
        <v>33</v>
      </c>
    </row>
    <row r="24" spans="1:3" x14ac:dyDescent="0.25">
      <c r="A24" s="1" t="s">
        <v>34</v>
      </c>
      <c r="B24" s="1" t="s">
        <v>35</v>
      </c>
    </row>
    <row r="25" spans="1:3" x14ac:dyDescent="0.25">
      <c r="A25" s="1" t="s">
        <v>36</v>
      </c>
      <c r="B25" s="1" t="s">
        <v>37</v>
      </c>
    </row>
    <row r="26" spans="1:3" x14ac:dyDescent="0.25">
      <c r="A26" s="1" t="s">
        <v>38</v>
      </c>
      <c r="B26" s="1" t="s">
        <v>39</v>
      </c>
    </row>
    <row r="27" spans="1:3" x14ac:dyDescent="0.25">
      <c r="A27" s="1" t="s">
        <v>40</v>
      </c>
      <c r="B27" s="1" t="s">
        <v>41</v>
      </c>
    </row>
    <row r="28" spans="1:3" x14ac:dyDescent="0.25">
      <c r="A28" s="1" t="s">
        <v>42</v>
      </c>
      <c r="B28" s="1" t="s">
        <v>43</v>
      </c>
    </row>
    <row r="30" spans="1:3" x14ac:dyDescent="0.25">
      <c r="A30" s="88" t="s">
        <v>44</v>
      </c>
      <c r="B30" s="88"/>
      <c r="C30" s="88"/>
    </row>
    <row r="31" spans="1:3" x14ac:dyDescent="0.25">
      <c r="A31" s="68" t="s">
        <v>32</v>
      </c>
      <c r="B31" s="68" t="s">
        <v>33</v>
      </c>
      <c r="C31" s="37" t="s">
        <v>44</v>
      </c>
    </row>
    <row r="32" spans="1:3" x14ac:dyDescent="0.25">
      <c r="A32" s="3" t="s">
        <v>42</v>
      </c>
      <c r="B32" s="1" t="s">
        <v>35</v>
      </c>
      <c r="C32" s="1" t="s">
        <v>45</v>
      </c>
    </row>
    <row r="33" spans="1:3" x14ac:dyDescent="0.25">
      <c r="A33" s="3" t="s">
        <v>42</v>
      </c>
      <c r="B33" s="1" t="s">
        <v>37</v>
      </c>
      <c r="C33" s="1" t="s">
        <v>45</v>
      </c>
    </row>
    <row r="34" spans="1:3" x14ac:dyDescent="0.25">
      <c r="A34" s="3" t="s">
        <v>42</v>
      </c>
      <c r="B34" s="1" t="s">
        <v>39</v>
      </c>
      <c r="C34" s="1" t="s">
        <v>39</v>
      </c>
    </row>
    <row r="35" spans="1:3" x14ac:dyDescent="0.25">
      <c r="A35" s="3" t="s">
        <v>42</v>
      </c>
      <c r="B35" s="1" t="s">
        <v>41</v>
      </c>
      <c r="C35" s="1" t="s">
        <v>46</v>
      </c>
    </row>
    <row r="36" spans="1:3" x14ac:dyDescent="0.25">
      <c r="A36" s="3" t="s">
        <v>42</v>
      </c>
      <c r="B36" s="1" t="s">
        <v>43</v>
      </c>
      <c r="C36" s="1" t="s">
        <v>47</v>
      </c>
    </row>
    <row r="37" spans="1:3" x14ac:dyDescent="0.25">
      <c r="A37" s="3" t="s">
        <v>40</v>
      </c>
      <c r="B37" s="1" t="s">
        <v>35</v>
      </c>
      <c r="C37" s="1" t="s">
        <v>45</v>
      </c>
    </row>
    <row r="38" spans="1:3" x14ac:dyDescent="0.25">
      <c r="A38" s="3" t="s">
        <v>40</v>
      </c>
      <c r="B38" s="1" t="s">
        <v>37</v>
      </c>
      <c r="C38" s="1" t="s">
        <v>45</v>
      </c>
    </row>
    <row r="39" spans="1:3" x14ac:dyDescent="0.25">
      <c r="A39" s="3" t="s">
        <v>40</v>
      </c>
      <c r="B39" s="1" t="s">
        <v>39</v>
      </c>
      <c r="C39" s="1" t="s">
        <v>39</v>
      </c>
    </row>
    <row r="40" spans="1:3" x14ac:dyDescent="0.25">
      <c r="A40" s="3" t="s">
        <v>40</v>
      </c>
      <c r="B40" s="1" t="s">
        <v>41</v>
      </c>
      <c r="C40" s="1" t="s">
        <v>46</v>
      </c>
    </row>
    <row r="41" spans="1:3" x14ac:dyDescent="0.25">
      <c r="A41" s="3" t="s">
        <v>40</v>
      </c>
      <c r="B41" s="1" t="s">
        <v>43</v>
      </c>
      <c r="C41" s="1" t="s">
        <v>47</v>
      </c>
    </row>
    <row r="42" spans="1:3" x14ac:dyDescent="0.25">
      <c r="A42" s="3" t="s">
        <v>38</v>
      </c>
      <c r="B42" s="1" t="s">
        <v>35</v>
      </c>
      <c r="C42" s="1" t="s">
        <v>45</v>
      </c>
    </row>
    <row r="43" spans="1:3" x14ac:dyDescent="0.25">
      <c r="A43" s="3" t="s">
        <v>38</v>
      </c>
      <c r="B43" s="1" t="s">
        <v>37</v>
      </c>
      <c r="C43" s="1" t="s">
        <v>39</v>
      </c>
    </row>
    <row r="44" spans="1:3" x14ac:dyDescent="0.25">
      <c r="A44" s="3" t="s">
        <v>38</v>
      </c>
      <c r="B44" s="1" t="s">
        <v>39</v>
      </c>
      <c r="C44" s="1" t="s">
        <v>46</v>
      </c>
    </row>
    <row r="45" spans="1:3" x14ac:dyDescent="0.25">
      <c r="A45" s="3" t="s">
        <v>38</v>
      </c>
      <c r="B45" s="1" t="s">
        <v>41</v>
      </c>
      <c r="C45" s="1" t="s">
        <v>47</v>
      </c>
    </row>
    <row r="46" spans="1:3" x14ac:dyDescent="0.25">
      <c r="A46" s="3" t="s">
        <v>38</v>
      </c>
      <c r="B46" s="1" t="s">
        <v>43</v>
      </c>
      <c r="C46" s="1" t="s">
        <v>47</v>
      </c>
    </row>
    <row r="47" spans="1:3" x14ac:dyDescent="0.25">
      <c r="A47" s="4" t="s">
        <v>36</v>
      </c>
      <c r="B47" s="1" t="s">
        <v>35</v>
      </c>
      <c r="C47" s="1" t="s">
        <v>39</v>
      </c>
    </row>
    <row r="48" spans="1:3" x14ac:dyDescent="0.25">
      <c r="A48" s="4" t="s">
        <v>36</v>
      </c>
      <c r="B48" s="1" t="s">
        <v>37</v>
      </c>
      <c r="C48" s="1" t="s">
        <v>46</v>
      </c>
    </row>
    <row r="49" spans="1:3" x14ac:dyDescent="0.25">
      <c r="A49" s="4" t="s">
        <v>36</v>
      </c>
      <c r="B49" s="1" t="s">
        <v>39</v>
      </c>
      <c r="C49" s="1" t="s">
        <v>46</v>
      </c>
    </row>
    <row r="50" spans="1:3" x14ac:dyDescent="0.25">
      <c r="A50" s="4" t="s">
        <v>36</v>
      </c>
      <c r="B50" s="1" t="s">
        <v>41</v>
      </c>
      <c r="C50" s="1" t="s">
        <v>47</v>
      </c>
    </row>
    <row r="51" spans="1:3" x14ac:dyDescent="0.25">
      <c r="A51" s="4" t="s">
        <v>36</v>
      </c>
      <c r="B51" s="1" t="s">
        <v>43</v>
      </c>
      <c r="C51" s="1" t="s">
        <v>47</v>
      </c>
    </row>
    <row r="52" spans="1:3" x14ac:dyDescent="0.25">
      <c r="A52" s="5" t="s">
        <v>34</v>
      </c>
      <c r="B52" s="1" t="s">
        <v>35</v>
      </c>
      <c r="C52" s="1" t="s">
        <v>46</v>
      </c>
    </row>
    <row r="53" spans="1:3" x14ac:dyDescent="0.25">
      <c r="A53" s="5" t="s">
        <v>34</v>
      </c>
      <c r="B53" s="1" t="s">
        <v>37</v>
      </c>
      <c r="C53" s="1" t="s">
        <v>46</v>
      </c>
    </row>
    <row r="54" spans="1:3" x14ac:dyDescent="0.25">
      <c r="A54" s="5" t="s">
        <v>34</v>
      </c>
      <c r="B54" s="1" t="s">
        <v>39</v>
      </c>
      <c r="C54" s="1" t="s">
        <v>47</v>
      </c>
    </row>
    <row r="55" spans="1:3" x14ac:dyDescent="0.25">
      <c r="A55" s="5" t="s">
        <v>34</v>
      </c>
      <c r="B55" s="1" t="s">
        <v>41</v>
      </c>
      <c r="C55" s="1" t="s">
        <v>47</v>
      </c>
    </row>
    <row r="56" spans="1:3" x14ac:dyDescent="0.25">
      <c r="A56" s="5" t="s">
        <v>34</v>
      </c>
      <c r="B56" s="1" t="s">
        <v>43</v>
      </c>
      <c r="C56" s="1" t="s">
        <v>47</v>
      </c>
    </row>
    <row r="59" spans="1:3" x14ac:dyDescent="0.25">
      <c r="A59" s="7" t="s">
        <v>48</v>
      </c>
    </row>
    <row r="60" spans="1:3" x14ac:dyDescent="0.25">
      <c r="A60" s="6" t="s">
        <v>49</v>
      </c>
    </row>
    <row r="61" spans="1:3" x14ac:dyDescent="0.25">
      <c r="A61" s="6" t="s">
        <v>50</v>
      </c>
    </row>
    <row r="64" spans="1:3" x14ac:dyDescent="0.25">
      <c r="A64" s="88" t="s">
        <v>51</v>
      </c>
      <c r="B64" s="88"/>
    </row>
    <row r="65" spans="1:2" x14ac:dyDescent="0.25">
      <c r="A65" s="87" t="s">
        <v>52</v>
      </c>
      <c r="B65" s="1">
        <v>0</v>
      </c>
    </row>
    <row r="66" spans="1:2" x14ac:dyDescent="0.25">
      <c r="A66" s="87"/>
      <c r="B66" s="1">
        <v>15</v>
      </c>
    </row>
    <row r="67" spans="1:2" x14ac:dyDescent="0.25">
      <c r="A67" s="87" t="s">
        <v>53</v>
      </c>
      <c r="B67" s="1">
        <v>0</v>
      </c>
    </row>
    <row r="68" spans="1:2" x14ac:dyDescent="0.25">
      <c r="A68" s="87"/>
      <c r="B68" s="1">
        <v>15</v>
      </c>
    </row>
    <row r="69" spans="1:2" x14ac:dyDescent="0.25">
      <c r="A69" s="87" t="s">
        <v>54</v>
      </c>
      <c r="B69" s="1">
        <v>0</v>
      </c>
    </row>
    <row r="70" spans="1:2" x14ac:dyDescent="0.25">
      <c r="A70" s="87"/>
      <c r="B70" s="1">
        <v>10</v>
      </c>
    </row>
    <row r="71" spans="1:2" x14ac:dyDescent="0.25">
      <c r="A71" s="87"/>
      <c r="B71" s="1">
        <v>15</v>
      </c>
    </row>
    <row r="72" spans="1:2" x14ac:dyDescent="0.25">
      <c r="A72" s="85" t="s">
        <v>55</v>
      </c>
      <c r="B72" s="1">
        <v>0</v>
      </c>
    </row>
    <row r="73" spans="1:2" x14ac:dyDescent="0.25">
      <c r="A73" s="85"/>
      <c r="B73" s="1">
        <v>15</v>
      </c>
    </row>
    <row r="74" spans="1:2" x14ac:dyDescent="0.25">
      <c r="A74" s="86" t="s">
        <v>56</v>
      </c>
      <c r="B74" s="1">
        <v>0</v>
      </c>
    </row>
    <row r="75" spans="1:2" x14ac:dyDescent="0.25">
      <c r="A75" s="86"/>
      <c r="B75" s="1">
        <v>15</v>
      </c>
    </row>
    <row r="76" spans="1:2" x14ac:dyDescent="0.25">
      <c r="A76" s="86" t="s">
        <v>57</v>
      </c>
      <c r="B76" s="1">
        <v>0</v>
      </c>
    </row>
    <row r="77" spans="1:2" x14ac:dyDescent="0.25">
      <c r="A77" s="86"/>
      <c r="B77" s="1">
        <v>5</v>
      </c>
    </row>
    <row r="78" spans="1:2" x14ac:dyDescent="0.25">
      <c r="A78" s="86"/>
      <c r="B78" s="1">
        <v>10</v>
      </c>
    </row>
    <row r="82" spans="1:3" x14ac:dyDescent="0.25">
      <c r="A82" s="89" t="s">
        <v>58</v>
      </c>
      <c r="B82" s="1" t="s">
        <v>59</v>
      </c>
    </row>
    <row r="83" spans="1:3" x14ac:dyDescent="0.25">
      <c r="A83" s="89"/>
      <c r="B83" s="1" t="s">
        <v>39</v>
      </c>
    </row>
    <row r="84" spans="1:3" x14ac:dyDescent="0.25">
      <c r="A84" s="89"/>
      <c r="B84" s="2" t="s">
        <v>60</v>
      </c>
    </row>
    <row r="86" spans="1:3" x14ac:dyDescent="0.25">
      <c r="A86" s="88" t="s">
        <v>61</v>
      </c>
      <c r="B86" s="88"/>
      <c r="C86" s="88"/>
    </row>
    <row r="87" spans="1:3" x14ac:dyDescent="0.25">
      <c r="A87" s="68" t="s">
        <v>62</v>
      </c>
      <c r="B87" s="68" t="s">
        <v>63</v>
      </c>
      <c r="C87" s="68" t="s">
        <v>64</v>
      </c>
    </row>
    <row r="88" spans="1:3" x14ac:dyDescent="0.25">
      <c r="A88" s="1" t="s">
        <v>59</v>
      </c>
      <c r="B88" s="1" t="s">
        <v>59</v>
      </c>
      <c r="C88" s="1" t="s">
        <v>59</v>
      </c>
    </row>
    <row r="89" spans="1:3" x14ac:dyDescent="0.25">
      <c r="A89" s="1" t="s">
        <v>59</v>
      </c>
      <c r="B89" s="1" t="s">
        <v>39</v>
      </c>
      <c r="C89" s="1" t="s">
        <v>39</v>
      </c>
    </row>
    <row r="90" spans="1:3" x14ac:dyDescent="0.25">
      <c r="A90" s="1" t="s">
        <v>59</v>
      </c>
      <c r="B90" s="1" t="s">
        <v>60</v>
      </c>
      <c r="C90" s="1" t="s">
        <v>60</v>
      </c>
    </row>
    <row r="91" spans="1:3" x14ac:dyDescent="0.25">
      <c r="A91" s="1" t="s">
        <v>39</v>
      </c>
      <c r="B91" s="1" t="s">
        <v>59</v>
      </c>
      <c r="C91" s="1" t="s">
        <v>39</v>
      </c>
    </row>
    <row r="92" spans="1:3" x14ac:dyDescent="0.25">
      <c r="A92" s="1" t="s">
        <v>39</v>
      </c>
      <c r="B92" s="1" t="s">
        <v>39</v>
      </c>
      <c r="C92" s="1" t="s">
        <v>39</v>
      </c>
    </row>
    <row r="93" spans="1:3" x14ac:dyDescent="0.25">
      <c r="A93" s="1" t="s">
        <v>39</v>
      </c>
      <c r="B93" s="1" t="s">
        <v>60</v>
      </c>
      <c r="C93" s="1" t="s">
        <v>60</v>
      </c>
    </row>
    <row r="94" spans="1:3" x14ac:dyDescent="0.25">
      <c r="A94" s="1" t="s">
        <v>60</v>
      </c>
      <c r="B94" s="1" t="s">
        <v>59</v>
      </c>
      <c r="C94" s="1" t="s">
        <v>60</v>
      </c>
    </row>
    <row r="95" spans="1:3" x14ac:dyDescent="0.25">
      <c r="A95" s="1" t="s">
        <v>60</v>
      </c>
      <c r="B95" s="1" t="s">
        <v>39</v>
      </c>
      <c r="C95" s="1" t="s">
        <v>60</v>
      </c>
    </row>
    <row r="96" spans="1:3" x14ac:dyDescent="0.25">
      <c r="A96" s="1" t="s">
        <v>60</v>
      </c>
      <c r="B96" s="1" t="s">
        <v>60</v>
      </c>
      <c r="C96" s="1" t="s">
        <v>60</v>
      </c>
    </row>
    <row r="99" spans="1:3" ht="15" customHeight="1" x14ac:dyDescent="0.25">
      <c r="A99" s="85" t="s">
        <v>65</v>
      </c>
      <c r="B99" s="85"/>
      <c r="C99" s="8"/>
    </row>
    <row r="100" spans="1:3" ht="15" customHeight="1" x14ac:dyDescent="0.25">
      <c r="A100" s="50">
        <v>0</v>
      </c>
      <c r="B100" s="1" t="s">
        <v>60</v>
      </c>
      <c r="C100" s="8"/>
    </row>
    <row r="101" spans="1:3" x14ac:dyDescent="0.25">
      <c r="A101" s="1">
        <v>1</v>
      </c>
      <c r="B101" s="1" t="s">
        <v>60</v>
      </c>
    </row>
    <row r="102" spans="1:3" x14ac:dyDescent="0.25">
      <c r="A102" s="1">
        <v>2</v>
      </c>
      <c r="B102" s="1" t="s">
        <v>60</v>
      </c>
    </row>
    <row r="103" spans="1:3" x14ac:dyDescent="0.25">
      <c r="A103" s="1">
        <v>3</v>
      </c>
      <c r="B103" s="1" t="s">
        <v>60</v>
      </c>
    </row>
    <row r="104" spans="1:3" x14ac:dyDescent="0.25">
      <c r="A104" s="1">
        <v>4</v>
      </c>
      <c r="B104" s="1" t="s">
        <v>60</v>
      </c>
    </row>
    <row r="105" spans="1:3" x14ac:dyDescent="0.25">
      <c r="A105" s="1">
        <v>5</v>
      </c>
      <c r="B105" s="1" t="s">
        <v>60</v>
      </c>
    </row>
    <row r="106" spans="1:3" x14ac:dyDescent="0.25">
      <c r="A106" s="1">
        <v>6</v>
      </c>
      <c r="B106" s="1" t="s">
        <v>60</v>
      </c>
    </row>
    <row r="107" spans="1:3" x14ac:dyDescent="0.25">
      <c r="A107" s="1">
        <v>7</v>
      </c>
      <c r="B107" s="1" t="s">
        <v>60</v>
      </c>
    </row>
    <row r="108" spans="1:3" x14ac:dyDescent="0.25">
      <c r="A108" s="1">
        <v>8</v>
      </c>
      <c r="B108" s="1" t="s">
        <v>60</v>
      </c>
    </row>
    <row r="109" spans="1:3" x14ac:dyDescent="0.25">
      <c r="A109" s="1">
        <v>9</v>
      </c>
      <c r="B109" s="1" t="s">
        <v>60</v>
      </c>
    </row>
    <row r="110" spans="1:3" x14ac:dyDescent="0.25">
      <c r="A110" s="1">
        <v>10</v>
      </c>
      <c r="B110" s="1" t="s">
        <v>60</v>
      </c>
    </row>
    <row r="111" spans="1:3" x14ac:dyDescent="0.25">
      <c r="A111" s="1">
        <v>11</v>
      </c>
      <c r="B111" s="1" t="s">
        <v>60</v>
      </c>
    </row>
    <row r="112" spans="1:3" x14ac:dyDescent="0.25">
      <c r="A112" s="1">
        <v>12</v>
      </c>
      <c r="B112" s="1" t="s">
        <v>60</v>
      </c>
    </row>
    <row r="113" spans="1:2" x14ac:dyDescent="0.25">
      <c r="A113" s="1">
        <v>13</v>
      </c>
      <c r="B113" s="1" t="s">
        <v>60</v>
      </c>
    </row>
    <row r="114" spans="1:2" x14ac:dyDescent="0.25">
      <c r="A114" s="1">
        <v>14</v>
      </c>
      <c r="B114" s="1" t="s">
        <v>60</v>
      </c>
    </row>
    <row r="115" spans="1:2" x14ac:dyDescent="0.25">
      <c r="A115" s="1">
        <v>15</v>
      </c>
      <c r="B115" s="1" t="s">
        <v>60</v>
      </c>
    </row>
    <row r="116" spans="1:2" x14ac:dyDescent="0.25">
      <c r="A116" s="1">
        <v>16</v>
      </c>
      <c r="B116" s="1" t="s">
        <v>60</v>
      </c>
    </row>
    <row r="117" spans="1:2" x14ac:dyDescent="0.25">
      <c r="A117" s="1">
        <v>17</v>
      </c>
      <c r="B117" s="1" t="s">
        <v>60</v>
      </c>
    </row>
    <row r="118" spans="1:2" x14ac:dyDescent="0.25">
      <c r="A118" s="1">
        <v>18</v>
      </c>
      <c r="B118" s="1" t="s">
        <v>60</v>
      </c>
    </row>
    <row r="119" spans="1:2" x14ac:dyDescent="0.25">
      <c r="A119" s="1">
        <v>19</v>
      </c>
      <c r="B119" s="1" t="s">
        <v>60</v>
      </c>
    </row>
    <row r="120" spans="1:2" x14ac:dyDescent="0.25">
      <c r="A120" s="1">
        <v>20</v>
      </c>
      <c r="B120" s="1" t="s">
        <v>60</v>
      </c>
    </row>
    <row r="121" spans="1:2" x14ac:dyDescent="0.25">
      <c r="A121" s="1">
        <v>21</v>
      </c>
      <c r="B121" s="1" t="s">
        <v>60</v>
      </c>
    </row>
    <row r="122" spans="1:2" x14ac:dyDescent="0.25">
      <c r="A122" s="1">
        <v>22</v>
      </c>
      <c r="B122" s="1" t="s">
        <v>60</v>
      </c>
    </row>
    <row r="123" spans="1:2" x14ac:dyDescent="0.25">
      <c r="A123" s="1">
        <v>23</v>
      </c>
      <c r="B123" s="1" t="s">
        <v>60</v>
      </c>
    </row>
    <row r="124" spans="1:2" x14ac:dyDescent="0.25">
      <c r="A124" s="1">
        <v>24</v>
      </c>
      <c r="B124" s="1" t="s">
        <v>60</v>
      </c>
    </row>
    <row r="125" spans="1:2" x14ac:dyDescent="0.25">
      <c r="A125" s="1">
        <v>25</v>
      </c>
      <c r="B125" s="1" t="s">
        <v>60</v>
      </c>
    </row>
    <row r="126" spans="1:2" x14ac:dyDescent="0.25">
      <c r="A126" s="1">
        <v>26</v>
      </c>
      <c r="B126" s="1" t="s">
        <v>60</v>
      </c>
    </row>
    <row r="127" spans="1:2" x14ac:dyDescent="0.25">
      <c r="A127" s="1">
        <v>27</v>
      </c>
      <c r="B127" s="1" t="s">
        <v>60</v>
      </c>
    </row>
    <row r="128" spans="1:2" x14ac:dyDescent="0.25">
      <c r="A128" s="1">
        <v>28</v>
      </c>
      <c r="B128" s="1" t="s">
        <v>60</v>
      </c>
    </row>
    <row r="129" spans="1:2" x14ac:dyDescent="0.25">
      <c r="A129" s="1">
        <v>29</v>
      </c>
      <c r="B129" s="1" t="s">
        <v>60</v>
      </c>
    </row>
    <row r="130" spans="1:2" x14ac:dyDescent="0.25">
      <c r="A130" s="1">
        <v>30</v>
      </c>
      <c r="B130" s="1" t="s">
        <v>60</v>
      </c>
    </row>
    <row r="131" spans="1:2" x14ac:dyDescent="0.25">
      <c r="A131" s="1">
        <v>31</v>
      </c>
      <c r="B131" s="1" t="s">
        <v>60</v>
      </c>
    </row>
    <row r="132" spans="1:2" x14ac:dyDescent="0.25">
      <c r="A132" s="1">
        <v>32</v>
      </c>
      <c r="B132" s="1" t="s">
        <v>60</v>
      </c>
    </row>
    <row r="133" spans="1:2" x14ac:dyDescent="0.25">
      <c r="A133" s="1">
        <v>33</v>
      </c>
      <c r="B133" s="1" t="s">
        <v>60</v>
      </c>
    </row>
    <row r="134" spans="1:2" x14ac:dyDescent="0.25">
      <c r="A134" s="1">
        <v>34</v>
      </c>
      <c r="B134" s="1" t="s">
        <v>60</v>
      </c>
    </row>
    <row r="135" spans="1:2" x14ac:dyDescent="0.25">
      <c r="A135" s="1">
        <v>35</v>
      </c>
      <c r="B135" s="1" t="s">
        <v>60</v>
      </c>
    </row>
    <row r="136" spans="1:2" x14ac:dyDescent="0.25">
      <c r="A136" s="1">
        <v>36</v>
      </c>
      <c r="B136" s="1" t="s">
        <v>60</v>
      </c>
    </row>
    <row r="137" spans="1:2" x14ac:dyDescent="0.25">
      <c r="A137" s="1">
        <v>37</v>
      </c>
      <c r="B137" s="1" t="s">
        <v>60</v>
      </c>
    </row>
    <row r="138" spans="1:2" x14ac:dyDescent="0.25">
      <c r="A138" s="1">
        <v>38</v>
      </c>
      <c r="B138" s="1" t="s">
        <v>60</v>
      </c>
    </row>
    <row r="139" spans="1:2" x14ac:dyDescent="0.25">
      <c r="A139" s="1">
        <v>39</v>
      </c>
      <c r="B139" s="1" t="s">
        <v>60</v>
      </c>
    </row>
    <row r="140" spans="1:2" x14ac:dyDescent="0.25">
      <c r="A140" s="1">
        <v>40</v>
      </c>
      <c r="B140" s="1" t="s">
        <v>60</v>
      </c>
    </row>
    <row r="141" spans="1:2" x14ac:dyDescent="0.25">
      <c r="A141" s="1">
        <v>41</v>
      </c>
      <c r="B141" s="1" t="s">
        <v>60</v>
      </c>
    </row>
    <row r="142" spans="1:2" x14ac:dyDescent="0.25">
      <c r="A142" s="1">
        <v>42</v>
      </c>
      <c r="B142" s="1" t="s">
        <v>60</v>
      </c>
    </row>
    <row r="143" spans="1:2" x14ac:dyDescent="0.25">
      <c r="A143" s="1">
        <v>43</v>
      </c>
      <c r="B143" s="1" t="s">
        <v>60</v>
      </c>
    </row>
    <row r="144" spans="1:2" x14ac:dyDescent="0.25">
      <c r="A144" s="1">
        <v>44</v>
      </c>
      <c r="B144" s="1" t="s">
        <v>60</v>
      </c>
    </row>
    <row r="145" spans="1:2" x14ac:dyDescent="0.25">
      <c r="A145" s="1">
        <v>45</v>
      </c>
      <c r="B145" s="1" t="s">
        <v>60</v>
      </c>
    </row>
    <row r="146" spans="1:2" x14ac:dyDescent="0.25">
      <c r="A146" s="1">
        <v>46</v>
      </c>
      <c r="B146" s="1" t="s">
        <v>60</v>
      </c>
    </row>
    <row r="147" spans="1:2" x14ac:dyDescent="0.25">
      <c r="A147" s="1">
        <v>47</v>
      </c>
      <c r="B147" s="1" t="s">
        <v>60</v>
      </c>
    </row>
    <row r="148" spans="1:2" x14ac:dyDescent="0.25">
      <c r="A148" s="1">
        <v>48</v>
      </c>
      <c r="B148" s="1" t="s">
        <v>60</v>
      </c>
    </row>
    <row r="149" spans="1:2" x14ac:dyDescent="0.25">
      <c r="A149" s="1">
        <v>49</v>
      </c>
      <c r="B149" s="1" t="s">
        <v>60</v>
      </c>
    </row>
    <row r="150" spans="1:2" x14ac:dyDescent="0.25">
      <c r="A150" s="1">
        <v>50</v>
      </c>
      <c r="B150" s="1" t="s">
        <v>39</v>
      </c>
    </row>
    <row r="151" spans="1:2" x14ac:dyDescent="0.25">
      <c r="A151" s="1">
        <v>51</v>
      </c>
      <c r="B151" s="1" t="s">
        <v>39</v>
      </c>
    </row>
    <row r="152" spans="1:2" x14ac:dyDescent="0.25">
      <c r="A152" s="1">
        <v>52</v>
      </c>
      <c r="B152" s="1" t="s">
        <v>39</v>
      </c>
    </row>
    <row r="153" spans="1:2" x14ac:dyDescent="0.25">
      <c r="A153" s="1">
        <v>53</v>
      </c>
      <c r="B153" s="1" t="s">
        <v>39</v>
      </c>
    </row>
    <row r="154" spans="1:2" x14ac:dyDescent="0.25">
      <c r="A154" s="1">
        <v>54</v>
      </c>
      <c r="B154" s="1" t="s">
        <v>39</v>
      </c>
    </row>
    <row r="155" spans="1:2" x14ac:dyDescent="0.25">
      <c r="A155" s="1">
        <v>55</v>
      </c>
      <c r="B155" s="1" t="s">
        <v>39</v>
      </c>
    </row>
    <row r="156" spans="1:2" x14ac:dyDescent="0.25">
      <c r="A156" s="1">
        <v>56</v>
      </c>
      <c r="B156" s="1" t="s">
        <v>39</v>
      </c>
    </row>
    <row r="157" spans="1:2" x14ac:dyDescent="0.25">
      <c r="A157" s="1">
        <v>57</v>
      </c>
      <c r="B157" s="1" t="s">
        <v>39</v>
      </c>
    </row>
    <row r="158" spans="1:2" x14ac:dyDescent="0.25">
      <c r="A158" s="1">
        <v>58</v>
      </c>
      <c r="B158" s="1" t="s">
        <v>39</v>
      </c>
    </row>
    <row r="159" spans="1:2" x14ac:dyDescent="0.25">
      <c r="A159" s="1">
        <v>59</v>
      </c>
      <c r="B159" s="1" t="s">
        <v>39</v>
      </c>
    </row>
    <row r="160" spans="1:2" x14ac:dyDescent="0.25">
      <c r="A160" s="1">
        <v>60</v>
      </c>
      <c r="B160" s="1" t="s">
        <v>39</v>
      </c>
    </row>
    <row r="161" spans="1:2" x14ac:dyDescent="0.25">
      <c r="A161" s="1">
        <v>61</v>
      </c>
      <c r="B161" s="1" t="s">
        <v>39</v>
      </c>
    </row>
    <row r="162" spans="1:2" x14ac:dyDescent="0.25">
      <c r="A162" s="1">
        <v>62</v>
      </c>
      <c r="B162" s="1" t="s">
        <v>39</v>
      </c>
    </row>
    <row r="163" spans="1:2" x14ac:dyDescent="0.25">
      <c r="A163" s="1">
        <v>63</v>
      </c>
      <c r="B163" s="1" t="s">
        <v>39</v>
      </c>
    </row>
    <row r="164" spans="1:2" x14ac:dyDescent="0.25">
      <c r="A164" s="1">
        <v>64</v>
      </c>
      <c r="B164" s="1" t="s">
        <v>39</v>
      </c>
    </row>
    <row r="165" spans="1:2" x14ac:dyDescent="0.25">
      <c r="A165" s="1">
        <v>65</v>
      </c>
      <c r="B165" s="1" t="s">
        <v>39</v>
      </c>
    </row>
    <row r="166" spans="1:2" x14ac:dyDescent="0.25">
      <c r="A166" s="1">
        <v>66</v>
      </c>
      <c r="B166" s="1" t="s">
        <v>39</v>
      </c>
    </row>
    <row r="167" spans="1:2" x14ac:dyDescent="0.25">
      <c r="A167" s="1">
        <v>67</v>
      </c>
      <c r="B167" s="1" t="s">
        <v>39</v>
      </c>
    </row>
    <row r="168" spans="1:2" x14ac:dyDescent="0.25">
      <c r="A168" s="1">
        <v>68</v>
      </c>
      <c r="B168" s="1" t="s">
        <v>39</v>
      </c>
    </row>
    <row r="169" spans="1:2" x14ac:dyDescent="0.25">
      <c r="A169" s="1">
        <v>69</v>
      </c>
      <c r="B169" s="1" t="s">
        <v>39</v>
      </c>
    </row>
    <row r="170" spans="1:2" x14ac:dyDescent="0.25">
      <c r="A170" s="1">
        <v>70</v>
      </c>
      <c r="B170" s="1" t="s">
        <v>39</v>
      </c>
    </row>
    <row r="171" spans="1:2" x14ac:dyDescent="0.25">
      <c r="A171" s="1">
        <v>71</v>
      </c>
      <c r="B171" s="1" t="s">
        <v>39</v>
      </c>
    </row>
    <row r="172" spans="1:2" x14ac:dyDescent="0.25">
      <c r="A172" s="1">
        <v>72</v>
      </c>
      <c r="B172" s="1" t="s">
        <v>39</v>
      </c>
    </row>
    <row r="173" spans="1:2" x14ac:dyDescent="0.25">
      <c r="A173" s="1">
        <v>73</v>
      </c>
      <c r="B173" s="1" t="s">
        <v>39</v>
      </c>
    </row>
    <row r="174" spans="1:2" x14ac:dyDescent="0.25">
      <c r="A174" s="1">
        <v>74</v>
      </c>
      <c r="B174" s="1" t="s">
        <v>39</v>
      </c>
    </row>
    <row r="175" spans="1:2" x14ac:dyDescent="0.25">
      <c r="A175" s="1">
        <v>75</v>
      </c>
      <c r="B175" s="1" t="s">
        <v>39</v>
      </c>
    </row>
    <row r="176" spans="1:2" x14ac:dyDescent="0.25">
      <c r="A176" s="1">
        <v>76</v>
      </c>
      <c r="B176" s="1" t="s">
        <v>39</v>
      </c>
    </row>
    <row r="177" spans="1:2" x14ac:dyDescent="0.25">
      <c r="A177" s="1">
        <v>77</v>
      </c>
      <c r="B177" s="1" t="s">
        <v>39</v>
      </c>
    </row>
    <row r="178" spans="1:2" x14ac:dyDescent="0.25">
      <c r="A178" s="1">
        <v>78</v>
      </c>
      <c r="B178" s="1" t="s">
        <v>39</v>
      </c>
    </row>
    <row r="179" spans="1:2" x14ac:dyDescent="0.25">
      <c r="A179" s="1">
        <v>79</v>
      </c>
      <c r="B179" s="1" t="s">
        <v>39</v>
      </c>
    </row>
    <row r="180" spans="1:2" x14ac:dyDescent="0.25">
      <c r="A180" s="1">
        <v>80</v>
      </c>
      <c r="B180" s="1" t="s">
        <v>39</v>
      </c>
    </row>
    <row r="181" spans="1:2" x14ac:dyDescent="0.25">
      <c r="A181" s="1">
        <v>81</v>
      </c>
      <c r="B181" s="1" t="s">
        <v>39</v>
      </c>
    </row>
    <row r="182" spans="1:2" x14ac:dyDescent="0.25">
      <c r="A182" s="1">
        <v>82</v>
      </c>
      <c r="B182" s="1" t="s">
        <v>39</v>
      </c>
    </row>
    <row r="183" spans="1:2" x14ac:dyDescent="0.25">
      <c r="A183" s="1">
        <v>83</v>
      </c>
      <c r="B183" s="1" t="s">
        <v>39</v>
      </c>
    </row>
    <row r="184" spans="1:2" x14ac:dyDescent="0.25">
      <c r="A184" s="1">
        <v>84</v>
      </c>
      <c r="B184" s="1" t="s">
        <v>39</v>
      </c>
    </row>
    <row r="185" spans="1:2" x14ac:dyDescent="0.25">
      <c r="A185" s="1">
        <v>85</v>
      </c>
      <c r="B185" s="1" t="s">
        <v>39</v>
      </c>
    </row>
    <row r="186" spans="1:2" x14ac:dyDescent="0.25">
      <c r="A186" s="1">
        <v>86</v>
      </c>
      <c r="B186" s="1" t="s">
        <v>39</v>
      </c>
    </row>
    <row r="187" spans="1:2" x14ac:dyDescent="0.25">
      <c r="A187" s="1">
        <v>87</v>
      </c>
      <c r="B187" s="1" t="s">
        <v>39</v>
      </c>
    </row>
    <row r="188" spans="1:2" x14ac:dyDescent="0.25">
      <c r="A188" s="1">
        <v>88</v>
      </c>
      <c r="B188" s="1" t="s">
        <v>39</v>
      </c>
    </row>
    <row r="189" spans="1:2" x14ac:dyDescent="0.25">
      <c r="A189" s="1">
        <v>89</v>
      </c>
      <c r="B189" s="1" t="s">
        <v>39</v>
      </c>
    </row>
    <row r="190" spans="1:2" x14ac:dyDescent="0.25">
      <c r="A190" s="1">
        <v>90</v>
      </c>
      <c r="B190" s="1" t="s">
        <v>39</v>
      </c>
    </row>
    <row r="191" spans="1:2" x14ac:dyDescent="0.25">
      <c r="A191" s="1">
        <v>91</v>
      </c>
      <c r="B191" s="1" t="s">
        <v>39</v>
      </c>
    </row>
    <row r="192" spans="1:2" x14ac:dyDescent="0.25">
      <c r="A192" s="1">
        <v>92</v>
      </c>
      <c r="B192" s="1" t="s">
        <v>39</v>
      </c>
    </row>
    <row r="193" spans="1:2" x14ac:dyDescent="0.25">
      <c r="A193" s="1">
        <v>93</v>
      </c>
      <c r="B193" s="1" t="s">
        <v>39</v>
      </c>
    </row>
    <row r="194" spans="1:2" x14ac:dyDescent="0.25">
      <c r="A194" s="1">
        <v>94</v>
      </c>
      <c r="B194" s="1" t="s">
        <v>39</v>
      </c>
    </row>
    <row r="195" spans="1:2" x14ac:dyDescent="0.25">
      <c r="A195" s="1">
        <v>95</v>
      </c>
      <c r="B195" s="1" t="s">
        <v>39</v>
      </c>
    </row>
    <row r="196" spans="1:2" x14ac:dyDescent="0.25">
      <c r="A196" s="1">
        <v>96</v>
      </c>
      <c r="B196" s="1" t="s">
        <v>39</v>
      </c>
    </row>
    <row r="197" spans="1:2" x14ac:dyDescent="0.25">
      <c r="A197" s="1">
        <v>97</v>
      </c>
      <c r="B197" s="1" t="s">
        <v>39</v>
      </c>
    </row>
    <row r="198" spans="1:2" x14ac:dyDescent="0.25">
      <c r="A198" s="1">
        <v>98</v>
      </c>
      <c r="B198" s="1" t="s">
        <v>39</v>
      </c>
    </row>
    <row r="199" spans="1:2" x14ac:dyDescent="0.25">
      <c r="A199" s="1">
        <v>99</v>
      </c>
      <c r="B199" s="1" t="s">
        <v>39</v>
      </c>
    </row>
    <row r="200" spans="1:2" x14ac:dyDescent="0.25">
      <c r="A200" s="1">
        <v>100</v>
      </c>
      <c r="B200" s="1" t="s">
        <v>59</v>
      </c>
    </row>
    <row r="202" spans="1:2" ht="69.75" customHeight="1" x14ac:dyDescent="0.25">
      <c r="A202" s="86" t="s">
        <v>66</v>
      </c>
      <c r="B202" s="86" t="s">
        <v>67</v>
      </c>
    </row>
    <row r="203" spans="1:2" x14ac:dyDescent="0.25">
      <c r="A203" s="87"/>
      <c r="B203" s="87"/>
    </row>
    <row r="204" spans="1:2" x14ac:dyDescent="0.25">
      <c r="A204" s="1" t="s">
        <v>68</v>
      </c>
      <c r="B204" s="1" t="s">
        <v>68</v>
      </c>
    </row>
    <row r="205" spans="1:2" x14ac:dyDescent="0.25">
      <c r="A205" s="1" t="s">
        <v>69</v>
      </c>
      <c r="B205" s="1" t="s">
        <v>70</v>
      </c>
    </row>
    <row r="206" spans="1:2" x14ac:dyDescent="0.25">
      <c r="A206" s="1"/>
      <c r="B206" s="1" t="s">
        <v>69</v>
      </c>
    </row>
    <row r="208" spans="1:2" ht="15" customHeight="1" x14ac:dyDescent="0.25">
      <c r="A208" s="85" t="s">
        <v>71</v>
      </c>
      <c r="B208" s="85"/>
    </row>
    <row r="209" spans="1:3" x14ac:dyDescent="0.25">
      <c r="A209" s="68" t="s">
        <v>68</v>
      </c>
      <c r="B209" s="1">
        <v>2</v>
      </c>
    </row>
    <row r="210" spans="1:3" x14ac:dyDescent="0.25">
      <c r="A210" s="68" t="s">
        <v>70</v>
      </c>
      <c r="B210" s="1">
        <v>1</v>
      </c>
    </row>
    <row r="211" spans="1:3" x14ac:dyDescent="0.25">
      <c r="A211" s="68" t="s">
        <v>69</v>
      </c>
      <c r="B211" s="1">
        <v>0</v>
      </c>
    </row>
    <row r="215" spans="1:3" x14ac:dyDescent="0.25">
      <c r="A215" s="68" t="s">
        <v>72</v>
      </c>
      <c r="B215" s="68" t="s">
        <v>73</v>
      </c>
      <c r="C215" s="68" t="s">
        <v>74</v>
      </c>
    </row>
    <row r="216" spans="1:3" x14ac:dyDescent="0.25">
      <c r="A216" s="1" t="s">
        <v>59</v>
      </c>
      <c r="B216" s="1" t="s">
        <v>68</v>
      </c>
      <c r="C216" s="1">
        <v>2</v>
      </c>
    </row>
    <row r="217" spans="1:3" x14ac:dyDescent="0.25">
      <c r="A217" s="1" t="s">
        <v>59</v>
      </c>
      <c r="B217" s="1" t="s">
        <v>69</v>
      </c>
      <c r="C217" s="1">
        <v>0</v>
      </c>
    </row>
    <row r="218" spans="1:3" x14ac:dyDescent="0.25">
      <c r="A218" s="1" t="s">
        <v>39</v>
      </c>
      <c r="B218" s="1" t="s">
        <v>68</v>
      </c>
      <c r="C218" s="1">
        <v>1</v>
      </c>
    </row>
    <row r="219" spans="1:3" x14ac:dyDescent="0.25">
      <c r="A219" s="1" t="s">
        <v>39</v>
      </c>
      <c r="B219" s="1" t="s">
        <v>69</v>
      </c>
      <c r="C219" s="1">
        <v>0</v>
      </c>
    </row>
    <row r="220" spans="1:3" x14ac:dyDescent="0.25">
      <c r="A220" s="1" t="s">
        <v>60</v>
      </c>
      <c r="B220" s="1" t="s">
        <v>68</v>
      </c>
      <c r="C220" s="1">
        <v>0</v>
      </c>
    </row>
    <row r="221" spans="1:3" x14ac:dyDescent="0.25">
      <c r="A221" s="1" t="s">
        <v>60</v>
      </c>
      <c r="B221" s="1" t="s">
        <v>69</v>
      </c>
      <c r="C221" s="1">
        <v>0</v>
      </c>
    </row>
    <row r="223" spans="1:3" x14ac:dyDescent="0.25">
      <c r="A223" s="68" t="s">
        <v>75</v>
      </c>
      <c r="B223" s="68" t="s">
        <v>76</v>
      </c>
      <c r="C223" s="68" t="s">
        <v>77</v>
      </c>
    </row>
    <row r="224" spans="1:3" x14ac:dyDescent="0.25">
      <c r="A224" s="1" t="s">
        <v>59</v>
      </c>
      <c r="B224" s="1" t="s">
        <v>68</v>
      </c>
      <c r="C224" s="1">
        <v>2</v>
      </c>
    </row>
    <row r="225" spans="1:5" x14ac:dyDescent="0.25">
      <c r="A225" s="1" t="s">
        <v>59</v>
      </c>
      <c r="B225" s="1" t="s">
        <v>70</v>
      </c>
      <c r="C225" s="1">
        <v>1</v>
      </c>
    </row>
    <row r="226" spans="1:5" x14ac:dyDescent="0.25">
      <c r="A226" s="1" t="s">
        <v>59</v>
      </c>
      <c r="B226" s="1" t="s">
        <v>69</v>
      </c>
      <c r="C226" s="1">
        <v>0</v>
      </c>
    </row>
    <row r="227" spans="1:5" x14ac:dyDescent="0.25">
      <c r="A227" s="1" t="s">
        <v>39</v>
      </c>
      <c r="B227" s="1" t="s">
        <v>68</v>
      </c>
      <c r="C227" s="1">
        <v>1</v>
      </c>
    </row>
    <row r="228" spans="1:5" x14ac:dyDescent="0.25">
      <c r="A228" s="1" t="s">
        <v>39</v>
      </c>
      <c r="B228" s="1" t="s">
        <v>70</v>
      </c>
      <c r="C228" s="1">
        <v>0</v>
      </c>
      <c r="E228" s="2"/>
    </row>
    <row r="229" spans="1:5" x14ac:dyDescent="0.25">
      <c r="A229" s="1" t="s">
        <v>39</v>
      </c>
      <c r="B229" s="1" t="s">
        <v>69</v>
      </c>
      <c r="C229" s="1">
        <v>0</v>
      </c>
    </row>
    <row r="230" spans="1:5" x14ac:dyDescent="0.25">
      <c r="A230" s="1" t="s">
        <v>60</v>
      </c>
      <c r="B230" s="1" t="s">
        <v>68</v>
      </c>
      <c r="C230" s="1">
        <v>0</v>
      </c>
    </row>
    <row r="231" spans="1:5" x14ac:dyDescent="0.25">
      <c r="A231" s="1" t="s">
        <v>60</v>
      </c>
      <c r="B231" s="1" t="s">
        <v>70</v>
      </c>
      <c r="C231" s="1">
        <v>0</v>
      </c>
      <c r="E231" s="2"/>
    </row>
    <row r="232" spans="1:5" x14ac:dyDescent="0.25">
      <c r="A232" s="1" t="s">
        <v>60</v>
      </c>
      <c r="B232" s="1" t="s">
        <v>69</v>
      </c>
      <c r="C232" s="1">
        <v>0</v>
      </c>
    </row>
    <row r="234" spans="1:5" x14ac:dyDescent="0.25">
      <c r="A234" s="9" t="s">
        <v>78</v>
      </c>
      <c r="B234" s="68" t="s">
        <v>32</v>
      </c>
      <c r="C234" s="68" t="s">
        <v>33</v>
      </c>
      <c r="E234" s="2"/>
    </row>
    <row r="235" spans="1:5" x14ac:dyDescent="0.25">
      <c r="A235" s="9">
        <v>1</v>
      </c>
      <c r="B235" s="1" t="s">
        <v>42</v>
      </c>
      <c r="C235" s="1" t="s">
        <v>35</v>
      </c>
    </row>
    <row r="236" spans="1:5" x14ac:dyDescent="0.25">
      <c r="A236" s="9">
        <v>2</v>
      </c>
      <c r="B236" s="1" t="s">
        <v>40</v>
      </c>
      <c r="C236" s="1" t="s">
        <v>37</v>
      </c>
    </row>
    <row r="237" spans="1:5" x14ac:dyDescent="0.25">
      <c r="A237" s="9">
        <v>3</v>
      </c>
      <c r="B237" s="1" t="s">
        <v>79</v>
      </c>
      <c r="C237" s="1" t="s">
        <v>39</v>
      </c>
    </row>
    <row r="238" spans="1:5" x14ac:dyDescent="0.25">
      <c r="A238" s="9">
        <v>4</v>
      </c>
      <c r="B238" s="1" t="s">
        <v>36</v>
      </c>
      <c r="C238" s="1" t="s">
        <v>41</v>
      </c>
    </row>
    <row r="239" spans="1:5" x14ac:dyDescent="0.25">
      <c r="A239" s="9">
        <v>5</v>
      </c>
      <c r="B239" s="1" t="s">
        <v>34</v>
      </c>
      <c r="C239" s="1" t="s">
        <v>43</v>
      </c>
    </row>
    <row r="241" spans="1:1" x14ac:dyDescent="0.25">
      <c r="A241" s="68" t="s">
        <v>80</v>
      </c>
    </row>
    <row r="242" spans="1:1" x14ac:dyDescent="0.25">
      <c r="A242" s="1" t="s">
        <v>81</v>
      </c>
    </row>
    <row r="243" spans="1:1" x14ac:dyDescent="0.25">
      <c r="A243" s="1" t="s">
        <v>82</v>
      </c>
    </row>
    <row r="244" spans="1:1" x14ac:dyDescent="0.25">
      <c r="A244" s="1" t="s">
        <v>83</v>
      </c>
    </row>
    <row r="245" spans="1:1" x14ac:dyDescent="0.25">
      <c r="A245" s="1" t="s">
        <v>84</v>
      </c>
    </row>
    <row r="247" spans="1:1" x14ac:dyDescent="0.25">
      <c r="A247" s="68" t="s">
        <v>85</v>
      </c>
    </row>
    <row r="248" spans="1:1" x14ac:dyDescent="0.25">
      <c r="A248" s="1" t="s">
        <v>50</v>
      </c>
    </row>
    <row r="249" spans="1:1" x14ac:dyDescent="0.25">
      <c r="A249" s="1" t="s">
        <v>49</v>
      </c>
    </row>
    <row r="251" spans="1:1" ht="28.5" customHeight="1" x14ac:dyDescent="0.25">
      <c r="A251" s="67" t="s">
        <v>86</v>
      </c>
    </row>
    <row r="252" spans="1:1" x14ac:dyDescent="0.25">
      <c r="A252" s="1" t="s">
        <v>87</v>
      </c>
    </row>
    <row r="253" spans="1:1" x14ac:dyDescent="0.25">
      <c r="A253" s="1" t="s">
        <v>88</v>
      </c>
    </row>
    <row r="254" spans="1:1" x14ac:dyDescent="0.25">
      <c r="A254" s="1" t="s">
        <v>89</v>
      </c>
    </row>
    <row r="257" spans="1:3" x14ac:dyDescent="0.25">
      <c r="A257" s="68" t="s">
        <v>90</v>
      </c>
      <c r="B257" s="68" t="s">
        <v>91</v>
      </c>
      <c r="C257" s="68" t="s">
        <v>92</v>
      </c>
    </row>
    <row r="258" spans="1:3" x14ac:dyDescent="0.25">
      <c r="A258" s="1">
        <v>0</v>
      </c>
      <c r="B258" s="1" t="s">
        <v>60</v>
      </c>
      <c r="C258" s="1" t="s">
        <v>60</v>
      </c>
    </row>
    <row r="259" spans="1:3" x14ac:dyDescent="0.25">
      <c r="A259" s="1">
        <v>15</v>
      </c>
      <c r="B259" s="1" t="s">
        <v>60</v>
      </c>
      <c r="C259" s="1" t="s">
        <v>60</v>
      </c>
    </row>
    <row r="260" spans="1:3" x14ac:dyDescent="0.25">
      <c r="A260" s="1">
        <v>0</v>
      </c>
      <c r="B260" s="1" t="s">
        <v>39</v>
      </c>
      <c r="C260" s="1" t="s">
        <v>60</v>
      </c>
    </row>
    <row r="261" spans="1:3" x14ac:dyDescent="0.25">
      <c r="A261" s="1">
        <v>15</v>
      </c>
      <c r="B261" s="1" t="s">
        <v>39</v>
      </c>
      <c r="C261" s="1" t="s">
        <v>39</v>
      </c>
    </row>
    <row r="262" spans="1:3" x14ac:dyDescent="0.25">
      <c r="A262" s="1">
        <v>0</v>
      </c>
      <c r="B262" s="1" t="s">
        <v>59</v>
      </c>
      <c r="C262" s="1" t="s">
        <v>60</v>
      </c>
    </row>
    <row r="263" spans="1:3" x14ac:dyDescent="0.25">
      <c r="A263" s="1">
        <v>15</v>
      </c>
      <c r="B263" s="1" t="s">
        <v>59</v>
      </c>
      <c r="C263" s="1" t="s">
        <v>59</v>
      </c>
    </row>
  </sheetData>
  <mergeCells count="16">
    <mergeCell ref="A99:B99"/>
    <mergeCell ref="A202:A203"/>
    <mergeCell ref="B202:B203"/>
    <mergeCell ref="A208:B208"/>
    <mergeCell ref="A1:C1"/>
    <mergeCell ref="A22:B22"/>
    <mergeCell ref="A30:C30"/>
    <mergeCell ref="A65:A66"/>
    <mergeCell ref="A64:B64"/>
    <mergeCell ref="A82:A84"/>
    <mergeCell ref="A86:C86"/>
    <mergeCell ref="A67:A68"/>
    <mergeCell ref="A69:A71"/>
    <mergeCell ref="A72:A73"/>
    <mergeCell ref="A74:A75"/>
    <mergeCell ref="A76:A78"/>
  </mergeCells>
  <conditionalFormatting sqref="B32:B56">
    <cfRule type="cellIs" dxfId="102" priority="5" operator="equal">
      <formula>"CATASTROFICO"</formula>
    </cfRule>
    <cfRule type="cellIs" dxfId="101" priority="6" operator="equal">
      <formula>"MAYOR"</formula>
    </cfRule>
    <cfRule type="cellIs" dxfId="100" priority="7" operator="equal">
      <formula>"MODERADO"</formula>
    </cfRule>
    <cfRule type="cellIs" dxfId="99" priority="8" operator="equal">
      <formula>"MENOR"</formula>
    </cfRule>
    <cfRule type="cellIs" dxfId="98" priority="9" operator="equal">
      <formula>"INSIGNIFICANTE"</formula>
    </cfRule>
  </conditionalFormatting>
  <conditionalFormatting sqref="C32:C56">
    <cfRule type="cellIs" dxfId="97" priority="1" operator="equal">
      <formula>"EXTREMO"</formula>
    </cfRule>
    <cfRule type="cellIs" dxfId="96" priority="2" operator="equal">
      <formula>"ALTO"</formula>
    </cfRule>
    <cfRule type="cellIs" dxfId="95" priority="3" operator="equal">
      <formula>"MODERADO"</formula>
    </cfRule>
    <cfRule type="cellIs" dxfId="94" priority="4" operator="equal">
      <formula>"BAJO"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0"/>
  <sheetViews>
    <sheetView tabSelected="1" topLeftCell="AT1" zoomScale="73" zoomScaleNormal="73" workbookViewId="0">
      <pane ySplit="9" topLeftCell="A25" activePane="bottomLeft" state="frozen"/>
      <selection activeCell="J1" sqref="J1"/>
      <selection pane="bottomLeft" activeCell="AX25" sqref="AX25:AX29"/>
    </sheetView>
  </sheetViews>
  <sheetFormatPr baseColWidth="10" defaultColWidth="0" defaultRowHeight="15" x14ac:dyDescent="0.25"/>
  <cols>
    <col min="1" max="1" width="10.7109375" style="19" customWidth="1"/>
    <col min="2" max="3" width="30.7109375" style="19" customWidth="1"/>
    <col min="4" max="4" width="36" style="19" customWidth="1"/>
    <col min="5" max="5" width="35.7109375" style="19" customWidth="1"/>
    <col min="6" max="6" width="22.28515625" style="19" bestFit="1" customWidth="1"/>
    <col min="7" max="7" width="24.140625" style="19" bestFit="1" customWidth="1"/>
    <col min="8" max="8" width="28.28515625" style="19" customWidth="1"/>
    <col min="9" max="9" width="42.42578125" style="19" bestFit="1" customWidth="1"/>
    <col min="10" max="11" width="50.7109375" style="44" customWidth="1"/>
    <col min="12" max="13" width="15.7109375" style="19" customWidth="1"/>
    <col min="14" max="14" width="17.5703125" style="24" customWidth="1"/>
    <col min="15" max="15" width="50.7109375" style="44" customWidth="1"/>
    <col min="16" max="16" width="18.85546875" style="19" customWidth="1"/>
    <col min="17" max="23" width="19.7109375" style="19" customWidth="1"/>
    <col min="24" max="24" width="14.7109375" style="54" customWidth="1"/>
    <col min="25" max="25" width="14.7109375" style="24" customWidth="1"/>
    <col min="26" max="26" width="14.7109375" style="60" customWidth="1"/>
    <col min="27" max="27" width="14.7109375" style="19" customWidth="1"/>
    <col min="28" max="28" width="14.7109375" style="53" customWidth="1"/>
    <col min="29" max="29" width="14.7109375" style="55" customWidth="1"/>
    <col min="30" max="30" width="20" style="25" customWidth="1"/>
    <col min="31" max="31" width="20.7109375" style="25" customWidth="1"/>
    <col min="32" max="32" width="18.28515625" style="19" customWidth="1"/>
    <col min="33" max="33" width="17.42578125" style="19" customWidth="1"/>
    <col min="34" max="34" width="15.42578125" style="19" customWidth="1"/>
    <col min="35" max="35" width="15.7109375" style="19" customWidth="1"/>
    <col min="36" max="36" width="12.7109375" style="19" customWidth="1"/>
    <col min="37" max="37" width="15.5703125" style="19" customWidth="1"/>
    <col min="38" max="38" width="50.7109375" style="19" customWidth="1"/>
    <col min="39" max="39" width="17.7109375" style="19" customWidth="1"/>
    <col min="40" max="40" width="50.7109375" style="19" customWidth="1"/>
    <col min="41" max="41" width="17.5703125" style="19" customWidth="1"/>
    <col min="42" max="42" width="13.42578125" style="19" customWidth="1"/>
    <col min="43" max="43" width="13.7109375" style="19" customWidth="1"/>
    <col min="44" max="45" width="50.7109375" style="19" customWidth="1"/>
    <col min="46" max="46" width="45.7109375" style="66" customWidth="1"/>
    <col min="47" max="48" width="45.7109375" style="19" customWidth="1"/>
    <col min="49" max="49" width="11.42578125" style="55" customWidth="1"/>
    <col min="50" max="52" width="45.7109375" style="19" customWidth="1"/>
    <col min="53" max="53" width="11.42578125" style="26" customWidth="1"/>
    <col min="54" max="56" width="45.7109375" style="19" customWidth="1"/>
    <col min="57" max="57" width="11.42578125" style="26" customWidth="1"/>
    <col min="58" max="58" width="0" style="19" hidden="1" customWidth="1"/>
    <col min="59" max="16384" width="11.42578125" style="19" hidden="1"/>
  </cols>
  <sheetData>
    <row r="1" spans="1:57" ht="15" hidden="1" customHeight="1" x14ac:dyDescent="0.25">
      <c r="A1" s="220"/>
      <c r="B1" s="223" t="s">
        <v>93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5"/>
      <c r="O1" s="229"/>
      <c r="P1" s="16"/>
      <c r="Q1" s="16"/>
      <c r="R1" s="16"/>
      <c r="S1" s="16"/>
      <c r="T1" s="16"/>
      <c r="U1" s="16"/>
      <c r="V1" s="16"/>
      <c r="W1" s="16"/>
      <c r="X1" s="17"/>
      <c r="Y1" s="17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8"/>
      <c r="BB1" s="16"/>
      <c r="BC1" s="16"/>
      <c r="BD1" s="16"/>
      <c r="BE1" s="18"/>
    </row>
    <row r="2" spans="1:57" ht="53.25" hidden="1" customHeight="1" x14ac:dyDescent="0.25">
      <c r="A2" s="221"/>
      <c r="B2" s="223" t="s">
        <v>94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  <c r="O2" s="230"/>
      <c r="P2" s="16"/>
      <c r="Q2" s="16"/>
      <c r="R2" s="16"/>
      <c r="S2" s="16"/>
      <c r="T2" s="16"/>
      <c r="U2" s="16"/>
      <c r="V2" s="16"/>
      <c r="W2" s="16"/>
      <c r="X2" s="17"/>
      <c r="Y2" s="17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8"/>
      <c r="BB2" s="16"/>
      <c r="BC2" s="16"/>
      <c r="BD2" s="16"/>
      <c r="BE2" s="18"/>
    </row>
    <row r="3" spans="1:57" ht="15" hidden="1" customHeight="1" x14ac:dyDescent="0.25">
      <c r="A3" s="222"/>
      <c r="B3" s="223" t="s">
        <v>95</v>
      </c>
      <c r="C3" s="224"/>
      <c r="D3" s="224"/>
      <c r="E3" s="224"/>
      <c r="F3" s="224"/>
      <c r="G3" s="224"/>
      <c r="H3" s="225"/>
      <c r="I3" s="223" t="s">
        <v>96</v>
      </c>
      <c r="J3" s="224"/>
      <c r="K3" s="224"/>
      <c r="L3" s="224"/>
      <c r="M3" s="224"/>
      <c r="N3" s="225"/>
      <c r="O3" s="23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8"/>
      <c r="BB3" s="16"/>
      <c r="BC3" s="16"/>
      <c r="BD3" s="16"/>
      <c r="BE3" s="18"/>
    </row>
    <row r="4" spans="1:57" s="16" customFormat="1" ht="26.25" hidden="1" x14ac:dyDescent="0.25">
      <c r="A4" s="20"/>
      <c r="B4" s="20"/>
      <c r="C4" s="20"/>
      <c r="D4" s="20"/>
      <c r="E4" s="20"/>
      <c r="F4" s="20"/>
      <c r="G4" s="13"/>
      <c r="H4" s="21"/>
      <c r="I4" s="21"/>
      <c r="J4" s="41"/>
      <c r="K4" s="41"/>
      <c r="L4" s="13"/>
      <c r="M4" s="13"/>
      <c r="N4" s="13"/>
      <c r="O4" s="43"/>
      <c r="BA4" s="18"/>
      <c r="BE4" s="18"/>
    </row>
    <row r="5" spans="1:57" ht="18" hidden="1" customHeight="1" x14ac:dyDescent="0.25">
      <c r="A5" s="226" t="s">
        <v>97</v>
      </c>
      <c r="B5" s="227"/>
      <c r="C5" s="227"/>
      <c r="D5" s="227"/>
      <c r="E5" s="227"/>
      <c r="F5" s="14"/>
      <c r="G5" s="15"/>
      <c r="H5" s="226" t="s">
        <v>98</v>
      </c>
      <c r="I5" s="227"/>
      <c r="J5" s="228"/>
      <c r="K5" s="42"/>
      <c r="L5" s="15"/>
      <c r="M5" s="15"/>
      <c r="N5" s="15"/>
      <c r="O5" s="43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8"/>
      <c r="BB5" s="16"/>
      <c r="BC5" s="16"/>
      <c r="BD5" s="16"/>
      <c r="BE5" s="18"/>
    </row>
    <row r="6" spans="1:57" s="16" customFormat="1" ht="15.75" hidden="1" thickBot="1" x14ac:dyDescent="0.3">
      <c r="J6" s="43"/>
      <c r="K6" s="43"/>
      <c r="N6" s="17"/>
      <c r="O6" s="43"/>
      <c r="BA6" s="18"/>
      <c r="BE6" s="18"/>
    </row>
    <row r="7" spans="1:57" s="22" customFormat="1" ht="16.5" x14ac:dyDescent="0.25">
      <c r="A7" s="210" t="s">
        <v>99</v>
      </c>
      <c r="B7" s="207" t="s">
        <v>3</v>
      </c>
      <c r="C7" s="214" t="s">
        <v>90</v>
      </c>
      <c r="D7" s="165" t="s">
        <v>100</v>
      </c>
      <c r="E7" s="168" t="s">
        <v>101</v>
      </c>
      <c r="F7" s="169"/>
      <c r="G7" s="169"/>
      <c r="H7" s="169"/>
      <c r="I7" s="169"/>
      <c r="J7" s="169"/>
      <c r="K7" s="170"/>
      <c r="L7" s="163" t="s">
        <v>102</v>
      </c>
      <c r="M7" s="164"/>
      <c r="N7" s="160" t="s">
        <v>103</v>
      </c>
      <c r="O7" s="157" t="s">
        <v>104</v>
      </c>
      <c r="P7" s="158"/>
      <c r="Q7" s="158"/>
      <c r="R7" s="158"/>
      <c r="S7" s="158"/>
      <c r="T7" s="158"/>
      <c r="U7" s="158"/>
      <c r="V7" s="158"/>
      <c r="W7" s="159"/>
      <c r="X7" s="188" t="s">
        <v>105</v>
      </c>
      <c r="Y7" s="189"/>
      <c r="Z7" s="189"/>
      <c r="AA7" s="189"/>
      <c r="AB7" s="189"/>
      <c r="AC7" s="190"/>
      <c r="AD7" s="185" t="s">
        <v>106</v>
      </c>
      <c r="AE7" s="134" t="s">
        <v>107</v>
      </c>
      <c r="AF7" s="134" t="s">
        <v>74</v>
      </c>
      <c r="AG7" s="182" t="s">
        <v>77</v>
      </c>
      <c r="AH7" s="180" t="s">
        <v>108</v>
      </c>
      <c r="AI7" s="177"/>
      <c r="AJ7" s="177" t="s">
        <v>109</v>
      </c>
      <c r="AK7" s="174" t="s">
        <v>80</v>
      </c>
      <c r="AL7" s="133" t="s">
        <v>110</v>
      </c>
      <c r="AM7" s="134"/>
      <c r="AN7" s="134"/>
      <c r="AO7" s="134"/>
      <c r="AP7" s="134"/>
      <c r="AQ7" s="134"/>
      <c r="AR7" s="134"/>
      <c r="AS7" s="135"/>
      <c r="AT7" s="136" t="s">
        <v>111</v>
      </c>
      <c r="AU7" s="137"/>
      <c r="AV7" s="137"/>
      <c r="AW7" s="138"/>
      <c r="AX7" s="139" t="s">
        <v>112</v>
      </c>
      <c r="AY7" s="137"/>
      <c r="AZ7" s="137"/>
      <c r="BA7" s="138"/>
      <c r="BB7" s="136" t="s">
        <v>113</v>
      </c>
      <c r="BC7" s="137"/>
      <c r="BD7" s="137"/>
      <c r="BE7" s="138"/>
    </row>
    <row r="8" spans="1:57" s="22" customFormat="1" ht="45" customHeight="1" x14ac:dyDescent="0.25">
      <c r="A8" s="211"/>
      <c r="B8" s="208"/>
      <c r="C8" s="215"/>
      <c r="D8" s="166"/>
      <c r="E8" s="205" t="s">
        <v>114</v>
      </c>
      <c r="F8" s="201" t="s">
        <v>48</v>
      </c>
      <c r="G8" s="201" t="s">
        <v>115</v>
      </c>
      <c r="H8" s="201"/>
      <c r="I8" s="201"/>
      <c r="J8" s="201" t="s">
        <v>116</v>
      </c>
      <c r="K8" s="203" t="s">
        <v>117</v>
      </c>
      <c r="L8" s="197" t="s">
        <v>32</v>
      </c>
      <c r="M8" s="199" t="s">
        <v>118</v>
      </c>
      <c r="N8" s="161"/>
      <c r="O8" s="171" t="s">
        <v>119</v>
      </c>
      <c r="P8" s="173" t="s">
        <v>120</v>
      </c>
      <c r="Q8" s="173" t="s">
        <v>121</v>
      </c>
      <c r="R8" s="173"/>
      <c r="S8" s="83" t="s">
        <v>122</v>
      </c>
      <c r="T8" s="83" t="s">
        <v>123</v>
      </c>
      <c r="U8" s="83" t="s">
        <v>124</v>
      </c>
      <c r="V8" s="83" t="s">
        <v>125</v>
      </c>
      <c r="W8" s="10" t="s">
        <v>126</v>
      </c>
      <c r="X8" s="155" t="s">
        <v>127</v>
      </c>
      <c r="Y8" s="151" t="s">
        <v>128</v>
      </c>
      <c r="Z8" s="151" t="s">
        <v>58</v>
      </c>
      <c r="AA8" s="151" t="s">
        <v>129</v>
      </c>
      <c r="AB8" s="151" t="s">
        <v>130</v>
      </c>
      <c r="AC8" s="153" t="s">
        <v>131</v>
      </c>
      <c r="AD8" s="186"/>
      <c r="AE8" s="147"/>
      <c r="AF8" s="147"/>
      <c r="AG8" s="183"/>
      <c r="AH8" s="181"/>
      <c r="AI8" s="178"/>
      <c r="AJ8" s="178"/>
      <c r="AK8" s="175"/>
      <c r="AL8" s="149" t="s">
        <v>132</v>
      </c>
      <c r="AM8" s="147" t="s">
        <v>85</v>
      </c>
      <c r="AN8" s="147" t="s">
        <v>133</v>
      </c>
      <c r="AO8" s="147" t="s">
        <v>134</v>
      </c>
      <c r="AP8" s="147" t="s">
        <v>135</v>
      </c>
      <c r="AQ8" s="147"/>
      <c r="AR8" s="147" t="s">
        <v>136</v>
      </c>
      <c r="AS8" s="144" t="s">
        <v>137</v>
      </c>
      <c r="AT8" s="142" t="s">
        <v>138</v>
      </c>
      <c r="AU8" s="129" t="s">
        <v>139</v>
      </c>
      <c r="AV8" s="129" t="s">
        <v>140</v>
      </c>
      <c r="AW8" s="145" t="s">
        <v>141</v>
      </c>
      <c r="AX8" s="140" t="s">
        <v>138</v>
      </c>
      <c r="AY8" s="129" t="s">
        <v>139</v>
      </c>
      <c r="AZ8" s="129" t="s">
        <v>140</v>
      </c>
      <c r="BA8" s="131" t="s">
        <v>141</v>
      </c>
      <c r="BB8" s="142" t="s">
        <v>138</v>
      </c>
      <c r="BC8" s="129" t="s">
        <v>139</v>
      </c>
      <c r="BD8" s="129" t="s">
        <v>140</v>
      </c>
      <c r="BE8" s="131" t="s">
        <v>141</v>
      </c>
    </row>
    <row r="9" spans="1:57" s="22" customFormat="1" ht="102" customHeight="1" thickBot="1" x14ac:dyDescent="0.3">
      <c r="A9" s="212"/>
      <c r="B9" s="209"/>
      <c r="C9" s="216"/>
      <c r="D9" s="167"/>
      <c r="E9" s="206"/>
      <c r="F9" s="202"/>
      <c r="G9" s="82" t="s">
        <v>1</v>
      </c>
      <c r="H9" s="82" t="s">
        <v>2</v>
      </c>
      <c r="I9" s="82" t="s">
        <v>142</v>
      </c>
      <c r="J9" s="202"/>
      <c r="K9" s="204"/>
      <c r="L9" s="198"/>
      <c r="M9" s="200"/>
      <c r="N9" s="162"/>
      <c r="O9" s="172"/>
      <c r="P9" s="213"/>
      <c r="Q9" s="11" t="s">
        <v>143</v>
      </c>
      <c r="R9" s="11" t="s">
        <v>144</v>
      </c>
      <c r="S9" s="11" t="s">
        <v>145</v>
      </c>
      <c r="T9" s="11" t="s">
        <v>146</v>
      </c>
      <c r="U9" s="11" t="s">
        <v>147</v>
      </c>
      <c r="V9" s="11" t="s">
        <v>148</v>
      </c>
      <c r="W9" s="12" t="s">
        <v>149</v>
      </c>
      <c r="X9" s="156"/>
      <c r="Y9" s="152"/>
      <c r="Z9" s="152"/>
      <c r="AA9" s="152"/>
      <c r="AB9" s="152"/>
      <c r="AC9" s="154"/>
      <c r="AD9" s="187"/>
      <c r="AE9" s="148"/>
      <c r="AF9" s="148"/>
      <c r="AG9" s="184"/>
      <c r="AH9" s="23" t="s">
        <v>150</v>
      </c>
      <c r="AI9" s="81" t="s">
        <v>33</v>
      </c>
      <c r="AJ9" s="179"/>
      <c r="AK9" s="176"/>
      <c r="AL9" s="150"/>
      <c r="AM9" s="148"/>
      <c r="AN9" s="148"/>
      <c r="AO9" s="148"/>
      <c r="AP9" s="80" t="s">
        <v>151</v>
      </c>
      <c r="AQ9" s="80" t="s">
        <v>152</v>
      </c>
      <c r="AR9" s="147"/>
      <c r="AS9" s="144"/>
      <c r="AT9" s="143"/>
      <c r="AU9" s="130"/>
      <c r="AV9" s="130"/>
      <c r="AW9" s="146"/>
      <c r="AX9" s="141"/>
      <c r="AY9" s="130"/>
      <c r="AZ9" s="130"/>
      <c r="BA9" s="132"/>
      <c r="BB9" s="143"/>
      <c r="BC9" s="130"/>
      <c r="BD9" s="130"/>
      <c r="BE9" s="132"/>
    </row>
    <row r="10" spans="1:57" s="30" customFormat="1" ht="39.950000000000003" customHeight="1" x14ac:dyDescent="0.25">
      <c r="A10" s="99">
        <v>1</v>
      </c>
      <c r="B10" s="90" t="s">
        <v>153</v>
      </c>
      <c r="C10" s="217" t="s">
        <v>154</v>
      </c>
      <c r="D10" s="102" t="s">
        <v>155</v>
      </c>
      <c r="E10" s="235" t="s">
        <v>156</v>
      </c>
      <c r="F10" s="111" t="s">
        <v>25</v>
      </c>
      <c r="G10" s="74" t="s">
        <v>7</v>
      </c>
      <c r="H10" s="74" t="s">
        <v>17</v>
      </c>
      <c r="I10" s="74" t="s">
        <v>12</v>
      </c>
      <c r="J10" s="38" t="s">
        <v>157</v>
      </c>
      <c r="K10" s="38" t="s">
        <v>158</v>
      </c>
      <c r="L10" s="232" t="s">
        <v>36</v>
      </c>
      <c r="M10" s="111" t="s">
        <v>41</v>
      </c>
      <c r="N10" s="114" t="str">
        <f t="array" ref="N10">INDEX(ZONARIESGOS,MATCH(L10&amp;M10,PROBABILIDADES&amp;IMPACTO,0))</f>
        <v>EXTREMO</v>
      </c>
      <c r="O10" s="38" t="s">
        <v>159</v>
      </c>
      <c r="P10" s="74" t="s">
        <v>49</v>
      </c>
      <c r="Q10" s="69">
        <v>15</v>
      </c>
      <c r="R10" s="69">
        <v>15</v>
      </c>
      <c r="S10" s="69">
        <v>15</v>
      </c>
      <c r="T10" s="69">
        <v>10</v>
      </c>
      <c r="U10" s="69">
        <v>15</v>
      </c>
      <c r="V10" s="69">
        <v>15</v>
      </c>
      <c r="W10" s="63">
        <v>10</v>
      </c>
      <c r="X10" s="28">
        <f>IF(SUM(Q10:W10)=0,0,SUM(Q10:W10))</f>
        <v>95</v>
      </c>
      <c r="Y10" s="29" t="str">
        <f>+IF(AND(X10&gt;=96,X10&lt;=100),"FUERTE",IF(AND(X10&gt;=86,X10&lt;=95),"MODERADO",IF(AND(X10&gt;=0,X10&lt;=85),"DÉBIL","")))</f>
        <v>MODERADO</v>
      </c>
      <c r="Z10" s="57" t="str">
        <f t="array" ref="Z10">+INDEX(EVALUACION_EJECUCION,MATCH(Q10&amp;Y10,RESPONSABLE&amp;EVALUACION_DISEÑO,0))</f>
        <v>MODERADO</v>
      </c>
      <c r="AA10" s="29" t="str">
        <f t="array" ref="AA10">+INDEX(SOLIDEZ,MATCH(Y10&amp;Z10,DISEÑO&amp;EJECUCION,0))</f>
        <v>MODERADO</v>
      </c>
      <c r="AB10" s="29" t="str">
        <f>+IF(AA10="DÉBIL","SI",IF(OR(AA10="FUERTE",AA10="MODERADO"),"NO",""))</f>
        <v>NO</v>
      </c>
      <c r="AC10" s="114" t="str">
        <f>+VLOOKUP((AVERAGEIF(X10:X14,"&lt;&gt;0")),FORMULACIÓN!$A$100:$B$200,2,TRUE)</f>
        <v>MODERADO</v>
      </c>
      <c r="AD10" s="117" t="s">
        <v>68</v>
      </c>
      <c r="AE10" s="111" t="s">
        <v>68</v>
      </c>
      <c r="AF10" s="191">
        <f t="array" ref="AF10">+INDEX(DESPLAZAMIENTO_PROBABILIDAD,MATCH(AC10&amp;AD10,SOLIDEZ_PROBABILIDAD&amp;CONTROL_PROBABILIDAD,0))</f>
        <v>1</v>
      </c>
      <c r="AG10" s="194">
        <f t="array" ref="AG10">+INDEX(DESPLAZAMIENTO_IMPACTO,MATCH(AC10&amp;AE10,SOLIDEZ_IMPACTO&amp;CONTROL_IMPACTO,0))</f>
        <v>1</v>
      </c>
      <c r="AH10" s="108" t="s">
        <v>38</v>
      </c>
      <c r="AI10" s="111" t="s">
        <v>39</v>
      </c>
      <c r="AJ10" s="114" t="str">
        <f t="array" ref="AJ10">INDEX(ZONARIESGOS,MATCH(AH10&amp;AI10,PROBABILIDADES&amp;IMPACTO,0))</f>
        <v>ALTO</v>
      </c>
      <c r="AK10" s="120" t="s">
        <v>81</v>
      </c>
      <c r="AL10" s="45" t="s">
        <v>160</v>
      </c>
      <c r="AM10" s="123" t="s">
        <v>49</v>
      </c>
      <c r="AN10" s="45" t="s">
        <v>161</v>
      </c>
      <c r="AO10" s="123" t="s">
        <v>88</v>
      </c>
      <c r="AP10" s="238">
        <v>44197</v>
      </c>
      <c r="AQ10" s="238">
        <v>44561</v>
      </c>
      <c r="AR10" s="71" t="s">
        <v>162</v>
      </c>
      <c r="AS10" s="78" t="s">
        <v>163</v>
      </c>
      <c r="AT10" s="96" t="s">
        <v>164</v>
      </c>
      <c r="AU10" s="90" t="s">
        <v>165</v>
      </c>
      <c r="AV10" s="90" t="s">
        <v>192</v>
      </c>
      <c r="AW10" s="93">
        <v>1</v>
      </c>
      <c r="AX10" s="126"/>
      <c r="AY10" s="90"/>
      <c r="AZ10" s="90"/>
      <c r="BA10" s="93"/>
      <c r="BB10" s="96"/>
      <c r="BC10" s="90"/>
      <c r="BD10" s="90"/>
      <c r="BE10" s="93"/>
    </row>
    <row r="11" spans="1:57" s="30" customFormat="1" ht="39.950000000000003" customHeight="1" x14ac:dyDescent="0.25">
      <c r="A11" s="100"/>
      <c r="B11" s="91"/>
      <c r="C11" s="218"/>
      <c r="D11" s="103"/>
      <c r="E11" s="236"/>
      <c r="F11" s="112"/>
      <c r="G11" s="75"/>
      <c r="H11" s="75"/>
      <c r="I11" s="75"/>
      <c r="J11" s="39" t="s">
        <v>166</v>
      </c>
      <c r="K11" s="39" t="s">
        <v>167</v>
      </c>
      <c r="L11" s="233"/>
      <c r="M11" s="112"/>
      <c r="N11" s="115"/>
      <c r="O11" s="39" t="s">
        <v>168</v>
      </c>
      <c r="P11" s="75" t="s">
        <v>49</v>
      </c>
      <c r="Q11" s="75">
        <v>15</v>
      </c>
      <c r="R11" s="75">
        <v>15</v>
      </c>
      <c r="S11" s="75">
        <v>15</v>
      </c>
      <c r="T11" s="75">
        <v>10</v>
      </c>
      <c r="U11" s="75">
        <v>15</v>
      </c>
      <c r="V11" s="75">
        <v>15</v>
      </c>
      <c r="W11" s="73">
        <v>10</v>
      </c>
      <c r="X11" s="62">
        <f t="shared" ref="X11:X19" si="0">IF(SUM(Q11:W11)=0,0,SUM(Q11:W11))</f>
        <v>95</v>
      </c>
      <c r="Y11" s="33" t="str">
        <f t="shared" ref="Y11:Y19" si="1">+IF(AND(X11&gt;=96,X11&lt;=100),"FUERTE",IF(AND(X11&gt;=86,X11&lt;=95),"MODERADO",IF(AND(X11&gt;=0,X11&lt;=85),"DÉBIL","")))</f>
        <v>MODERADO</v>
      </c>
      <c r="Z11" s="58" t="str">
        <f t="array" ref="Z11">+INDEX(EVALUACION_EJECUCION,MATCH(Q11&amp;Y11,RESPONSABLE&amp;EVALUACION_DISEÑO,0))</f>
        <v>MODERADO</v>
      </c>
      <c r="AA11" s="33" t="str">
        <f t="array" ref="AA11">+INDEX(SOLIDEZ,MATCH(Y11&amp;Z11,DISEÑO&amp;EJECUCION,0))</f>
        <v>MODERADO</v>
      </c>
      <c r="AB11" s="33" t="str">
        <f t="shared" ref="AB11:AB19" si="2">+IF(AA11="DÉBIL","SI",IF(OR(AA11="FUERTE",AA11="MODERADO"),"NO",""))</f>
        <v>NO</v>
      </c>
      <c r="AC11" s="115"/>
      <c r="AD11" s="118"/>
      <c r="AE11" s="112"/>
      <c r="AF11" s="192"/>
      <c r="AG11" s="195"/>
      <c r="AH11" s="109"/>
      <c r="AI11" s="112"/>
      <c r="AJ11" s="115"/>
      <c r="AK11" s="121"/>
      <c r="AL11" s="46" t="s">
        <v>169</v>
      </c>
      <c r="AM11" s="124"/>
      <c r="AN11" s="46" t="s">
        <v>170</v>
      </c>
      <c r="AO11" s="124"/>
      <c r="AP11" s="239"/>
      <c r="AQ11" s="239"/>
      <c r="AR11" s="30" t="s">
        <v>171</v>
      </c>
      <c r="AS11" s="78" t="s">
        <v>172</v>
      </c>
      <c r="AT11" s="97"/>
      <c r="AU11" s="91"/>
      <c r="AV11" s="91"/>
      <c r="AW11" s="94"/>
      <c r="AX11" s="127"/>
      <c r="AY11" s="91"/>
      <c r="AZ11" s="91"/>
      <c r="BA11" s="94"/>
      <c r="BB11" s="97"/>
      <c r="BC11" s="91"/>
      <c r="BD11" s="91"/>
      <c r="BE11" s="94"/>
    </row>
    <row r="12" spans="1:57" s="30" customFormat="1" ht="39.950000000000003" customHeight="1" x14ac:dyDescent="0.25">
      <c r="A12" s="100"/>
      <c r="B12" s="91"/>
      <c r="C12" s="218"/>
      <c r="D12" s="103"/>
      <c r="E12" s="236"/>
      <c r="F12" s="112"/>
      <c r="G12" s="75"/>
      <c r="H12" s="75"/>
      <c r="I12" s="75"/>
      <c r="J12" s="39" t="s">
        <v>173</v>
      </c>
      <c r="K12" s="39" t="s">
        <v>173</v>
      </c>
      <c r="L12" s="233"/>
      <c r="M12" s="112"/>
      <c r="N12" s="115"/>
      <c r="O12" s="39" t="s">
        <v>174</v>
      </c>
      <c r="P12" s="75" t="s">
        <v>49</v>
      </c>
      <c r="Q12" s="64">
        <v>15</v>
      </c>
      <c r="R12" s="64">
        <v>15</v>
      </c>
      <c r="S12" s="64">
        <v>15</v>
      </c>
      <c r="T12" s="64">
        <v>15</v>
      </c>
      <c r="U12" s="64">
        <v>15</v>
      </c>
      <c r="V12" s="64">
        <v>15</v>
      </c>
      <c r="W12" s="65">
        <v>10</v>
      </c>
      <c r="X12" s="32">
        <f t="shared" si="0"/>
        <v>100</v>
      </c>
      <c r="Y12" s="33" t="str">
        <f t="shared" si="1"/>
        <v>FUERTE</v>
      </c>
      <c r="Z12" s="58" t="str">
        <f t="array" ref="Z12">+INDEX(EVALUACION_EJECUCION,MATCH(Q12&amp;Y12,RESPONSABLE&amp;EVALUACION_DISEÑO,0))</f>
        <v>FUERTE</v>
      </c>
      <c r="AA12" s="33" t="str">
        <f t="array" ref="AA12">+INDEX(SOLIDEZ,MATCH(Y12&amp;Z12,DISEÑO&amp;EJECUCION,0))</f>
        <v>FUERTE</v>
      </c>
      <c r="AB12" s="33" t="str">
        <f t="shared" si="2"/>
        <v>NO</v>
      </c>
      <c r="AC12" s="115"/>
      <c r="AD12" s="118"/>
      <c r="AE12" s="112"/>
      <c r="AF12" s="192"/>
      <c r="AG12" s="195"/>
      <c r="AH12" s="109"/>
      <c r="AI12" s="112"/>
      <c r="AJ12" s="115"/>
      <c r="AK12" s="121"/>
      <c r="AL12" s="46" t="s">
        <v>175</v>
      </c>
      <c r="AM12" s="124"/>
      <c r="AN12" s="46" t="s">
        <v>176</v>
      </c>
      <c r="AO12" s="124"/>
      <c r="AP12" s="239"/>
      <c r="AQ12" s="239"/>
      <c r="AR12" s="71" t="s">
        <v>177</v>
      </c>
      <c r="AS12" s="78" t="s">
        <v>178</v>
      </c>
      <c r="AT12" s="97"/>
      <c r="AU12" s="91"/>
      <c r="AV12" s="91"/>
      <c r="AW12" s="94"/>
      <c r="AX12" s="127"/>
      <c r="AY12" s="91"/>
      <c r="AZ12" s="91"/>
      <c r="BA12" s="94"/>
      <c r="BB12" s="97"/>
      <c r="BC12" s="91"/>
      <c r="BD12" s="91"/>
      <c r="BE12" s="94"/>
    </row>
    <row r="13" spans="1:57" s="30" customFormat="1" ht="39.950000000000003" customHeight="1" x14ac:dyDescent="0.25">
      <c r="A13" s="100"/>
      <c r="B13" s="91"/>
      <c r="C13" s="218"/>
      <c r="D13" s="103"/>
      <c r="E13" s="236"/>
      <c r="F13" s="112"/>
      <c r="G13" s="75"/>
      <c r="H13" s="75"/>
      <c r="I13" s="75"/>
      <c r="J13" s="39" t="s">
        <v>179</v>
      </c>
      <c r="K13" s="39" t="s">
        <v>180</v>
      </c>
      <c r="L13" s="233"/>
      <c r="M13" s="112"/>
      <c r="N13" s="115"/>
      <c r="O13" s="46" t="s">
        <v>179</v>
      </c>
      <c r="P13" s="75"/>
      <c r="Q13" s="75"/>
      <c r="R13" s="75"/>
      <c r="S13" s="75"/>
      <c r="T13" s="75"/>
      <c r="U13" s="75"/>
      <c r="V13" s="75"/>
      <c r="W13" s="31"/>
      <c r="X13" s="32">
        <f t="shared" si="0"/>
        <v>0</v>
      </c>
      <c r="Y13" s="33" t="str">
        <f t="shared" si="1"/>
        <v>DÉBIL</v>
      </c>
      <c r="Z13" s="58" t="e">
        <f t="array" ref="Z13">+INDEX(EVALUACION_EJECUCION,MATCH(Q13&amp;Y13,RESPONSABLE&amp;EVALUACION_DISEÑO,0))</f>
        <v>#N/A</v>
      </c>
      <c r="AA13" s="33" t="e">
        <f t="array" ref="AA13">+INDEX(SOLIDEZ,MATCH(Y13&amp;Z13,DISEÑO&amp;EJECUCION,0))</f>
        <v>#N/A</v>
      </c>
      <c r="AB13" s="33" t="e">
        <f t="shared" si="2"/>
        <v>#N/A</v>
      </c>
      <c r="AC13" s="115"/>
      <c r="AD13" s="118"/>
      <c r="AE13" s="112"/>
      <c r="AF13" s="192"/>
      <c r="AG13" s="195"/>
      <c r="AH13" s="109"/>
      <c r="AI13" s="112"/>
      <c r="AJ13" s="115"/>
      <c r="AK13" s="121"/>
      <c r="AL13" s="46" t="s">
        <v>179</v>
      </c>
      <c r="AM13" s="124"/>
      <c r="AN13" s="46" t="s">
        <v>179</v>
      </c>
      <c r="AO13" s="124"/>
      <c r="AP13" s="239"/>
      <c r="AQ13" s="239"/>
      <c r="AR13" s="71"/>
      <c r="AS13" s="78"/>
      <c r="AT13" s="97"/>
      <c r="AU13" s="91"/>
      <c r="AV13" s="91"/>
      <c r="AW13" s="94"/>
      <c r="AX13" s="127"/>
      <c r="AY13" s="91"/>
      <c r="AZ13" s="91"/>
      <c r="BA13" s="94"/>
      <c r="BB13" s="97"/>
      <c r="BC13" s="91"/>
      <c r="BD13" s="91"/>
      <c r="BE13" s="94"/>
    </row>
    <row r="14" spans="1:57" s="30" customFormat="1" ht="39.950000000000003" customHeight="1" thickBot="1" x14ac:dyDescent="0.3">
      <c r="A14" s="101"/>
      <c r="B14" s="92"/>
      <c r="C14" s="219"/>
      <c r="D14" s="104"/>
      <c r="E14" s="237"/>
      <c r="F14" s="113"/>
      <c r="G14" s="76"/>
      <c r="H14" s="76"/>
      <c r="I14" s="34"/>
      <c r="J14" s="40" t="s">
        <v>181</v>
      </c>
      <c r="K14" s="61" t="s">
        <v>181</v>
      </c>
      <c r="L14" s="234"/>
      <c r="M14" s="113"/>
      <c r="N14" s="116"/>
      <c r="O14" s="47" t="s">
        <v>181</v>
      </c>
      <c r="P14" s="76"/>
      <c r="Q14" s="76"/>
      <c r="R14" s="76"/>
      <c r="S14" s="76"/>
      <c r="T14" s="76"/>
      <c r="U14" s="76"/>
      <c r="V14" s="76"/>
      <c r="W14" s="34"/>
      <c r="X14" s="35">
        <f t="shared" si="0"/>
        <v>0</v>
      </c>
      <c r="Y14" s="36" t="str">
        <f t="shared" si="1"/>
        <v>DÉBIL</v>
      </c>
      <c r="Z14" s="59" t="e">
        <f t="array" ref="Z14">+INDEX(EVALUACION_EJECUCION,MATCH(Q14&amp;Y14,RESPONSABLE&amp;EVALUACION_DISEÑO,0))</f>
        <v>#N/A</v>
      </c>
      <c r="AA14" s="36" t="e">
        <f t="array" ref="AA14">+INDEX(SOLIDEZ,MATCH(Y14&amp;Z14,DISEÑO&amp;EJECUCION,0))</f>
        <v>#N/A</v>
      </c>
      <c r="AB14" s="36" t="e">
        <f t="shared" si="2"/>
        <v>#N/A</v>
      </c>
      <c r="AC14" s="116"/>
      <c r="AD14" s="119"/>
      <c r="AE14" s="113"/>
      <c r="AF14" s="193"/>
      <c r="AG14" s="196"/>
      <c r="AH14" s="110"/>
      <c r="AI14" s="113"/>
      <c r="AJ14" s="116"/>
      <c r="AK14" s="122"/>
      <c r="AL14" s="47" t="s">
        <v>181</v>
      </c>
      <c r="AM14" s="125"/>
      <c r="AN14" s="47" t="s">
        <v>181</v>
      </c>
      <c r="AO14" s="125"/>
      <c r="AP14" s="240"/>
      <c r="AQ14" s="240"/>
      <c r="AR14" s="72"/>
      <c r="AS14" s="79"/>
      <c r="AT14" s="98"/>
      <c r="AU14" s="92"/>
      <c r="AV14" s="92"/>
      <c r="AW14" s="95"/>
      <c r="AX14" s="128"/>
      <c r="AY14" s="92"/>
      <c r="AZ14" s="92"/>
      <c r="BA14" s="95"/>
      <c r="BB14" s="98"/>
      <c r="BC14" s="92"/>
      <c r="BD14" s="92"/>
      <c r="BE14" s="95"/>
    </row>
    <row r="15" spans="1:57" s="30" customFormat="1" ht="39.950000000000003" customHeight="1" x14ac:dyDescent="0.25">
      <c r="A15" s="99">
        <v>2</v>
      </c>
      <c r="B15" s="90" t="s">
        <v>153</v>
      </c>
      <c r="C15" s="217" t="s">
        <v>154</v>
      </c>
      <c r="D15" s="102" t="s">
        <v>155</v>
      </c>
      <c r="E15" s="96" t="s">
        <v>182</v>
      </c>
      <c r="F15" s="111" t="s">
        <v>25</v>
      </c>
      <c r="G15" s="74" t="s">
        <v>10</v>
      </c>
      <c r="H15" s="74" t="s">
        <v>17</v>
      </c>
      <c r="I15" s="74" t="s">
        <v>12</v>
      </c>
      <c r="J15" s="38" t="s">
        <v>183</v>
      </c>
      <c r="K15" s="38" t="s">
        <v>184</v>
      </c>
      <c r="L15" s="108" t="s">
        <v>36</v>
      </c>
      <c r="M15" s="111" t="s">
        <v>41</v>
      </c>
      <c r="N15" s="114" t="str">
        <f t="array" ref="N15">INDEX(ZONARIESGOS,MATCH(L15&amp;M15,PROBABILIDADES&amp;IMPACTO,0))</f>
        <v>EXTREMO</v>
      </c>
      <c r="O15" s="38" t="s">
        <v>185</v>
      </c>
      <c r="P15" s="74" t="s">
        <v>49</v>
      </c>
      <c r="Q15" s="75">
        <v>15</v>
      </c>
      <c r="R15" s="75">
        <v>15</v>
      </c>
      <c r="S15" s="75">
        <v>15</v>
      </c>
      <c r="T15" s="75">
        <v>10</v>
      </c>
      <c r="U15" s="75">
        <v>15</v>
      </c>
      <c r="V15" s="75">
        <v>15</v>
      </c>
      <c r="W15" s="31">
        <v>10</v>
      </c>
      <c r="X15" s="28">
        <f t="shared" si="0"/>
        <v>95</v>
      </c>
      <c r="Y15" s="29" t="str">
        <f t="shared" si="1"/>
        <v>MODERADO</v>
      </c>
      <c r="Z15" s="57" t="str">
        <f t="array" ref="Z15">+INDEX(EVALUACION_EJECUCION,MATCH(Q15&amp;Y15,RESPONSABLE&amp;EVALUACION_DISEÑO,0))</f>
        <v>MODERADO</v>
      </c>
      <c r="AA15" s="29" t="str">
        <f t="array" ref="AA15">+INDEX(SOLIDEZ,MATCH(Y15&amp;Z15,DISEÑO&amp;EJECUCION,0))</f>
        <v>MODERADO</v>
      </c>
      <c r="AB15" s="77" t="str">
        <f t="shared" si="2"/>
        <v>NO</v>
      </c>
      <c r="AC15" s="114" t="str">
        <f>+VLOOKUP((AVERAGEIF(X15:X19,"&lt;&gt;0")),FORMULACIÓN!$A$100:$B$200,2,TRUE)</f>
        <v>MODERADO</v>
      </c>
      <c r="AD15" s="117" t="s">
        <v>68</v>
      </c>
      <c r="AE15" s="111" t="s">
        <v>68</v>
      </c>
      <c r="AF15" s="191">
        <f t="array" ref="AF15">+INDEX(DESPLAZAMIENTO_PROBABILIDAD,MATCH(AC15&amp;AD15,SOLIDEZ_PROBABILIDAD&amp;CONTROL_PROBABILIDAD,0))</f>
        <v>1</v>
      </c>
      <c r="AG15" s="194">
        <f t="array" ref="AG15">+INDEX(DESPLAZAMIENTO_IMPACTO,MATCH(AC15&amp;AE15,SOLIDEZ_IMPACTO&amp;CONTROL_IMPACTO,0))</f>
        <v>1</v>
      </c>
      <c r="AH15" s="108" t="s">
        <v>38</v>
      </c>
      <c r="AI15" s="111" t="s">
        <v>39</v>
      </c>
      <c r="AJ15" s="114" t="str">
        <f t="array" ref="AJ15">INDEX(ZONARIESGOS,MATCH(AH15&amp;AI15,PROBABILIDADES&amp;IMPACTO,0))</f>
        <v>ALTO</v>
      </c>
      <c r="AK15" s="120" t="s">
        <v>81</v>
      </c>
      <c r="AL15" s="45" t="s">
        <v>186</v>
      </c>
      <c r="AM15" s="123" t="s">
        <v>49</v>
      </c>
      <c r="AN15" s="45" t="s">
        <v>187</v>
      </c>
      <c r="AO15" s="123" t="s">
        <v>89</v>
      </c>
      <c r="AP15" s="238">
        <v>44348</v>
      </c>
      <c r="AQ15" s="238">
        <v>44561</v>
      </c>
      <c r="AR15" s="70" t="s">
        <v>188</v>
      </c>
      <c r="AS15" s="48" t="s">
        <v>189</v>
      </c>
      <c r="AT15" s="96" t="s">
        <v>190</v>
      </c>
      <c r="AU15" s="90" t="s">
        <v>191</v>
      </c>
      <c r="AV15" s="90" t="s">
        <v>192</v>
      </c>
      <c r="AW15" s="93">
        <v>1</v>
      </c>
      <c r="AX15" s="126"/>
      <c r="AY15" s="90"/>
      <c r="AZ15" s="90"/>
      <c r="BA15" s="93"/>
      <c r="BB15" s="96"/>
      <c r="BC15" s="90"/>
      <c r="BD15" s="90"/>
      <c r="BE15" s="93"/>
    </row>
    <row r="16" spans="1:57" s="30" customFormat="1" ht="39.950000000000003" customHeight="1" x14ac:dyDescent="0.25">
      <c r="A16" s="100"/>
      <c r="B16" s="91"/>
      <c r="C16" s="218"/>
      <c r="D16" s="103"/>
      <c r="E16" s="97"/>
      <c r="F16" s="112"/>
      <c r="G16" s="75"/>
      <c r="H16" s="75"/>
      <c r="I16" s="75"/>
      <c r="J16" s="39" t="s">
        <v>193</v>
      </c>
      <c r="K16" s="39" t="s">
        <v>194</v>
      </c>
      <c r="L16" s="109"/>
      <c r="M16" s="112"/>
      <c r="N16" s="115" t="e">
        <f t="array" ref="N16">INDEX(ZONARIESGOS,MATCH(L16&amp;M16,PROBABILIDADES&amp;IMPACTO,0))</f>
        <v>#N/A</v>
      </c>
      <c r="O16" s="39" t="s">
        <v>195</v>
      </c>
      <c r="P16" s="75" t="s">
        <v>49</v>
      </c>
      <c r="Q16" s="75">
        <v>15</v>
      </c>
      <c r="R16" s="75">
        <v>15</v>
      </c>
      <c r="S16" s="75">
        <v>15</v>
      </c>
      <c r="T16" s="75">
        <v>15</v>
      </c>
      <c r="U16" s="75">
        <v>15</v>
      </c>
      <c r="V16" s="75">
        <v>15</v>
      </c>
      <c r="W16" s="31">
        <v>10</v>
      </c>
      <c r="X16" s="32">
        <f t="shared" si="0"/>
        <v>100</v>
      </c>
      <c r="Y16" s="33" t="str">
        <f t="shared" si="1"/>
        <v>FUERTE</v>
      </c>
      <c r="Z16" s="58" t="str">
        <f t="array" ref="Z16">+INDEX(EVALUACION_EJECUCION,MATCH(Q16&amp;Y16,RESPONSABLE&amp;EVALUACION_DISEÑO,0))</f>
        <v>FUERTE</v>
      </c>
      <c r="AA16" s="51" t="str">
        <f t="array" ref="AA16">+INDEX(SOLIDEZ,MATCH(Y16&amp;Z16,DISEÑO&amp;EJECUCION,0))</f>
        <v>FUERTE</v>
      </c>
      <c r="AB16" s="33" t="str">
        <f t="shared" si="2"/>
        <v>NO</v>
      </c>
      <c r="AC16" s="115"/>
      <c r="AD16" s="118"/>
      <c r="AE16" s="112"/>
      <c r="AF16" s="192"/>
      <c r="AG16" s="195"/>
      <c r="AH16" s="109"/>
      <c r="AI16" s="112"/>
      <c r="AJ16" s="115"/>
      <c r="AK16" s="121"/>
      <c r="AL16" s="46" t="s">
        <v>196</v>
      </c>
      <c r="AM16" s="124"/>
      <c r="AN16" s="46" t="s">
        <v>197</v>
      </c>
      <c r="AO16" s="124"/>
      <c r="AP16" s="239"/>
      <c r="AQ16" s="239"/>
      <c r="AR16" s="71" t="s">
        <v>198</v>
      </c>
      <c r="AS16" s="49" t="s">
        <v>163</v>
      </c>
      <c r="AT16" s="97"/>
      <c r="AU16" s="91"/>
      <c r="AV16" s="91"/>
      <c r="AW16" s="94"/>
      <c r="AX16" s="127"/>
      <c r="AY16" s="91"/>
      <c r="AZ16" s="91"/>
      <c r="BA16" s="94"/>
      <c r="BB16" s="97"/>
      <c r="BC16" s="91"/>
      <c r="BD16" s="91"/>
      <c r="BE16" s="94"/>
    </row>
    <row r="17" spans="1:57" s="30" customFormat="1" ht="39.950000000000003" customHeight="1" x14ac:dyDescent="0.25">
      <c r="A17" s="100"/>
      <c r="B17" s="91"/>
      <c r="C17" s="218"/>
      <c r="D17" s="103"/>
      <c r="E17" s="97"/>
      <c r="F17" s="112"/>
      <c r="G17" s="75"/>
      <c r="H17" s="75"/>
      <c r="I17" s="75"/>
      <c r="J17" s="39" t="s">
        <v>173</v>
      </c>
      <c r="K17" s="39" t="s">
        <v>173</v>
      </c>
      <c r="L17" s="109"/>
      <c r="M17" s="112"/>
      <c r="N17" s="115" t="e">
        <f t="array" ref="N17">INDEX(ZONARIESGOS,MATCH(L17&amp;M17,PROBABILIDADES&amp;IMPACTO,0))</f>
        <v>#N/A</v>
      </c>
      <c r="O17" s="39" t="s">
        <v>199</v>
      </c>
      <c r="P17" s="75" t="s">
        <v>50</v>
      </c>
      <c r="Q17" s="75">
        <v>0</v>
      </c>
      <c r="R17" s="75">
        <v>0</v>
      </c>
      <c r="S17" s="75">
        <v>0</v>
      </c>
      <c r="T17" s="75">
        <v>10</v>
      </c>
      <c r="U17" s="75">
        <v>15</v>
      </c>
      <c r="V17" s="75">
        <v>15</v>
      </c>
      <c r="W17" s="31">
        <v>10</v>
      </c>
      <c r="X17" s="32">
        <f t="shared" si="0"/>
        <v>50</v>
      </c>
      <c r="Y17" s="33" t="str">
        <f t="shared" si="1"/>
        <v>DÉBIL</v>
      </c>
      <c r="Z17" s="58" t="str">
        <f t="array" ref="Z17">+INDEX(EVALUACION_EJECUCION,MATCH(Q17&amp;Y17,RESPONSABLE&amp;EVALUACION_DISEÑO,0))</f>
        <v>DÉBIL</v>
      </c>
      <c r="AA17" s="51" t="str">
        <f t="array" ref="AA17">+INDEX(SOLIDEZ,MATCH(Y17&amp;Z17,DISEÑO&amp;EJECUCION,0))</f>
        <v>DÉBIL</v>
      </c>
      <c r="AB17" s="33" t="str">
        <f t="shared" si="2"/>
        <v>SI</v>
      </c>
      <c r="AC17" s="115"/>
      <c r="AD17" s="118"/>
      <c r="AE17" s="112"/>
      <c r="AF17" s="192"/>
      <c r="AG17" s="195"/>
      <c r="AH17" s="109"/>
      <c r="AI17" s="112"/>
      <c r="AJ17" s="115"/>
      <c r="AK17" s="121"/>
      <c r="AL17" s="46" t="s">
        <v>200</v>
      </c>
      <c r="AM17" s="124"/>
      <c r="AN17" s="46" t="s">
        <v>201</v>
      </c>
      <c r="AO17" s="124"/>
      <c r="AP17" s="239"/>
      <c r="AQ17" s="239"/>
      <c r="AR17" s="71" t="s">
        <v>202</v>
      </c>
      <c r="AS17" s="49" t="s">
        <v>203</v>
      </c>
      <c r="AT17" s="97"/>
      <c r="AU17" s="91"/>
      <c r="AV17" s="91"/>
      <c r="AW17" s="94"/>
      <c r="AX17" s="127"/>
      <c r="AY17" s="91"/>
      <c r="AZ17" s="91"/>
      <c r="BA17" s="94"/>
      <c r="BB17" s="97"/>
      <c r="BC17" s="91"/>
      <c r="BD17" s="91"/>
      <c r="BE17" s="94"/>
    </row>
    <row r="18" spans="1:57" s="30" customFormat="1" ht="39.950000000000003" customHeight="1" x14ac:dyDescent="0.25">
      <c r="A18" s="100"/>
      <c r="B18" s="91"/>
      <c r="C18" s="218"/>
      <c r="D18" s="103"/>
      <c r="E18" s="97"/>
      <c r="F18" s="112"/>
      <c r="G18" s="75"/>
      <c r="H18" s="75"/>
      <c r="I18" s="75"/>
      <c r="J18" s="39" t="s">
        <v>179</v>
      </c>
      <c r="K18" s="39" t="s">
        <v>179</v>
      </c>
      <c r="L18" s="109"/>
      <c r="M18" s="112"/>
      <c r="N18" s="115" t="e">
        <f t="array" ref="N18">INDEX(ZONARIESGOS,MATCH(L18&amp;M18,PROBABILIDADES&amp;IMPACTO,0))</f>
        <v>#N/A</v>
      </c>
      <c r="O18" s="46" t="s">
        <v>179</v>
      </c>
      <c r="P18" s="75"/>
      <c r="Q18" s="75"/>
      <c r="R18" s="75"/>
      <c r="S18" s="75"/>
      <c r="T18" s="75"/>
      <c r="U18" s="75"/>
      <c r="V18" s="75"/>
      <c r="W18" s="31"/>
      <c r="X18" s="32">
        <f t="shared" si="0"/>
        <v>0</v>
      </c>
      <c r="Y18" s="33" t="str">
        <f t="shared" si="1"/>
        <v>DÉBIL</v>
      </c>
      <c r="Z18" s="58" t="e">
        <f t="array" ref="Z18">+INDEX(EVALUACION_EJECUCION,MATCH(Q18&amp;Y18,RESPONSABLE&amp;EVALUACION_DISEÑO,0))</f>
        <v>#N/A</v>
      </c>
      <c r="AA18" s="51" t="e">
        <f t="array" ref="AA18">+INDEX(SOLIDEZ,MATCH(Y18&amp;Z18,DISEÑO&amp;EJECUCION,0))</f>
        <v>#N/A</v>
      </c>
      <c r="AB18" s="33" t="e">
        <f t="shared" si="2"/>
        <v>#N/A</v>
      </c>
      <c r="AC18" s="115"/>
      <c r="AD18" s="118"/>
      <c r="AE18" s="112"/>
      <c r="AF18" s="192"/>
      <c r="AG18" s="195"/>
      <c r="AH18" s="109"/>
      <c r="AI18" s="112"/>
      <c r="AJ18" s="115"/>
      <c r="AK18" s="121"/>
      <c r="AL18" s="46" t="s">
        <v>179</v>
      </c>
      <c r="AM18" s="124"/>
      <c r="AN18" s="46" t="s">
        <v>179</v>
      </c>
      <c r="AO18" s="124"/>
      <c r="AP18" s="239"/>
      <c r="AQ18" s="239"/>
      <c r="AR18" s="71"/>
      <c r="AS18" s="78"/>
      <c r="AT18" s="97"/>
      <c r="AU18" s="91"/>
      <c r="AV18" s="91"/>
      <c r="AW18" s="94"/>
      <c r="AX18" s="127"/>
      <c r="AY18" s="91"/>
      <c r="AZ18" s="91"/>
      <c r="BA18" s="94"/>
      <c r="BB18" s="97"/>
      <c r="BC18" s="91"/>
      <c r="BD18" s="91"/>
      <c r="BE18" s="94"/>
    </row>
    <row r="19" spans="1:57" s="30" customFormat="1" ht="39.950000000000003" customHeight="1" thickBot="1" x14ac:dyDescent="0.3">
      <c r="A19" s="101"/>
      <c r="B19" s="92"/>
      <c r="C19" s="219"/>
      <c r="D19" s="104"/>
      <c r="E19" s="98"/>
      <c r="F19" s="113"/>
      <c r="G19" s="76"/>
      <c r="H19" s="76"/>
      <c r="I19" s="76"/>
      <c r="J19" s="40" t="s">
        <v>181</v>
      </c>
      <c r="K19" s="40" t="s">
        <v>181</v>
      </c>
      <c r="L19" s="110"/>
      <c r="M19" s="113"/>
      <c r="N19" s="116" t="e">
        <f t="array" ref="N19">INDEX(ZONARIESGOS,MATCH(L19&amp;M19,PROBABILIDADES&amp;IMPACTO,0))</f>
        <v>#N/A</v>
      </c>
      <c r="O19" s="47" t="s">
        <v>181</v>
      </c>
      <c r="P19" s="76"/>
      <c r="Q19" s="76"/>
      <c r="R19" s="76"/>
      <c r="S19" s="76"/>
      <c r="T19" s="76"/>
      <c r="U19" s="76"/>
      <c r="V19" s="76"/>
      <c r="W19" s="34"/>
      <c r="X19" s="35">
        <f t="shared" si="0"/>
        <v>0</v>
      </c>
      <c r="Y19" s="36" t="str">
        <f t="shared" si="1"/>
        <v>DÉBIL</v>
      </c>
      <c r="Z19" s="59" t="e">
        <f t="array" ref="Z19">+INDEX(EVALUACION_EJECUCION,MATCH(Q19&amp;Y19,RESPONSABLE&amp;EVALUACION_DISEÑO,0))</f>
        <v>#N/A</v>
      </c>
      <c r="AA19" s="52" t="e">
        <f t="array" ref="AA19">+INDEX(SOLIDEZ,MATCH(Y19&amp;Z19,DISEÑO&amp;EJECUCION,0))</f>
        <v>#N/A</v>
      </c>
      <c r="AB19" s="36" t="e">
        <f t="shared" si="2"/>
        <v>#N/A</v>
      </c>
      <c r="AC19" s="116"/>
      <c r="AD19" s="119"/>
      <c r="AE19" s="113"/>
      <c r="AF19" s="193"/>
      <c r="AG19" s="196"/>
      <c r="AH19" s="110"/>
      <c r="AI19" s="113"/>
      <c r="AJ19" s="116"/>
      <c r="AK19" s="122"/>
      <c r="AL19" s="47" t="s">
        <v>181</v>
      </c>
      <c r="AM19" s="125"/>
      <c r="AN19" s="47" t="s">
        <v>181</v>
      </c>
      <c r="AO19" s="125"/>
      <c r="AP19" s="240"/>
      <c r="AQ19" s="240"/>
      <c r="AR19" s="72"/>
      <c r="AS19" s="79"/>
      <c r="AT19" s="98"/>
      <c r="AU19" s="92"/>
      <c r="AV19" s="92"/>
      <c r="AW19" s="95"/>
      <c r="AX19" s="128"/>
      <c r="AY19" s="92"/>
      <c r="AZ19" s="92"/>
      <c r="BA19" s="95"/>
      <c r="BB19" s="98"/>
      <c r="BC19" s="92"/>
      <c r="BD19" s="92"/>
      <c r="BE19" s="95"/>
    </row>
    <row r="20" spans="1:57" s="30" customFormat="1" ht="63" customHeight="1" x14ac:dyDescent="0.25">
      <c r="A20" s="99">
        <v>3</v>
      </c>
      <c r="B20" s="105" t="s">
        <v>153</v>
      </c>
      <c r="C20" s="217" t="s">
        <v>204</v>
      </c>
      <c r="D20" s="241" t="s">
        <v>205</v>
      </c>
      <c r="E20" s="235" t="s">
        <v>206</v>
      </c>
      <c r="F20" s="111" t="s">
        <v>25</v>
      </c>
      <c r="G20" s="74" t="s">
        <v>13</v>
      </c>
      <c r="H20" s="74" t="s">
        <v>14</v>
      </c>
      <c r="I20" s="74" t="s">
        <v>22</v>
      </c>
      <c r="J20" s="38" t="s">
        <v>207</v>
      </c>
      <c r="K20" s="45" t="s">
        <v>208</v>
      </c>
      <c r="L20" s="232" t="s">
        <v>38</v>
      </c>
      <c r="M20" s="111" t="s">
        <v>39</v>
      </c>
      <c r="N20" s="114" t="s">
        <v>46</v>
      </c>
      <c r="O20" s="45" t="s">
        <v>209</v>
      </c>
      <c r="P20" s="74" t="s">
        <v>50</v>
      </c>
      <c r="Q20" s="74">
        <v>15</v>
      </c>
      <c r="R20" s="74">
        <v>15</v>
      </c>
      <c r="S20" s="74">
        <v>15</v>
      </c>
      <c r="T20" s="74">
        <v>10</v>
      </c>
      <c r="U20" s="74">
        <v>15</v>
      </c>
      <c r="V20" s="74">
        <v>15</v>
      </c>
      <c r="W20" s="27">
        <v>10</v>
      </c>
      <c r="X20" s="28">
        <v>95</v>
      </c>
      <c r="Y20" s="29" t="s">
        <v>39</v>
      </c>
      <c r="Z20" s="74"/>
      <c r="AA20" s="29" t="e">
        <v>#N/A</v>
      </c>
      <c r="AB20" s="29" t="e">
        <v>#N/A</v>
      </c>
      <c r="AC20" s="114" t="s">
        <v>39</v>
      </c>
      <c r="AD20" s="117"/>
      <c r="AE20" s="111"/>
      <c r="AF20" s="191" t="e">
        <v>#N/A</v>
      </c>
      <c r="AG20" s="194" t="e">
        <v>#N/A</v>
      </c>
      <c r="AH20" s="108"/>
      <c r="AI20" s="111"/>
      <c r="AJ20" s="114" t="e">
        <v>#N/A</v>
      </c>
      <c r="AK20" s="120"/>
      <c r="AL20" s="45" t="s">
        <v>210</v>
      </c>
      <c r="AM20" s="123" t="s">
        <v>50</v>
      </c>
      <c r="AN20" s="45" t="s">
        <v>211</v>
      </c>
      <c r="AO20" s="123" t="s">
        <v>89</v>
      </c>
      <c r="AP20" s="238">
        <v>44197</v>
      </c>
      <c r="AQ20" s="238">
        <v>44561</v>
      </c>
      <c r="AR20" s="71" t="s">
        <v>212</v>
      </c>
      <c r="AS20" s="48" t="s">
        <v>213</v>
      </c>
      <c r="AT20" s="96"/>
      <c r="AU20" s="90" t="s">
        <v>214</v>
      </c>
      <c r="AV20" s="90" t="s">
        <v>215</v>
      </c>
      <c r="AW20" s="93">
        <v>0.3</v>
      </c>
      <c r="AX20" s="96"/>
      <c r="AY20" s="90"/>
      <c r="AZ20" s="90"/>
      <c r="BA20" s="93"/>
      <c r="BB20" s="96"/>
      <c r="BC20" s="90"/>
      <c r="BD20" s="90"/>
      <c r="BE20" s="93"/>
    </row>
    <row r="21" spans="1:57" s="30" customFormat="1" ht="81" customHeight="1" x14ac:dyDescent="0.25">
      <c r="A21" s="100"/>
      <c r="B21" s="106"/>
      <c r="C21" s="218"/>
      <c r="D21" s="242"/>
      <c r="E21" s="236"/>
      <c r="F21" s="112"/>
      <c r="G21" s="75" t="s">
        <v>7</v>
      </c>
      <c r="H21" s="75" t="s">
        <v>11</v>
      </c>
      <c r="I21" s="75" t="s">
        <v>18</v>
      </c>
      <c r="J21" s="39" t="s">
        <v>216</v>
      </c>
      <c r="K21" s="46" t="s">
        <v>217</v>
      </c>
      <c r="L21" s="233"/>
      <c r="M21" s="112"/>
      <c r="N21" s="115"/>
      <c r="O21" s="46" t="s">
        <v>218</v>
      </c>
      <c r="P21" s="75" t="s">
        <v>50</v>
      </c>
      <c r="Q21" s="75">
        <v>15</v>
      </c>
      <c r="R21" s="75">
        <v>15</v>
      </c>
      <c r="S21" s="75">
        <v>15</v>
      </c>
      <c r="T21" s="75">
        <v>10</v>
      </c>
      <c r="U21" s="75">
        <v>15</v>
      </c>
      <c r="V21" s="75">
        <v>15</v>
      </c>
      <c r="W21" s="31">
        <v>5</v>
      </c>
      <c r="X21" s="32">
        <v>90</v>
      </c>
      <c r="Y21" s="33" t="s">
        <v>39</v>
      </c>
      <c r="Z21" s="75"/>
      <c r="AA21" s="33" t="e">
        <v>#N/A</v>
      </c>
      <c r="AB21" s="33" t="e">
        <v>#N/A</v>
      </c>
      <c r="AC21" s="115"/>
      <c r="AD21" s="118"/>
      <c r="AE21" s="112"/>
      <c r="AF21" s="192"/>
      <c r="AG21" s="195"/>
      <c r="AH21" s="109"/>
      <c r="AI21" s="112"/>
      <c r="AJ21" s="115"/>
      <c r="AK21" s="121"/>
      <c r="AL21" s="46" t="s">
        <v>219</v>
      </c>
      <c r="AM21" s="124"/>
      <c r="AN21" s="46" t="s">
        <v>220</v>
      </c>
      <c r="AO21" s="124"/>
      <c r="AP21" s="239"/>
      <c r="AQ21" s="239"/>
      <c r="AR21" s="30" t="s">
        <v>221</v>
      </c>
      <c r="AS21" s="49" t="s">
        <v>222</v>
      </c>
      <c r="AT21" s="97"/>
      <c r="AU21" s="91"/>
      <c r="AV21" s="91"/>
      <c r="AW21" s="94"/>
      <c r="AX21" s="97"/>
      <c r="AY21" s="91"/>
      <c r="AZ21" s="91"/>
      <c r="BA21" s="94"/>
      <c r="BB21" s="97"/>
      <c r="BC21" s="91"/>
      <c r="BD21" s="91"/>
      <c r="BE21" s="94"/>
    </row>
    <row r="22" spans="1:57" s="30" customFormat="1" ht="39.950000000000003" customHeight="1" x14ac:dyDescent="0.25">
      <c r="A22" s="100"/>
      <c r="B22" s="106"/>
      <c r="C22" s="218"/>
      <c r="D22" s="242"/>
      <c r="E22" s="236"/>
      <c r="F22" s="112"/>
      <c r="G22" s="75"/>
      <c r="H22" s="75"/>
      <c r="I22" s="75"/>
      <c r="J22" s="39" t="s">
        <v>223</v>
      </c>
      <c r="K22" s="46" t="s">
        <v>224</v>
      </c>
      <c r="L22" s="233"/>
      <c r="M22" s="112"/>
      <c r="N22" s="115"/>
      <c r="O22" s="46" t="s">
        <v>225</v>
      </c>
      <c r="P22" s="75" t="s">
        <v>50</v>
      </c>
      <c r="Q22" s="75">
        <v>15</v>
      </c>
      <c r="R22" s="75">
        <v>15</v>
      </c>
      <c r="S22" s="75">
        <v>15</v>
      </c>
      <c r="T22" s="75">
        <v>15</v>
      </c>
      <c r="U22" s="75">
        <v>15</v>
      </c>
      <c r="V22" s="75">
        <v>15</v>
      </c>
      <c r="W22" s="31">
        <v>10</v>
      </c>
      <c r="X22" s="32">
        <v>100</v>
      </c>
      <c r="Y22" s="33" t="s">
        <v>59</v>
      </c>
      <c r="Z22" s="75"/>
      <c r="AA22" s="33" t="e">
        <v>#N/A</v>
      </c>
      <c r="AB22" s="33" t="e">
        <v>#N/A</v>
      </c>
      <c r="AC22" s="115"/>
      <c r="AD22" s="118"/>
      <c r="AE22" s="112"/>
      <c r="AF22" s="192"/>
      <c r="AG22" s="195"/>
      <c r="AH22" s="109"/>
      <c r="AI22" s="112"/>
      <c r="AJ22" s="115"/>
      <c r="AK22" s="121"/>
      <c r="AL22" s="46" t="s">
        <v>226</v>
      </c>
      <c r="AM22" s="124"/>
      <c r="AN22" s="46" t="s">
        <v>227</v>
      </c>
      <c r="AO22" s="124"/>
      <c r="AP22" s="239"/>
      <c r="AQ22" s="239"/>
      <c r="AR22" s="71" t="s">
        <v>228</v>
      </c>
      <c r="AS22" s="49" t="s">
        <v>229</v>
      </c>
      <c r="AT22" s="97"/>
      <c r="AU22" s="91"/>
      <c r="AV22" s="91"/>
      <c r="AW22" s="94"/>
      <c r="AX22" s="97"/>
      <c r="AY22" s="91"/>
      <c r="AZ22" s="91"/>
      <c r="BA22" s="94"/>
      <c r="BB22" s="97"/>
      <c r="BC22" s="91"/>
      <c r="BD22" s="91"/>
      <c r="BE22" s="94"/>
    </row>
    <row r="23" spans="1:57" s="30" customFormat="1" ht="39.950000000000003" customHeight="1" x14ac:dyDescent="0.25">
      <c r="A23" s="100"/>
      <c r="B23" s="106"/>
      <c r="C23" s="218"/>
      <c r="D23" s="242"/>
      <c r="E23" s="236"/>
      <c r="F23" s="112"/>
      <c r="G23" s="75"/>
      <c r="H23" s="75"/>
      <c r="I23" s="75"/>
      <c r="J23" s="39" t="s">
        <v>230</v>
      </c>
      <c r="K23" s="46" t="s">
        <v>180</v>
      </c>
      <c r="L23" s="233"/>
      <c r="M23" s="112"/>
      <c r="N23" s="115"/>
      <c r="O23" s="46"/>
      <c r="P23" s="75"/>
      <c r="Q23" s="75"/>
      <c r="R23" s="75"/>
      <c r="S23" s="75"/>
      <c r="T23" s="75"/>
      <c r="U23" s="75"/>
      <c r="V23" s="75"/>
      <c r="W23" s="31"/>
      <c r="X23" s="32">
        <v>0</v>
      </c>
      <c r="Y23" s="33" t="s">
        <v>60</v>
      </c>
      <c r="Z23" s="75"/>
      <c r="AA23" s="33" t="e">
        <v>#N/A</v>
      </c>
      <c r="AB23" s="33" t="e">
        <v>#N/A</v>
      </c>
      <c r="AC23" s="115"/>
      <c r="AD23" s="118"/>
      <c r="AE23" s="112"/>
      <c r="AF23" s="192"/>
      <c r="AG23" s="195"/>
      <c r="AH23" s="109"/>
      <c r="AI23" s="112"/>
      <c r="AJ23" s="115"/>
      <c r="AK23" s="121"/>
      <c r="AL23" s="46" t="s">
        <v>179</v>
      </c>
      <c r="AM23" s="124"/>
      <c r="AN23" s="46" t="s">
        <v>179</v>
      </c>
      <c r="AO23" s="124"/>
      <c r="AP23" s="239"/>
      <c r="AQ23" s="239"/>
      <c r="AR23" s="71"/>
      <c r="AS23" s="49"/>
      <c r="AT23" s="97"/>
      <c r="AU23" s="91"/>
      <c r="AV23" s="91"/>
      <c r="AW23" s="94"/>
      <c r="AX23" s="97"/>
      <c r="AY23" s="91"/>
      <c r="AZ23" s="91"/>
      <c r="BA23" s="94"/>
      <c r="BB23" s="97"/>
      <c r="BC23" s="91"/>
      <c r="BD23" s="91"/>
      <c r="BE23" s="94"/>
    </row>
    <row r="24" spans="1:57" s="30" customFormat="1" ht="39.950000000000003" customHeight="1" thickBot="1" x14ac:dyDescent="0.3">
      <c r="A24" s="101"/>
      <c r="B24" s="107"/>
      <c r="C24" s="219"/>
      <c r="D24" s="243"/>
      <c r="E24" s="237"/>
      <c r="F24" s="113"/>
      <c r="G24" s="76"/>
      <c r="H24" s="76"/>
      <c r="I24" s="76"/>
      <c r="J24" s="40" t="s">
        <v>181</v>
      </c>
      <c r="K24" s="47" t="s">
        <v>231</v>
      </c>
      <c r="L24" s="234"/>
      <c r="M24" s="113"/>
      <c r="N24" s="116"/>
      <c r="O24" s="47"/>
      <c r="P24" s="76"/>
      <c r="Q24" s="76"/>
      <c r="R24" s="76"/>
      <c r="S24" s="76"/>
      <c r="T24" s="76"/>
      <c r="U24" s="76"/>
      <c r="V24" s="76"/>
      <c r="W24" s="34"/>
      <c r="X24" s="35">
        <v>0</v>
      </c>
      <c r="Y24" s="36" t="s">
        <v>60</v>
      </c>
      <c r="Z24" s="76"/>
      <c r="AA24" s="36" t="e">
        <v>#N/A</v>
      </c>
      <c r="AB24" s="36" t="e">
        <v>#N/A</v>
      </c>
      <c r="AC24" s="116"/>
      <c r="AD24" s="119"/>
      <c r="AE24" s="113"/>
      <c r="AF24" s="193"/>
      <c r="AG24" s="196"/>
      <c r="AH24" s="110"/>
      <c r="AI24" s="113"/>
      <c r="AJ24" s="116"/>
      <c r="AK24" s="122"/>
      <c r="AL24" s="47" t="s">
        <v>231</v>
      </c>
      <c r="AM24" s="125"/>
      <c r="AN24" s="47" t="s">
        <v>181</v>
      </c>
      <c r="AO24" s="125"/>
      <c r="AP24" s="240"/>
      <c r="AQ24" s="240"/>
      <c r="AR24" s="72"/>
      <c r="AS24" s="84"/>
      <c r="AT24" s="98"/>
      <c r="AU24" s="92"/>
      <c r="AV24" s="92"/>
      <c r="AW24" s="95"/>
      <c r="AX24" s="98"/>
      <c r="AY24" s="92"/>
      <c r="AZ24" s="92"/>
      <c r="BA24" s="95"/>
      <c r="BB24" s="98"/>
      <c r="BC24" s="92"/>
      <c r="BD24" s="92"/>
      <c r="BE24" s="95"/>
    </row>
    <row r="25" spans="1:57" s="30" customFormat="1" ht="39.950000000000003" customHeight="1" x14ac:dyDescent="0.25">
      <c r="A25" s="99">
        <v>4</v>
      </c>
      <c r="B25" s="105" t="s">
        <v>153</v>
      </c>
      <c r="C25" s="217" t="s">
        <v>204</v>
      </c>
      <c r="D25" s="241" t="s">
        <v>205</v>
      </c>
      <c r="E25" s="96" t="s">
        <v>232</v>
      </c>
      <c r="F25" s="111" t="s">
        <v>25</v>
      </c>
      <c r="G25" s="74"/>
      <c r="H25" s="74" t="s">
        <v>17</v>
      </c>
      <c r="I25" s="74"/>
      <c r="J25" s="45" t="s">
        <v>233</v>
      </c>
      <c r="K25" s="45" t="s">
        <v>234</v>
      </c>
      <c r="L25" s="108" t="s">
        <v>38</v>
      </c>
      <c r="M25" s="111" t="s">
        <v>41</v>
      </c>
      <c r="N25" s="114" t="s">
        <v>47</v>
      </c>
      <c r="O25" s="45" t="s">
        <v>235</v>
      </c>
      <c r="P25" s="74" t="s">
        <v>49</v>
      </c>
      <c r="Q25" s="75">
        <v>15</v>
      </c>
      <c r="R25" s="75">
        <v>15</v>
      </c>
      <c r="S25" s="75">
        <v>15</v>
      </c>
      <c r="T25" s="75">
        <v>15</v>
      </c>
      <c r="U25" s="75">
        <v>15</v>
      </c>
      <c r="V25" s="75">
        <v>15</v>
      </c>
      <c r="W25" s="31">
        <v>10</v>
      </c>
      <c r="X25" s="28">
        <v>100</v>
      </c>
      <c r="Y25" s="29" t="s">
        <v>59</v>
      </c>
      <c r="Z25" s="74"/>
      <c r="AA25" s="29" t="e">
        <v>#N/A</v>
      </c>
      <c r="AB25" s="77" t="e">
        <v>#N/A</v>
      </c>
      <c r="AC25" s="114" t="s">
        <v>59</v>
      </c>
      <c r="AD25" s="117"/>
      <c r="AE25" s="111"/>
      <c r="AF25" s="191" t="e">
        <v>#N/A</v>
      </c>
      <c r="AG25" s="194" t="e">
        <v>#N/A</v>
      </c>
      <c r="AH25" s="108"/>
      <c r="AI25" s="111"/>
      <c r="AJ25" s="114" t="e">
        <v>#N/A</v>
      </c>
      <c r="AK25" s="120"/>
      <c r="AL25" s="45" t="s">
        <v>236</v>
      </c>
      <c r="AM25" s="123" t="s">
        <v>49</v>
      </c>
      <c r="AN25" s="45" t="s">
        <v>237</v>
      </c>
      <c r="AO25" s="123" t="s">
        <v>88</v>
      </c>
      <c r="AP25" s="238">
        <v>44198</v>
      </c>
      <c r="AQ25" s="238">
        <v>44316</v>
      </c>
      <c r="AR25" s="70" t="s">
        <v>238</v>
      </c>
      <c r="AS25" s="48" t="s">
        <v>239</v>
      </c>
      <c r="AT25" s="96"/>
      <c r="AU25" s="90" t="s">
        <v>240</v>
      </c>
      <c r="AV25" s="90" t="s">
        <v>243</v>
      </c>
      <c r="AW25" s="93">
        <v>0</v>
      </c>
      <c r="AX25" s="96"/>
      <c r="AY25" s="90"/>
      <c r="AZ25" s="90"/>
      <c r="BA25" s="93"/>
      <c r="BB25" s="96"/>
      <c r="BC25" s="90"/>
      <c r="BD25" s="90"/>
      <c r="BE25" s="93"/>
    </row>
    <row r="26" spans="1:57" s="30" customFormat="1" ht="39.950000000000003" customHeight="1" x14ac:dyDescent="0.25">
      <c r="A26" s="100"/>
      <c r="B26" s="106"/>
      <c r="C26" s="218"/>
      <c r="D26" s="242"/>
      <c r="E26" s="97"/>
      <c r="F26" s="112"/>
      <c r="G26" s="75"/>
      <c r="H26" s="75"/>
      <c r="I26" s="75"/>
      <c r="J26" s="46" t="s">
        <v>241</v>
      </c>
      <c r="K26" s="46" t="s">
        <v>242</v>
      </c>
      <c r="L26" s="109"/>
      <c r="M26" s="112"/>
      <c r="N26" s="115" t="e">
        <v>#N/A</v>
      </c>
      <c r="O26" s="46" t="s">
        <v>242</v>
      </c>
      <c r="P26" s="75"/>
      <c r="Q26" s="75"/>
      <c r="R26" s="75"/>
      <c r="S26" s="75"/>
      <c r="T26" s="75"/>
      <c r="U26" s="75"/>
      <c r="V26" s="75"/>
      <c r="W26" s="31"/>
      <c r="X26" s="32">
        <v>0</v>
      </c>
      <c r="Y26" s="33" t="s">
        <v>60</v>
      </c>
      <c r="Z26" s="75"/>
      <c r="AA26" s="51" t="e">
        <v>#N/A</v>
      </c>
      <c r="AB26" s="33" t="e">
        <v>#N/A</v>
      </c>
      <c r="AC26" s="115"/>
      <c r="AD26" s="118"/>
      <c r="AE26" s="112"/>
      <c r="AF26" s="192"/>
      <c r="AG26" s="195"/>
      <c r="AH26" s="109"/>
      <c r="AI26" s="112"/>
      <c r="AJ26" s="115"/>
      <c r="AK26" s="121"/>
      <c r="AL26" s="46" t="s">
        <v>242</v>
      </c>
      <c r="AM26" s="124"/>
      <c r="AN26" s="46" t="s">
        <v>242</v>
      </c>
      <c r="AO26" s="124"/>
      <c r="AP26" s="239"/>
      <c r="AQ26" s="239"/>
      <c r="AR26" s="71"/>
      <c r="AS26" s="49"/>
      <c r="AT26" s="97"/>
      <c r="AU26" s="91"/>
      <c r="AV26" s="91"/>
      <c r="AW26" s="94"/>
      <c r="AX26" s="97"/>
      <c r="AY26" s="91"/>
      <c r="AZ26" s="91"/>
      <c r="BA26" s="94"/>
      <c r="BB26" s="97"/>
      <c r="BC26" s="91"/>
      <c r="BD26" s="91"/>
      <c r="BE26" s="94"/>
    </row>
    <row r="27" spans="1:57" s="30" customFormat="1" ht="39.950000000000003" customHeight="1" x14ac:dyDescent="0.25">
      <c r="A27" s="100"/>
      <c r="B27" s="106"/>
      <c r="C27" s="218"/>
      <c r="D27" s="242"/>
      <c r="E27" s="97"/>
      <c r="F27" s="112"/>
      <c r="G27" s="75"/>
      <c r="H27" s="75"/>
      <c r="I27" s="75"/>
      <c r="J27" s="46" t="s">
        <v>173</v>
      </c>
      <c r="K27" s="46" t="s">
        <v>173</v>
      </c>
      <c r="L27" s="109"/>
      <c r="M27" s="112"/>
      <c r="N27" s="115" t="e">
        <v>#N/A</v>
      </c>
      <c r="O27" s="46" t="s">
        <v>173</v>
      </c>
      <c r="P27" s="75"/>
      <c r="Q27" s="75"/>
      <c r="R27" s="75"/>
      <c r="S27" s="75"/>
      <c r="T27" s="75"/>
      <c r="U27" s="75"/>
      <c r="V27" s="75"/>
      <c r="W27" s="31"/>
      <c r="X27" s="32">
        <v>0</v>
      </c>
      <c r="Y27" s="33" t="s">
        <v>60</v>
      </c>
      <c r="Z27" s="75"/>
      <c r="AA27" s="51" t="e">
        <v>#N/A</v>
      </c>
      <c r="AB27" s="33" t="e">
        <v>#N/A</v>
      </c>
      <c r="AC27" s="115"/>
      <c r="AD27" s="118"/>
      <c r="AE27" s="112"/>
      <c r="AF27" s="192"/>
      <c r="AG27" s="195"/>
      <c r="AH27" s="109"/>
      <c r="AI27" s="112"/>
      <c r="AJ27" s="115"/>
      <c r="AK27" s="121"/>
      <c r="AL27" s="46" t="s">
        <v>173</v>
      </c>
      <c r="AM27" s="124"/>
      <c r="AN27" s="46" t="s">
        <v>173</v>
      </c>
      <c r="AO27" s="124"/>
      <c r="AP27" s="239"/>
      <c r="AQ27" s="239"/>
      <c r="AR27" s="71"/>
      <c r="AS27" s="49"/>
      <c r="AT27" s="97"/>
      <c r="AU27" s="91"/>
      <c r="AV27" s="91"/>
      <c r="AW27" s="94"/>
      <c r="AX27" s="97"/>
      <c r="AY27" s="91"/>
      <c r="AZ27" s="91"/>
      <c r="BA27" s="94"/>
      <c r="BB27" s="97"/>
      <c r="BC27" s="91"/>
      <c r="BD27" s="91"/>
      <c r="BE27" s="94"/>
    </row>
    <row r="28" spans="1:57" s="30" customFormat="1" ht="39.950000000000003" customHeight="1" x14ac:dyDescent="0.25">
      <c r="A28" s="100"/>
      <c r="B28" s="106"/>
      <c r="C28" s="218"/>
      <c r="D28" s="242"/>
      <c r="E28" s="97"/>
      <c r="F28" s="112"/>
      <c r="G28" s="75"/>
      <c r="H28" s="75"/>
      <c r="I28" s="75"/>
      <c r="J28" s="46" t="s">
        <v>179</v>
      </c>
      <c r="K28" s="46" t="s">
        <v>179</v>
      </c>
      <c r="L28" s="109"/>
      <c r="M28" s="112"/>
      <c r="N28" s="115" t="e">
        <v>#N/A</v>
      </c>
      <c r="O28" s="46" t="s">
        <v>179</v>
      </c>
      <c r="P28" s="75"/>
      <c r="Q28" s="75"/>
      <c r="R28" s="75"/>
      <c r="S28" s="75"/>
      <c r="T28" s="75"/>
      <c r="U28" s="75"/>
      <c r="V28" s="75"/>
      <c r="W28" s="31"/>
      <c r="X28" s="32">
        <v>0</v>
      </c>
      <c r="Y28" s="33" t="s">
        <v>60</v>
      </c>
      <c r="Z28" s="75"/>
      <c r="AA28" s="51" t="e">
        <v>#N/A</v>
      </c>
      <c r="AB28" s="33" t="e">
        <v>#N/A</v>
      </c>
      <c r="AC28" s="115"/>
      <c r="AD28" s="118"/>
      <c r="AE28" s="112"/>
      <c r="AF28" s="192"/>
      <c r="AG28" s="195"/>
      <c r="AH28" s="109"/>
      <c r="AI28" s="112"/>
      <c r="AJ28" s="115"/>
      <c r="AK28" s="121"/>
      <c r="AL28" s="46" t="s">
        <v>179</v>
      </c>
      <c r="AM28" s="124"/>
      <c r="AN28" s="46" t="s">
        <v>179</v>
      </c>
      <c r="AO28" s="124"/>
      <c r="AP28" s="239"/>
      <c r="AQ28" s="239"/>
      <c r="AR28" s="71"/>
      <c r="AS28" s="49"/>
      <c r="AT28" s="97"/>
      <c r="AU28" s="91"/>
      <c r="AV28" s="91"/>
      <c r="AW28" s="94"/>
      <c r="AX28" s="97"/>
      <c r="AY28" s="91"/>
      <c r="AZ28" s="91"/>
      <c r="BA28" s="94"/>
      <c r="BB28" s="97"/>
      <c r="BC28" s="91"/>
      <c r="BD28" s="91"/>
      <c r="BE28" s="94"/>
    </row>
    <row r="29" spans="1:57" s="30" customFormat="1" ht="39.950000000000003" customHeight="1" thickBot="1" x14ac:dyDescent="0.3">
      <c r="A29" s="101"/>
      <c r="B29" s="107"/>
      <c r="C29" s="219"/>
      <c r="D29" s="243"/>
      <c r="E29" s="98"/>
      <c r="F29" s="113"/>
      <c r="G29" s="76"/>
      <c r="H29" s="76"/>
      <c r="I29" s="76"/>
      <c r="J29" s="47" t="s">
        <v>181</v>
      </c>
      <c r="K29" s="47" t="s">
        <v>181</v>
      </c>
      <c r="L29" s="110"/>
      <c r="M29" s="113"/>
      <c r="N29" s="116" t="e">
        <v>#N/A</v>
      </c>
      <c r="O29" s="47" t="s">
        <v>181</v>
      </c>
      <c r="P29" s="76"/>
      <c r="Q29" s="76"/>
      <c r="R29" s="76"/>
      <c r="S29" s="76"/>
      <c r="T29" s="76"/>
      <c r="U29" s="76"/>
      <c r="V29" s="76"/>
      <c r="W29" s="34"/>
      <c r="X29" s="35">
        <v>0</v>
      </c>
      <c r="Y29" s="36" t="s">
        <v>60</v>
      </c>
      <c r="Z29" s="76"/>
      <c r="AA29" s="52" t="e">
        <v>#N/A</v>
      </c>
      <c r="AB29" s="36" t="e">
        <v>#N/A</v>
      </c>
      <c r="AC29" s="116"/>
      <c r="AD29" s="119"/>
      <c r="AE29" s="113"/>
      <c r="AF29" s="193"/>
      <c r="AG29" s="196"/>
      <c r="AH29" s="110"/>
      <c r="AI29" s="113"/>
      <c r="AJ29" s="116"/>
      <c r="AK29" s="122"/>
      <c r="AL29" s="47" t="s">
        <v>181</v>
      </c>
      <c r="AM29" s="125"/>
      <c r="AN29" s="47" t="s">
        <v>181</v>
      </c>
      <c r="AO29" s="125"/>
      <c r="AP29" s="240"/>
      <c r="AQ29" s="240"/>
      <c r="AR29" s="72"/>
      <c r="AS29" s="84"/>
      <c r="AT29" s="98"/>
      <c r="AU29" s="92"/>
      <c r="AV29" s="92"/>
      <c r="AW29" s="95"/>
      <c r="AX29" s="98"/>
      <c r="AY29" s="92"/>
      <c r="AZ29" s="92"/>
      <c r="BA29" s="95"/>
      <c r="BB29" s="98"/>
      <c r="BC29" s="92"/>
      <c r="BD29" s="92"/>
      <c r="BE29" s="95"/>
    </row>
    <row r="30" spans="1:57" x14ac:dyDescent="0.25">
      <c r="AB30" s="56"/>
    </row>
  </sheetData>
  <mergeCells count="199">
    <mergeCell ref="AK25:AK29"/>
    <mergeCell ref="AM25:AM29"/>
    <mergeCell ref="AO25:AO29"/>
    <mergeCell ref="AP25:AP29"/>
    <mergeCell ref="AQ25:AQ29"/>
    <mergeCell ref="AT25:AT29"/>
    <mergeCell ref="AU25:AU29"/>
    <mergeCell ref="AV25:AV29"/>
    <mergeCell ref="AW25:AW29"/>
    <mergeCell ref="AX25:AX29"/>
    <mergeCell ref="AY25:AY29"/>
    <mergeCell ref="AZ25:AZ29"/>
    <mergeCell ref="BA25:BA29"/>
    <mergeCell ref="BB25:BB29"/>
    <mergeCell ref="BC25:BC29"/>
    <mergeCell ref="BD25:BD29"/>
    <mergeCell ref="BE25:BE29"/>
    <mergeCell ref="AO20:AO24"/>
    <mergeCell ref="AP20:AP24"/>
    <mergeCell ref="AQ20:AQ24"/>
    <mergeCell ref="AT20:AT24"/>
    <mergeCell ref="AU20:AU24"/>
    <mergeCell ref="AV20:AV24"/>
    <mergeCell ref="AW20:AW24"/>
    <mergeCell ref="AX20:AX24"/>
    <mergeCell ref="AY20:AY24"/>
    <mergeCell ref="AZ20:AZ24"/>
    <mergeCell ref="BA20:BA24"/>
    <mergeCell ref="BB20:BB24"/>
    <mergeCell ref="BC20:BC24"/>
    <mergeCell ref="BD20:BD24"/>
    <mergeCell ref="BE20:BE24"/>
    <mergeCell ref="A25:A29"/>
    <mergeCell ref="B25:B29"/>
    <mergeCell ref="C25:C29"/>
    <mergeCell ref="D25:D29"/>
    <mergeCell ref="E25:E29"/>
    <mergeCell ref="F25:F29"/>
    <mergeCell ref="L25:L29"/>
    <mergeCell ref="M25:M29"/>
    <mergeCell ref="N25:N29"/>
    <mergeCell ref="AC25:AC29"/>
    <mergeCell ref="AD25:AD29"/>
    <mergeCell ref="AE25:AE29"/>
    <mergeCell ref="AF25:AF29"/>
    <mergeCell ref="AG25:AG29"/>
    <mergeCell ref="AH25:AH29"/>
    <mergeCell ref="AI25:AI29"/>
    <mergeCell ref="AJ25:AJ29"/>
    <mergeCell ref="C20:C24"/>
    <mergeCell ref="D20:D24"/>
    <mergeCell ref="E20:E24"/>
    <mergeCell ref="F20:F24"/>
    <mergeCell ref="L20:L24"/>
    <mergeCell ref="M20:M24"/>
    <mergeCell ref="N20:N24"/>
    <mergeCell ref="AC20:AC24"/>
    <mergeCell ref="AD20:AD24"/>
    <mergeCell ref="AE20:AE24"/>
    <mergeCell ref="AF20:AF24"/>
    <mergeCell ref="AG20:AG24"/>
    <mergeCell ref="AH20:AH24"/>
    <mergeCell ref="AI20:AI24"/>
    <mergeCell ref="AJ20:AJ24"/>
    <mergeCell ref="AM10:AM14"/>
    <mergeCell ref="AO10:AO14"/>
    <mergeCell ref="AP10:AP14"/>
    <mergeCell ref="AQ10:AQ14"/>
    <mergeCell ref="AM15:AM19"/>
    <mergeCell ref="AO15:AO19"/>
    <mergeCell ref="AP15:AP19"/>
    <mergeCell ref="AQ15:AQ19"/>
    <mergeCell ref="AK15:AK19"/>
    <mergeCell ref="AK10:AK14"/>
    <mergeCell ref="P8:P9"/>
    <mergeCell ref="C7:C9"/>
    <mergeCell ref="C10:C14"/>
    <mergeCell ref="C15:C19"/>
    <mergeCell ref="F15:F19"/>
    <mergeCell ref="L15:L19"/>
    <mergeCell ref="M15:M19"/>
    <mergeCell ref="N15:N19"/>
    <mergeCell ref="A1:A3"/>
    <mergeCell ref="B1:N1"/>
    <mergeCell ref="B2:N2"/>
    <mergeCell ref="B3:H3"/>
    <mergeCell ref="I3:N3"/>
    <mergeCell ref="A5:E5"/>
    <mergeCell ref="H5:J5"/>
    <mergeCell ref="O1:O3"/>
    <mergeCell ref="F10:F14"/>
    <mergeCell ref="L10:L14"/>
    <mergeCell ref="M10:M14"/>
    <mergeCell ref="N10:N14"/>
    <mergeCell ref="A10:A14"/>
    <mergeCell ref="B10:B14"/>
    <mergeCell ref="D10:D14"/>
    <mergeCell ref="E10:E14"/>
    <mergeCell ref="L8:L9"/>
    <mergeCell ref="M8:M9"/>
    <mergeCell ref="F8:F9"/>
    <mergeCell ref="J8:J9"/>
    <mergeCell ref="K8:K9"/>
    <mergeCell ref="G8:I8"/>
    <mergeCell ref="E8:E9"/>
    <mergeCell ref="B7:B9"/>
    <mergeCell ref="A7:A9"/>
    <mergeCell ref="O7:W7"/>
    <mergeCell ref="N7:N9"/>
    <mergeCell ref="L7:M7"/>
    <mergeCell ref="D7:D9"/>
    <mergeCell ref="E7:K7"/>
    <mergeCell ref="O8:O9"/>
    <mergeCell ref="Q8:R8"/>
    <mergeCell ref="AK7:AK9"/>
    <mergeCell ref="AC15:AC19"/>
    <mergeCell ref="AH10:AH14"/>
    <mergeCell ref="AI10:AI14"/>
    <mergeCell ref="AJ10:AJ14"/>
    <mergeCell ref="AJ7:AJ9"/>
    <mergeCell ref="AH7:AI8"/>
    <mergeCell ref="AG7:AG9"/>
    <mergeCell ref="AF7:AF9"/>
    <mergeCell ref="AE7:AE9"/>
    <mergeCell ref="AD7:AD9"/>
    <mergeCell ref="X7:AC7"/>
    <mergeCell ref="AE15:AE19"/>
    <mergeCell ref="AF15:AF19"/>
    <mergeCell ref="AG15:AG19"/>
    <mergeCell ref="AF10:AF14"/>
    <mergeCell ref="AG10:AG14"/>
    <mergeCell ref="AC10:AC14"/>
    <mergeCell ref="AD10:AD14"/>
    <mergeCell ref="AE10:AE14"/>
    <mergeCell ref="AB8:AB9"/>
    <mergeCell ref="AC8:AC9"/>
    <mergeCell ref="X8:X9"/>
    <mergeCell ref="Y8:Y9"/>
    <mergeCell ref="Z8:Z9"/>
    <mergeCell ref="AA8:AA9"/>
    <mergeCell ref="AL7:AS7"/>
    <mergeCell ref="AT7:AW7"/>
    <mergeCell ref="AX7:BA7"/>
    <mergeCell ref="BB7:BE7"/>
    <mergeCell ref="AX8:AX9"/>
    <mergeCell ref="AY8:AY9"/>
    <mergeCell ref="AZ8:AZ9"/>
    <mergeCell ref="BA8:BA9"/>
    <mergeCell ref="BB8:BB9"/>
    <mergeCell ref="AS8:AS9"/>
    <mergeCell ref="AT8:AT9"/>
    <mergeCell ref="AU8:AU9"/>
    <mergeCell ref="AV8:AV9"/>
    <mergeCell ref="AW8:AW9"/>
    <mergeCell ref="AM8:AM9"/>
    <mergeCell ref="AN8:AN9"/>
    <mergeCell ref="AO8:AO9"/>
    <mergeCell ref="AP8:AQ8"/>
    <mergeCell ref="AR8:AR9"/>
    <mergeCell ref="AL8:AL9"/>
    <mergeCell ref="AT10:AT14"/>
    <mergeCell ref="AU10:AU14"/>
    <mergeCell ref="AV10:AV14"/>
    <mergeCell ref="BC15:BC19"/>
    <mergeCell ref="BD15:BD19"/>
    <mergeCell ref="BE15:BE19"/>
    <mergeCell ref="AX15:AX19"/>
    <mergeCell ref="AY15:AY19"/>
    <mergeCell ref="BC8:BC9"/>
    <mergeCell ref="BD8:BD9"/>
    <mergeCell ref="BE8:BE9"/>
    <mergeCell ref="BB10:BB14"/>
    <mergeCell ref="BC10:BC14"/>
    <mergeCell ref="BD10:BD14"/>
    <mergeCell ref="BE10:BE14"/>
    <mergeCell ref="AW15:AW19"/>
    <mergeCell ref="AW10:AW14"/>
    <mergeCell ref="AX10:AX14"/>
    <mergeCell ref="AY10:AY14"/>
    <mergeCell ref="AZ10:AZ14"/>
    <mergeCell ref="BA10:BA14"/>
    <mergeCell ref="AT15:AT19"/>
    <mergeCell ref="AU15:AU19"/>
    <mergeCell ref="AV15:AV19"/>
    <mergeCell ref="AZ15:AZ19"/>
    <mergeCell ref="BA15:BA19"/>
    <mergeCell ref="BB15:BB19"/>
    <mergeCell ref="A15:A19"/>
    <mergeCell ref="B15:B19"/>
    <mergeCell ref="D15:D19"/>
    <mergeCell ref="E15:E19"/>
    <mergeCell ref="A20:A24"/>
    <mergeCell ref="B20:B24"/>
    <mergeCell ref="AH15:AH19"/>
    <mergeCell ref="AI15:AI19"/>
    <mergeCell ref="AJ15:AJ19"/>
    <mergeCell ref="AD15:AD19"/>
    <mergeCell ref="AK20:AK24"/>
    <mergeCell ref="AM20:AM24"/>
  </mergeCells>
  <conditionalFormatting sqref="M10">
    <cfRule type="cellIs" dxfId="93" priority="143" operator="equal">
      <formula>"CATASTROFICO"</formula>
    </cfRule>
    <cfRule type="cellIs" dxfId="92" priority="144" operator="equal">
      <formula>"MAYOR"</formula>
    </cfRule>
    <cfRule type="cellIs" dxfId="91" priority="145" operator="equal">
      <formula>"MODERADO"</formula>
    </cfRule>
    <cfRule type="cellIs" dxfId="90" priority="146" operator="equal">
      <formula>"MENOR"</formula>
    </cfRule>
    <cfRule type="cellIs" dxfId="89" priority="147" operator="equal">
      <formula>"INSIGNIFICANTE"</formula>
    </cfRule>
  </conditionalFormatting>
  <conditionalFormatting sqref="N10">
    <cfRule type="cellIs" dxfId="88" priority="139" operator="equal">
      <formula>"EXTREMO"</formula>
    </cfRule>
    <cfRule type="cellIs" dxfId="87" priority="140" operator="equal">
      <formula>"ALTO"</formula>
    </cfRule>
    <cfRule type="cellIs" dxfId="86" priority="141" operator="equal">
      <formula>"MODERADO"</formula>
    </cfRule>
    <cfRule type="cellIs" dxfId="85" priority="142" operator="equal">
      <formula>"BAJO"</formula>
    </cfRule>
  </conditionalFormatting>
  <conditionalFormatting sqref="AB10:AB19">
    <cfRule type="cellIs" dxfId="84" priority="137" operator="equal">
      <formula>"NO"</formula>
    </cfRule>
    <cfRule type="cellIs" dxfId="83" priority="138" operator="equal">
      <formula>"SI"</formula>
    </cfRule>
  </conditionalFormatting>
  <conditionalFormatting sqref="AC10:AC19">
    <cfRule type="cellIs" dxfId="82" priority="134" operator="equal">
      <formula>"DÉBIL"</formula>
    </cfRule>
    <cfRule type="cellIs" dxfId="81" priority="135" operator="equal">
      <formula>"MODERADO"</formula>
    </cfRule>
    <cfRule type="cellIs" dxfId="80" priority="136" operator="equal">
      <formula>"FUERTE"</formula>
    </cfRule>
  </conditionalFormatting>
  <conditionalFormatting sqref="L15">
    <cfRule type="cellIs" dxfId="79" priority="91" operator="equal">
      <formula>"CASI SEGURO"</formula>
    </cfRule>
    <cfRule type="cellIs" dxfId="78" priority="92" operator="equal">
      <formula>"PROBABLE"</formula>
    </cfRule>
    <cfRule type="cellIs" dxfId="77" priority="93" operator="equal">
      <formula>"POSIBLE"</formula>
    </cfRule>
    <cfRule type="cellIs" dxfId="76" priority="94" operator="equal">
      <formula>"IMPROBABLE"</formula>
    </cfRule>
    <cfRule type="cellIs" dxfId="75" priority="95" operator="equal">
      <formula>"RARA VEZ"</formula>
    </cfRule>
  </conditionalFormatting>
  <conditionalFormatting sqref="M15">
    <cfRule type="cellIs" dxfId="74" priority="86" operator="equal">
      <formula>"CATASTROFICO"</formula>
    </cfRule>
    <cfRule type="cellIs" dxfId="73" priority="87" operator="equal">
      <formula>"MAYOR"</formula>
    </cfRule>
    <cfRule type="cellIs" dxfId="72" priority="88" operator="equal">
      <formula>"MODERADO"</formula>
    </cfRule>
    <cfRule type="cellIs" dxfId="71" priority="89" operator="equal">
      <formula>"MENOR"</formula>
    </cfRule>
    <cfRule type="cellIs" dxfId="70" priority="90" operator="equal">
      <formula>"INSIGNIFICANTE"</formula>
    </cfRule>
  </conditionalFormatting>
  <conditionalFormatting sqref="N15">
    <cfRule type="cellIs" dxfId="69" priority="82" operator="equal">
      <formula>"EXTREMO"</formula>
    </cfRule>
    <cfRule type="cellIs" dxfId="68" priority="83" operator="equal">
      <formula>"ALTO"</formula>
    </cfRule>
    <cfRule type="cellIs" dxfId="67" priority="84" operator="equal">
      <formula>"MODERADO"</formula>
    </cfRule>
    <cfRule type="cellIs" dxfId="66" priority="85" operator="equal">
      <formula>"BAJO"</formula>
    </cfRule>
  </conditionalFormatting>
  <conditionalFormatting sqref="AH10 AH15">
    <cfRule type="cellIs" dxfId="65" priority="72" operator="equal">
      <formula>"CASI SEGURO"</formula>
    </cfRule>
    <cfRule type="cellIs" dxfId="64" priority="73" operator="equal">
      <formula>"PROBABLE"</formula>
    </cfRule>
    <cfRule type="cellIs" dxfId="63" priority="74" operator="equal">
      <formula>"POSIBLE"</formula>
    </cfRule>
    <cfRule type="cellIs" dxfId="62" priority="75" operator="equal">
      <formula>"IMPROBABLE"</formula>
    </cfRule>
    <cfRule type="cellIs" dxfId="61" priority="76" operator="equal">
      <formula>"RARA VEZ"</formula>
    </cfRule>
  </conditionalFormatting>
  <conditionalFormatting sqref="AI10 AI15">
    <cfRule type="cellIs" dxfId="60" priority="67" operator="equal">
      <formula>"CATASTROFICO"</formula>
    </cfRule>
    <cfRule type="cellIs" dxfId="59" priority="68" operator="equal">
      <formula>"MAYOR"</formula>
    </cfRule>
    <cfRule type="cellIs" dxfId="58" priority="69" operator="equal">
      <formula>"MODERADO"</formula>
    </cfRule>
    <cfRule type="cellIs" dxfId="57" priority="70" operator="equal">
      <formula>"MENOR"</formula>
    </cfRule>
    <cfRule type="cellIs" dxfId="56" priority="71" operator="equal">
      <formula>"INSIGNIFICANTE"</formula>
    </cfRule>
  </conditionalFormatting>
  <conditionalFormatting sqref="L10">
    <cfRule type="cellIs" dxfId="55" priority="62" operator="equal">
      <formula>"RARA VEZ"</formula>
    </cfRule>
    <cfRule type="cellIs" dxfId="54" priority="63" operator="equal">
      <formula>"IMPROBABLE"</formula>
    </cfRule>
    <cfRule type="cellIs" dxfId="53" priority="64" operator="equal">
      <formula>"POSIBLE"</formula>
    </cfRule>
    <cfRule type="cellIs" dxfId="52" priority="65" operator="equal">
      <formula>"PROBABLE"</formula>
    </cfRule>
    <cfRule type="cellIs" dxfId="51" priority="66" operator="equal">
      <formula>"CASI SEGURO"</formula>
    </cfRule>
  </conditionalFormatting>
  <conditionalFormatting sqref="L10:L14">
    <cfRule type="colorScale" priority="61">
      <colorScale>
        <cfvo type="min"/>
        <cfvo type="max"/>
        <color rgb="FF92D050"/>
        <color rgb="FFFFEF9C"/>
      </colorScale>
    </cfRule>
  </conditionalFormatting>
  <conditionalFormatting sqref="M10:M14">
    <cfRule type="colorScale" priority="60">
      <colorScale>
        <cfvo type="min"/>
        <cfvo type="max"/>
        <color rgb="FF92D050"/>
        <color rgb="FFFFEF9C"/>
      </colorScale>
    </cfRule>
  </conditionalFormatting>
  <conditionalFormatting sqref="AJ10 AJ15">
    <cfRule type="cellIs" dxfId="50" priority="53" operator="equal">
      <formula>"EXTREMO"</formula>
    </cfRule>
    <cfRule type="cellIs" dxfId="49" priority="54" operator="equal">
      <formula>"ALTO"</formula>
    </cfRule>
    <cfRule type="cellIs" dxfId="48" priority="55" operator="equal">
      <formula>"MODERADO"</formula>
    </cfRule>
    <cfRule type="cellIs" dxfId="47" priority="56" operator="equal">
      <formula>"BAJO"</formula>
    </cfRule>
  </conditionalFormatting>
  <conditionalFormatting sqref="M20">
    <cfRule type="cellIs" dxfId="46" priority="48" operator="equal">
      <formula>"CATASTROFICO"</formula>
    </cfRule>
    <cfRule type="cellIs" dxfId="45" priority="49" operator="equal">
      <formula>"MAYOR"</formula>
    </cfRule>
    <cfRule type="cellIs" dxfId="44" priority="50" operator="equal">
      <formula>"MODERADO"</formula>
    </cfRule>
    <cfRule type="cellIs" dxfId="43" priority="51" operator="equal">
      <formula>"MENOR"</formula>
    </cfRule>
    <cfRule type="cellIs" dxfId="42" priority="52" operator="equal">
      <formula>"INSIGNIFICANTE"</formula>
    </cfRule>
  </conditionalFormatting>
  <conditionalFormatting sqref="N20">
    <cfRule type="cellIs" dxfId="41" priority="44" operator="equal">
      <formula>"EXTREMO"</formula>
    </cfRule>
    <cfRule type="cellIs" dxfId="40" priority="45" operator="equal">
      <formula>"ALTO"</formula>
    </cfRule>
    <cfRule type="cellIs" dxfId="39" priority="46" operator="equal">
      <formula>"MODERADO"</formula>
    </cfRule>
    <cfRule type="cellIs" dxfId="38" priority="47" operator="equal">
      <formula>"BAJO"</formula>
    </cfRule>
  </conditionalFormatting>
  <conditionalFormatting sqref="AB20:AB29">
    <cfRule type="cellIs" dxfId="37" priority="42" operator="equal">
      <formula>"NO"</formula>
    </cfRule>
    <cfRule type="cellIs" dxfId="36" priority="43" operator="equal">
      <formula>"SI"</formula>
    </cfRule>
  </conditionalFormatting>
  <conditionalFormatting sqref="AC20:AC29">
    <cfRule type="cellIs" dxfId="35" priority="39" operator="equal">
      <formula>"DÉBIL"</formula>
    </cfRule>
    <cfRule type="cellIs" dxfId="34" priority="40" operator="equal">
      <formula>"MODERADO"</formula>
    </cfRule>
    <cfRule type="cellIs" dxfId="33" priority="41" operator="equal">
      <formula>"FUERTE"</formula>
    </cfRule>
  </conditionalFormatting>
  <conditionalFormatting sqref="L25">
    <cfRule type="cellIs" dxfId="32" priority="34" operator="equal">
      <formula>"CASI SEGURO"</formula>
    </cfRule>
    <cfRule type="cellIs" dxfId="31" priority="35" operator="equal">
      <formula>"PROBABLE"</formula>
    </cfRule>
    <cfRule type="cellIs" dxfId="30" priority="36" operator="equal">
      <formula>"POSIBLE"</formula>
    </cfRule>
    <cfRule type="cellIs" dxfId="29" priority="37" operator="equal">
      <formula>"IMPROBABLE"</formula>
    </cfRule>
    <cfRule type="cellIs" dxfId="28" priority="38" operator="equal">
      <formula>"RARA VEZ"</formula>
    </cfRule>
  </conditionalFormatting>
  <conditionalFormatting sqref="M25">
    <cfRule type="cellIs" dxfId="27" priority="29" operator="equal">
      <formula>"CATASTROFICO"</formula>
    </cfRule>
    <cfRule type="cellIs" dxfId="26" priority="30" operator="equal">
      <formula>"MAYOR"</formula>
    </cfRule>
    <cfRule type="cellIs" dxfId="25" priority="31" operator="equal">
      <formula>"MODERADO"</formula>
    </cfRule>
    <cfRule type="cellIs" dxfId="24" priority="32" operator="equal">
      <formula>"MENOR"</formula>
    </cfRule>
    <cfRule type="cellIs" dxfId="23" priority="33" operator="equal">
      <formula>"INSIGNIFICANTE"</formula>
    </cfRule>
  </conditionalFormatting>
  <conditionalFormatting sqref="N25">
    <cfRule type="cellIs" dxfId="22" priority="25" operator="equal">
      <formula>"EXTREMO"</formula>
    </cfRule>
    <cfRule type="cellIs" dxfId="21" priority="26" operator="equal">
      <formula>"ALTO"</formula>
    </cfRule>
    <cfRule type="cellIs" dxfId="20" priority="27" operator="equal">
      <formula>"MODERADO"</formula>
    </cfRule>
    <cfRule type="cellIs" dxfId="19" priority="28" operator="equal">
      <formula>"BAJO"</formula>
    </cfRule>
  </conditionalFormatting>
  <conditionalFormatting sqref="AH20 AH25">
    <cfRule type="cellIs" dxfId="18" priority="20" operator="equal">
      <formula>"CASI SEGURO"</formula>
    </cfRule>
    <cfRule type="cellIs" dxfId="17" priority="21" operator="equal">
      <formula>"PROBABLE"</formula>
    </cfRule>
    <cfRule type="cellIs" dxfId="16" priority="22" operator="equal">
      <formula>"POSIBLE"</formula>
    </cfRule>
    <cfRule type="cellIs" dxfId="15" priority="23" operator="equal">
      <formula>"IMPROBABLE"</formula>
    </cfRule>
    <cfRule type="cellIs" dxfId="14" priority="24" operator="equal">
      <formula>"RARA VEZ"</formula>
    </cfRule>
  </conditionalFormatting>
  <conditionalFormatting sqref="AI20 AI25">
    <cfRule type="cellIs" dxfId="13" priority="15" operator="equal">
      <formula>"CATASTROFICO"</formula>
    </cfRule>
    <cfRule type="cellIs" dxfId="12" priority="16" operator="equal">
      <formula>"MAYOR"</formula>
    </cfRule>
    <cfRule type="cellIs" dxfId="11" priority="17" operator="equal">
      <formula>"MODERADO"</formula>
    </cfRule>
    <cfRule type="cellIs" dxfId="10" priority="18" operator="equal">
      <formula>"MENOR"</formula>
    </cfRule>
    <cfRule type="cellIs" dxfId="9" priority="19" operator="equal">
      <formula>"INSIGNIFICANTE"</formula>
    </cfRule>
  </conditionalFormatting>
  <conditionalFormatting sqref="L20">
    <cfRule type="cellIs" dxfId="8" priority="10" operator="equal">
      <formula>"RARA VEZ"</formula>
    </cfRule>
    <cfRule type="cellIs" dxfId="7" priority="11" operator="equal">
      <formula>"IMPROBABLE"</formula>
    </cfRule>
    <cfRule type="cellIs" dxfId="6" priority="12" operator="equal">
      <formula>"POSIBLE"</formula>
    </cfRule>
    <cfRule type="cellIs" dxfId="5" priority="13" operator="equal">
      <formula>"PROBABLE"</formula>
    </cfRule>
    <cfRule type="cellIs" dxfId="4" priority="14" operator="equal">
      <formula>"CASI SEGURO"</formula>
    </cfRule>
  </conditionalFormatting>
  <conditionalFormatting sqref="L20:L24">
    <cfRule type="colorScale" priority="9">
      <colorScale>
        <cfvo type="min"/>
        <cfvo type="max"/>
        <color rgb="FF92D050"/>
        <color rgb="FFFFEF9C"/>
      </colorScale>
    </cfRule>
  </conditionalFormatting>
  <conditionalFormatting sqref="M20:M24">
    <cfRule type="colorScale" priority="8">
      <colorScale>
        <cfvo type="min"/>
        <cfvo type="max"/>
        <color rgb="FF92D050"/>
        <color rgb="FFFFEF9C"/>
      </colorScale>
    </cfRule>
  </conditionalFormatting>
  <conditionalFormatting sqref="L25:M29">
    <cfRule type="colorScale" priority="7">
      <colorScale>
        <cfvo type="min"/>
        <cfvo type="max"/>
        <color rgb="FF92D050"/>
        <color rgb="FFFFEF9C"/>
      </colorScale>
    </cfRule>
  </conditionalFormatting>
  <conditionalFormatting sqref="AH20:AH29">
    <cfRule type="colorScale" priority="6">
      <colorScale>
        <cfvo type="min"/>
        <cfvo type="max"/>
        <color rgb="FF92D050"/>
        <color rgb="FFFFEF9C"/>
      </colorScale>
    </cfRule>
  </conditionalFormatting>
  <conditionalFormatting sqref="AI20:AI29">
    <cfRule type="colorScale" priority="5">
      <colorScale>
        <cfvo type="min"/>
        <cfvo type="max"/>
        <color rgb="FF92D050"/>
        <color rgb="FFFFEF9C"/>
      </colorScale>
    </cfRule>
  </conditionalFormatting>
  <conditionalFormatting sqref="AJ20 AJ25">
    <cfRule type="cellIs" dxfId="3" priority="1" operator="equal">
      <formula>"EXTREMO"</formula>
    </cfRule>
    <cfRule type="cellIs" dxfId="2" priority="2" operator="equal">
      <formula>"ALTO"</formula>
    </cfRule>
    <cfRule type="cellIs" dxfId="1" priority="3" operator="equal">
      <formula>"MODERADO"</formula>
    </cfRule>
    <cfRule type="cellIs" dxfId="0" priority="4" operator="equal">
      <formula>"BAJO"</formula>
    </cfRule>
  </conditionalFormatting>
  <conditionalFormatting sqref="L15:M19">
    <cfRule type="colorScale" priority="158">
      <colorScale>
        <cfvo type="min"/>
        <cfvo type="max"/>
        <color rgb="FF92D050"/>
        <color rgb="FFFFEF9C"/>
      </colorScale>
    </cfRule>
  </conditionalFormatting>
  <conditionalFormatting sqref="AH10:AH19">
    <cfRule type="colorScale" priority="159">
      <colorScale>
        <cfvo type="min"/>
        <cfvo type="max"/>
        <color rgb="FF92D050"/>
        <color rgb="FFFFEF9C"/>
      </colorScale>
    </cfRule>
  </conditionalFormatting>
  <conditionalFormatting sqref="AI10:AI19">
    <cfRule type="colorScale" priority="160">
      <colorScale>
        <cfvo type="min"/>
        <cfvo type="max"/>
        <color rgb="FF92D050"/>
        <color rgb="FFFFEF9C"/>
      </colorScale>
    </cfRule>
  </conditionalFormatting>
  <pageMargins left="0.7" right="0.7" top="0.75" bottom="0.75" header="0.3" footer="0.3"/>
  <pageSetup orientation="portrait" r:id="rId1"/>
  <ignoredErrors>
    <ignoredError sqref="N10 AC11:AC14 AF10:AG19 AJ10 AJ15:AJ19 AA10:AA19 N15:N19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198" yWindow="283" count="23"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0000000}">
          <x14:formula1>
            <xm:f>FORMULACIÓN!$A$3:$A$8</xm:f>
          </x14:formula1>
          <xm:sqref>G10:G19 G30:G1048576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1000000}">
          <x14:formula1>
            <xm:f>FORMULACIÓN!$B$3:$B$8</xm:f>
          </x14:formula1>
          <xm:sqref>H10:H19 H30:H1048576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2000000}">
          <x14:formula1>
            <xm:f>FORMULACIÓN!$A$12:$A$20</xm:f>
          </x14:formula1>
          <xm:sqref>F10 F15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3000000}">
          <x14:formula1>
            <xm:f>FORMULACIÓN!$C$3:$C$9</xm:f>
          </x14:formula1>
          <xm:sqref>I10:I19 I30:I1048576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4000000}">
          <x14:formula1>
            <xm:f>FORMULACIÓN!$A$24:$A$28</xm:f>
          </x14:formula1>
          <xm:sqref>AH10 L10 AH15 L15:L19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 " xr:uid="{00000000-0002-0000-0100-000005000000}">
          <x14:formula1>
            <xm:f>FORMULACIÓN!$B$24:$B$28</xm:f>
          </x14:formula1>
          <xm:sqref>M10 AI10 AI15 M15:M19 M30:M1048576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6000000}">
          <x14:formula1>
            <xm:f>FORMULACIÓN!$A$60:$A$61</xm:f>
          </x14:formula1>
          <xm:sqref>P10:P19</xm:sqref>
        </x14:dataValidation>
        <x14:dataValidation type="list" allowBlank="1" showInputMessage="1" showErrorMessage="1" errorTitle="ERROR" error="EL DATO INGRESADO NO EXISTE" promptTitle="ADVERTENCIA " prompt="POR FAVOR COLOCAR SOLO LOS DATOS DE LA LISTA DESPLEGABLE" xr:uid="{00000000-0002-0000-0100-000007000000}">
          <x14:formula1>
            <xm:f>FORMULACIÓN!$B$65:$B$66</xm:f>
          </x14:formula1>
          <xm:sqref>Q10:Q19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 " xr:uid="{00000000-0002-0000-0100-000008000000}">
          <x14:formula1>
            <xm:f>FORMULACIÓN!$B$65:$B$66</xm:f>
          </x14:formula1>
          <xm:sqref>R10:R19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9000000}">
          <x14:formula1>
            <xm:f>FORMULACIÓN!$B$67:$B$68</xm:f>
          </x14:formula1>
          <xm:sqref>S10:S19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A000000}">
          <x14:formula1>
            <xm:f>FORMULACIÓN!$B$69:$B$71</xm:f>
          </x14:formula1>
          <xm:sqref>T10:T19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B000000}">
          <x14:formula1>
            <xm:f>FORMULACIÓN!$B$72:$B$73</xm:f>
          </x14:formula1>
          <xm:sqref>U10:U19</xm:sqref>
        </x14:dataValidation>
        <x14:dataValidation type="list" allowBlank="1" showInputMessage="1" showErrorMessage="1" errorTitle="ERROR" error="EL DATO INGRESADO NO EXISTE " promptTitle="ADVERTENCIA" prompt="POR FAVOR COLOCAR SOLO LOS DATOS DE LA LISTA DESPLEGABLE" xr:uid="{00000000-0002-0000-0100-00000C000000}">
          <x14:formula1>
            <xm:f>FORMULACIÓN!$B$74:$B$75</xm:f>
          </x14:formula1>
          <xm:sqref>V10:V19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D000000}">
          <x14:formula1>
            <xm:f>FORMULACIÓN!$B$76:$B$78</xm:f>
          </x14:formula1>
          <xm:sqref>W10:W19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E000000}">
          <x14:formula1>
            <xm:f>FORMULACIÓN!$A$204:$A$205</xm:f>
          </x14:formula1>
          <xm:sqref>AD10 AD15:AD19 AD30:AD1048576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0F000000}">
          <x14:formula1>
            <xm:f>FORMULACIÓN!$B$204:$B$206</xm:f>
          </x14:formula1>
          <xm:sqref>AE10 AE15:AE19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10000000}">
          <x14:formula1>
            <xm:f>FORMULACIÓN!$A$242:$A$245</xm:f>
          </x14:formula1>
          <xm:sqref>AK10 AK15:AK19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11000000}">
          <x14:formula1>
            <xm:f>FORMULACIÓN!$A$248:$A$249</xm:f>
          </x14:formula1>
          <xm:sqref>AM10 AM15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12000000}">
          <x14:formula1>
            <xm:f>FORMULACIÓN!$A$252:$A$254</xm:f>
          </x14:formula1>
          <xm:sqref>AO10 AO15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" xr:uid="{00000000-0002-0000-0100-000013000000}">
          <x14:formula1>
            <xm:f>'C:\Users\57300\AppData\Local\Microsoft\Windows\INetCache\Content.Outlook\SG3DQIZV\[RIESGOS DE GESTIÓN - Gestión Documental (002).xlsx]FORMULACIÓN'!#REF!</xm:f>
          </x14:formula1>
          <xm:sqref>AO20 AO25 F20 F25 G20:I29 AH20 L20 L25:L29 AH25 P20:P29 S20:U29 W20:W29 Z20:Z29 AD20:AE20 AD25:AE29 AK20 AK25:AK29 AM20 AM25</xm:sqref>
        </x14:dataValidation>
        <x14:dataValidation type="list" allowBlank="1" showInputMessage="1" showErrorMessage="1" errorTitle="ERROR" error="EL DATO INGRESADO NO EXISTE " promptTitle="ADVERTENCIA" prompt="POR FAVOR COLOCAR SOLO LOS DATOS DE LA LISTA DESPLEGABLE" xr:uid="{00000000-0002-0000-0100-000014000000}">
          <x14:formula1>
            <xm:f>'C:\Users\57300\AppData\Local\Microsoft\Windows\INetCache\Content.Outlook\SG3DQIZV\[RIESGOS DE GESTIÓN - Gestión Documental (002).xlsx]FORMULACIÓN'!#REF!</xm:f>
          </x14:formula1>
          <xm:sqref>V20:V29</xm:sqref>
        </x14:dataValidation>
        <x14:dataValidation type="list" allowBlank="1" showInputMessage="1" showErrorMessage="1" errorTitle="ERROR" error="EL DATO INGRESADO NO EXISTE" promptTitle="ADVERTENCIA" prompt="POR FAVOR COLOCAR SOLO LOS DATOS DE LA LISTA DESPLEGABLE " xr:uid="{00000000-0002-0000-0100-000015000000}">
          <x14:formula1>
            <xm:f>'C:\Users\57300\AppData\Local\Microsoft\Windows\INetCache\Content.Outlook\SG3DQIZV\[RIESGOS DE GESTIÓN - Gestión Documental (002).xlsx]FORMULACIÓN'!#REF!</xm:f>
          </x14:formula1>
          <xm:sqref>R20:R29 M20 M25:M29 AI20 AI25</xm:sqref>
        </x14:dataValidation>
        <x14:dataValidation type="list" allowBlank="1" showInputMessage="1" showErrorMessage="1" errorTitle="ERROR" error="EL DATO INGRESADO NO EXISTE" promptTitle="ADVERTENCIA " prompt="POR FAVOR COLOCAR SOLO LOS DATOS DE LA LISTA DESPLEGABLE" xr:uid="{00000000-0002-0000-0100-000016000000}">
          <x14:formula1>
            <xm:f>'C:\Users\57300\AppData\Local\Microsoft\Windows\INetCache\Content.Outlook\SG3DQIZV\[RIESGOS DE GESTIÓN - Gestión Documental (002).xlsx]FORMULACIÓN'!#REF!</xm:f>
          </x14:formula1>
          <xm:sqref>Q20:Q29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B07941C47493459C24F886EB3267AC" ma:contentTypeVersion="12" ma:contentTypeDescription="Crear nuevo documento." ma:contentTypeScope="" ma:versionID="b39140bf42d1f2756570839030710cf4">
  <xsd:schema xmlns:xsd="http://www.w3.org/2001/XMLSchema" xmlns:xs="http://www.w3.org/2001/XMLSchema" xmlns:p="http://schemas.microsoft.com/office/2006/metadata/properties" xmlns:ns2="6aeadf18-1425-45c8-9796-bcaa77df07f6" xmlns:ns3="de11291c-4e20-41c5-bd77-368ee8b03ca4" targetNamespace="http://schemas.microsoft.com/office/2006/metadata/properties" ma:root="true" ma:fieldsID="f9f200cea06bfff25981cd9c6800bcec" ns2:_="" ns3:_="">
    <xsd:import namespace="6aeadf18-1425-45c8-9796-bcaa77df07f6"/>
    <xsd:import namespace="de11291c-4e20-41c5-bd77-368ee8b03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df18-1425-45c8-9796-bcaa77df0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291c-4e20-41c5-bd77-368ee8b03c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E97F88-51D8-4545-9FD6-E211A7000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FB866E-F01F-4113-B0EB-AE6943277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adf18-1425-45c8-9796-bcaa77df07f6"/>
    <ds:schemaRef ds:uri="de11291c-4e20-41c5-bd77-368ee8b0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8EED59-210E-4E2B-9851-22C4737DFB1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de11291c-4e20-41c5-bd77-368ee8b03ca4"/>
    <ds:schemaRef ds:uri="6aeadf18-1425-45c8-9796-bcaa77df07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FORMULACIÓN</vt:lpstr>
      <vt:lpstr>RIESGOS DE GESTIÓN</vt:lpstr>
      <vt:lpstr>CONTROL_IMPACTO</vt:lpstr>
      <vt:lpstr>CONTROL_PROBABILIDAD</vt:lpstr>
      <vt:lpstr>DESPLAZAMIENTO_IMPACTO</vt:lpstr>
      <vt:lpstr>DESPLAZAMIENTO_PROBABILIDAD</vt:lpstr>
      <vt:lpstr>DISEÑO</vt:lpstr>
      <vt:lpstr>EJECUCION</vt:lpstr>
      <vt:lpstr>EVALUACION_DISEÑO</vt:lpstr>
      <vt:lpstr>EVALUACION_EJECUCION</vt:lpstr>
      <vt:lpstr>IMPACTO</vt:lpstr>
      <vt:lpstr>PROBABILIDADES</vt:lpstr>
      <vt:lpstr>RESPONSABLE</vt:lpstr>
      <vt:lpstr>SOLIDEZ</vt:lpstr>
      <vt:lpstr>SOLIDEZ_IMPACTO</vt:lpstr>
      <vt:lpstr>SOLIDEZ_PROBABILIDAD</vt:lpstr>
      <vt:lpstr>ZONARIESGOS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SEBASTIÁN</dc:creator>
  <cp:keywords/>
  <dc:description/>
  <cp:lastModifiedBy>HP</cp:lastModifiedBy>
  <cp:revision/>
  <dcterms:created xsi:type="dcterms:W3CDTF">2021-01-05T19:35:42Z</dcterms:created>
  <dcterms:modified xsi:type="dcterms:W3CDTF">2021-06-11T17:59:19Z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0x01010060B07941C47493459C24F886EB3267AC</vt:lpwstr>
  </property>
</Properties>
</file>