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monica.garzon\Desktop\Control Interno\"/>
    </mc:Choice>
  </mc:AlternateContent>
  <xr:revisionPtr revIDLastSave="0" documentId="8_{7E9607B1-38BF-43CD-8352-852D1DC84A0B}" xr6:coauthVersionLast="36" xr6:coauthVersionMax="36" xr10:uidLastSave="{00000000-0000-0000-0000-000000000000}"/>
  <bookViews>
    <workbookView xWindow="0" yWindow="0" windowWidth="25200" windowHeight="13170" firstSheet="2" activeTab="2"/>
  </bookViews>
  <sheets>
    <sheet name="CONTEXTO ESTRATÉGICO" sheetId="21" r:id="rId1"/>
    <sheet name="CONTROL DE CAMBIOS" sheetId="23" r:id="rId2"/>
    <sheet name="MAPA DE RIESGOS" sheetId="20" r:id="rId3"/>
    <sheet name="Hoja1" sheetId="24" state="hidden" r:id="rId4"/>
    <sheet name="Hoja2" sheetId="25" state="hidden" r:id="rId5"/>
    <sheet name="CLASIFICACIÓN DEL RIESGO " sheetId="8" r:id="rId6"/>
    <sheet name="CALIFICACIÓN DEL RIESGO" sheetId="9" r:id="rId7"/>
    <sheet name="OPCIONES DE MANEJO DEL RIESGO" sheetId="7" r:id="rId8"/>
    <sheet name="MATRIZ CALIFICACIÓN" sheetId="4" r:id="rId9"/>
    <sheet name="EVALUACIÓN DE CONTROLES" sheetId="22" r:id="rId10"/>
  </sheets>
  <definedNames>
    <definedName name="_xlnm._FilterDatabase" localSheetId="2" hidden="1">'MAPA DE RIESGOS'!$A$111:$A$146</definedName>
    <definedName name="_xlnm.Print_Area" localSheetId="0">'CONTEXTO ESTRATÉGICO'!$A$1:$D$16</definedName>
    <definedName name="_xlnm.Print_Area" localSheetId="2">'MAPA DE RIESGOS'!$A:$S</definedName>
    <definedName name="_xlnm.Print_Area" localSheetId="8">'MATRIZ CALIFICACIÓN'!$B$1:$J$83</definedName>
  </definedNames>
  <calcPr calcId="191029"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151" i="20" l="1"/>
  <c r="AE151" i="20"/>
  <c r="AF149" i="20"/>
  <c r="AE149" i="20"/>
  <c r="AF148" i="20"/>
  <c r="AE148" i="20"/>
  <c r="AF147" i="20"/>
  <c r="AH147" i="20"/>
  <c r="AJ147" i="20"/>
  <c r="AL147" i="20"/>
  <c r="AE147" i="20"/>
  <c r="AG147" i="20"/>
  <c r="AI147" i="20"/>
  <c r="AK147" i="20"/>
  <c r="P147" i="20"/>
  <c r="O147" i="20"/>
  <c r="Q147" i="20"/>
  <c r="R147" i="20"/>
  <c r="M12" i="22"/>
  <c r="M13" i="22"/>
  <c r="M14" i="22"/>
  <c r="M11"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AE111" i="20"/>
  <c r="AG111" i="20"/>
  <c r="AI111" i="20"/>
  <c r="AK111" i="20"/>
  <c r="AF111" i="20"/>
  <c r="AH111" i="20"/>
  <c r="AJ111" i="20"/>
  <c r="AL111" i="20"/>
  <c r="AE112" i="20"/>
  <c r="AF112" i="20"/>
  <c r="AE113" i="20"/>
  <c r="AF113" i="20"/>
  <c r="AE116" i="20"/>
  <c r="AF116" i="20"/>
  <c r="O117" i="20"/>
  <c r="P117" i="20"/>
  <c r="AE117" i="20"/>
  <c r="AG117" i="20"/>
  <c r="AI117" i="20"/>
  <c r="AK117" i="20"/>
  <c r="AM117" i="20"/>
  <c r="AF117" i="20"/>
  <c r="AE118" i="20"/>
  <c r="AF118" i="20"/>
  <c r="AH117" i="20"/>
  <c r="AJ117" i="20"/>
  <c r="AL117" i="20"/>
  <c r="AE119" i="20"/>
  <c r="AF119" i="20"/>
  <c r="AE121" i="20"/>
  <c r="AF121" i="20"/>
  <c r="O122" i="20"/>
  <c r="Q122" i="20"/>
  <c r="R122" i="20"/>
  <c r="P122" i="20"/>
  <c r="AE122" i="20"/>
  <c r="AG122" i="20"/>
  <c r="AI122" i="20"/>
  <c r="AK122" i="20"/>
  <c r="AM122" i="20"/>
  <c r="AF122" i="20"/>
  <c r="AE123" i="20"/>
  <c r="AF123" i="20"/>
  <c r="AH122" i="20"/>
  <c r="AJ122" i="20"/>
  <c r="AL122" i="20"/>
  <c r="AE124" i="20"/>
  <c r="AF124" i="20"/>
  <c r="AE126" i="20"/>
  <c r="AF126" i="20"/>
  <c r="O127" i="20"/>
  <c r="P127" i="20"/>
  <c r="AE127" i="20"/>
  <c r="AF127" i="20"/>
  <c r="AE128" i="20"/>
  <c r="AF128" i="20"/>
  <c r="AH127" i="20"/>
  <c r="AJ127" i="20"/>
  <c r="AL127" i="20"/>
  <c r="AE129" i="20"/>
  <c r="AG127" i="20"/>
  <c r="AI127" i="20"/>
  <c r="AK127" i="20"/>
  <c r="AM127" i="20"/>
  <c r="AF129" i="20"/>
  <c r="AE131" i="20"/>
  <c r="AF131" i="20"/>
  <c r="O132" i="20"/>
  <c r="P132" i="20"/>
  <c r="AE132" i="20"/>
  <c r="AF132" i="20"/>
  <c r="AE133" i="20"/>
  <c r="AG132" i="20"/>
  <c r="AI132" i="20"/>
  <c r="AK132" i="20"/>
  <c r="AF133" i="20"/>
  <c r="AH132" i="20"/>
  <c r="AJ132" i="20"/>
  <c r="AL132" i="20"/>
  <c r="AE134" i="20"/>
  <c r="AF134" i="20"/>
  <c r="AE136" i="20"/>
  <c r="AF136" i="20"/>
  <c r="O137" i="20"/>
  <c r="Q137" i="20"/>
  <c r="R137" i="20"/>
  <c r="P137" i="20"/>
  <c r="AE137" i="20"/>
  <c r="AG137" i="20"/>
  <c r="AI137" i="20"/>
  <c r="AK137" i="20"/>
  <c r="AF137" i="20"/>
  <c r="AE138" i="20"/>
  <c r="AF138" i="20"/>
  <c r="AH137" i="20"/>
  <c r="AJ137" i="20"/>
  <c r="AL137" i="20"/>
  <c r="AE139" i="20"/>
  <c r="AF139" i="20"/>
  <c r="AE141" i="20"/>
  <c r="AF141" i="20"/>
  <c r="O142" i="20"/>
  <c r="Q142" i="20"/>
  <c r="R142" i="20"/>
  <c r="P142" i="20"/>
  <c r="AE142" i="20"/>
  <c r="AF142" i="20"/>
  <c r="AE143" i="20"/>
  <c r="AG142" i="20"/>
  <c r="AI142" i="20"/>
  <c r="AK142" i="20"/>
  <c r="AM142" i="20"/>
  <c r="AF143" i="20"/>
  <c r="AH142" i="20"/>
  <c r="AJ142" i="20"/>
  <c r="AL142" i="20"/>
  <c r="AE144" i="20"/>
  <c r="AF144" i="20"/>
  <c r="AE146" i="20"/>
  <c r="AF146" i="20"/>
  <c r="Q111" i="20"/>
  <c r="R111" i="20"/>
  <c r="Q127" i="20"/>
  <c r="R127" i="20"/>
  <c r="Q117" i="20"/>
  <c r="R117" i="20"/>
  <c r="Q132" i="20"/>
  <c r="R132" i="20"/>
  <c r="AM147" i="20"/>
  <c r="AM137" i="20"/>
  <c r="AM132" i="20"/>
  <c r="AM111" i="20"/>
</calcChain>
</file>

<file path=xl/comments1.xml><?xml version="1.0" encoding="utf-8"?>
<comments xmlns="http://schemas.openxmlformats.org/spreadsheetml/2006/main">
  <authors>
    <author>Julio Roberto Fuentes Vidal</author>
  </authors>
  <commentList>
    <comment ref="F6" authorId="0" shapeId="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authors>
    <author>Viviana Poveda</author>
    <author>Julio Roberto Fuentes Vidal</author>
    <author>Blanca Ofir Murillo Solarte</author>
    <author>Wilson  Avila</author>
    <author>Willson</author>
  </authors>
  <commentList>
    <comment ref="AN61" authorId="0" shapeId="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text>
        <r>
          <rPr>
            <sz val="9"/>
            <color indexed="81"/>
            <rFont val="Tahoma"/>
            <family val="2"/>
          </rPr>
          <t>Seleccione una de las opciones de la lista desplegable.</t>
        </r>
      </text>
    </comment>
    <comment ref="AN62" authorId="0" shapeId="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text>
        <r>
          <rPr>
            <b/>
            <sz val="9"/>
            <color indexed="81"/>
            <rFont val="Tahoma"/>
            <family val="2"/>
          </rPr>
          <t>comentarioi</t>
        </r>
        <r>
          <rPr>
            <sz val="9"/>
            <color indexed="81"/>
            <rFont val="Tahoma"/>
            <family val="2"/>
          </rPr>
          <t xml:space="preserve">
</t>
        </r>
      </text>
    </comment>
    <comment ref="A107" authorId="3" shapeId="0">
      <text>
        <r>
          <rPr>
            <sz val="11"/>
            <color indexed="81"/>
            <rFont val="Tahoma"/>
            <family val="2"/>
          </rPr>
          <t xml:space="preserve">
Elija de la lista desplegable  el nombre del proceso.</t>
        </r>
      </text>
    </comment>
    <comment ref="D107" authorId="3" shapeId="0">
      <text>
        <r>
          <rPr>
            <sz val="11"/>
            <color indexed="81"/>
            <rFont val="Tahoma"/>
            <family val="2"/>
          </rPr>
          <t xml:space="preserve">Este número consecutivo se utiliza para cada riesgo, empezando desde 1.
</t>
        </r>
      </text>
    </comment>
    <comment ref="E107" authorId="3" shapeId="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text>
        <r>
          <rPr>
            <sz val="11"/>
            <color indexed="81"/>
            <rFont val="Tahoma"/>
            <family val="2"/>
          </rPr>
          <t>En caso que sea SI, escriba el código del proyecto a que corresponde</t>
        </r>
      </text>
    </comment>
    <comment ref="J108" authorId="0" shapeId="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text>
        <r>
          <rPr>
            <sz val="11"/>
            <color indexed="81"/>
            <rFont val="Tahoma"/>
            <family val="2"/>
          </rPr>
          <t>Seleccione una de las opciones de la lista desplegable.</t>
        </r>
        <r>
          <rPr>
            <sz val="12"/>
            <color indexed="81"/>
            <rFont val="Tahoma"/>
            <family val="2"/>
          </rPr>
          <t xml:space="preserve">
</t>
        </r>
      </text>
    </comment>
    <comment ref="BB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text>
        <r>
          <rPr>
            <sz val="11"/>
            <color indexed="81"/>
            <rFont val="Tahoma"/>
            <family val="2"/>
          </rPr>
          <t>Seleccione una de las opciones de la lista desplegable.</t>
        </r>
        <r>
          <rPr>
            <sz val="12"/>
            <color indexed="81"/>
            <rFont val="Tahoma"/>
            <family val="2"/>
          </rPr>
          <t xml:space="preserve">
</t>
        </r>
      </text>
    </comment>
    <comment ref="BH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text>
        <r>
          <rPr>
            <sz val="11"/>
            <color indexed="81"/>
            <rFont val="Tahoma"/>
            <family val="2"/>
          </rPr>
          <t>Seleccione una de las opciones de la lista desplegable.</t>
        </r>
        <r>
          <rPr>
            <sz val="12"/>
            <color indexed="81"/>
            <rFont val="Tahoma"/>
            <family val="2"/>
          </rPr>
          <t xml:space="preserve">
</t>
        </r>
      </text>
    </comment>
    <comment ref="BN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text>
        <r>
          <rPr>
            <sz val="11"/>
            <color indexed="81"/>
            <rFont val="Tahoma"/>
            <family val="2"/>
          </rPr>
          <t>Se entiende como la posibilidad de ocurrencia del riesgo, esta puede ser medida con criterios de frecuencia o factibilidad</t>
        </r>
      </text>
    </comment>
    <comment ref="AO110" authorId="1" shapeId="0">
      <text>
        <r>
          <rPr>
            <sz val="11"/>
            <color indexed="81"/>
            <rFont val="Tahoma"/>
            <family val="2"/>
          </rPr>
          <t>Se entiende como la consecuancia que puede ocacionar a la organización la materialización del riesgo</t>
        </r>
      </text>
    </comment>
    <comment ref="AP110" authorId="4" shapeId="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authors>
    <author>Julio Roberto Fuentes Vidal</author>
    <author>Blanca Ofir Murillo Solarte</author>
  </authors>
  <commentList>
    <comment ref="R3" authorId="0" shapeId="0">
      <text>
        <r>
          <rPr>
            <sz val="14"/>
            <color indexed="81"/>
            <rFont val="Tahoma"/>
            <family val="2"/>
          </rPr>
          <t xml:space="preserve">Si el control es preventivo, afecta  la probabilidad y si el control es correctivo afecta el impacto
</t>
        </r>
      </text>
    </comment>
    <comment ref="C9" authorId="1" shapeId="0">
      <text>
        <r>
          <rPr>
            <b/>
            <sz val="11"/>
            <color indexed="81"/>
            <rFont val="Tahoma"/>
            <family val="2"/>
          </rPr>
          <t>Si el control es preventivo, afecta  la probabilidad y si el control es correctivo afecta el impacto</t>
        </r>
      </text>
    </comment>
    <comment ref="G10" authorId="0" shapeId="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text>
        <r>
          <rPr>
            <sz val="11"/>
            <color indexed="81"/>
            <rFont val="Tahoma"/>
            <family val="2"/>
          </rPr>
          <t xml:space="preserve">
Relacionar el numero de consecutivo del riesgo identificado en el mapa</t>
        </r>
      </text>
    </comment>
    <comment ref="C23" authorId="1" shapeId="0">
      <text>
        <r>
          <rPr>
            <b/>
            <sz val="11"/>
            <color indexed="81"/>
            <rFont val="Tahoma"/>
            <family val="2"/>
          </rPr>
          <t>Si el control es preventivo, afecta  la probabilidad y si el control es correctivo afecta el impacto</t>
        </r>
      </text>
    </comment>
    <comment ref="G24"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text>
        <r>
          <rPr>
            <b/>
            <sz val="11"/>
            <color indexed="81"/>
            <rFont val="Tahoma"/>
            <family val="2"/>
          </rPr>
          <t>Si el control es preventivo, afecta  la probabilidad y si el control es correctivo afecta el impacto</t>
        </r>
      </text>
    </comment>
    <comment ref="G38"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text>
        <r>
          <rPr>
            <b/>
            <sz val="11"/>
            <color indexed="81"/>
            <rFont val="Tahoma"/>
            <family val="2"/>
          </rPr>
          <t>Si el control es preventivo, afecta  la probabilidad y si el control es correctivo afecta el impacto</t>
        </r>
      </text>
    </comment>
    <comment ref="G5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text>
        <r>
          <rPr>
            <b/>
            <sz val="11"/>
            <color indexed="81"/>
            <rFont val="Tahoma"/>
            <family val="2"/>
          </rPr>
          <t>Si el control es preventivo, afecta  la probabilidad y si el control es correctivo afecta el impacto</t>
        </r>
      </text>
    </comment>
    <comment ref="G6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text>
        <r>
          <rPr>
            <b/>
            <sz val="11"/>
            <color indexed="81"/>
            <rFont val="Tahoma"/>
            <family val="2"/>
          </rPr>
          <t>Si el control es preventivo, afecta  la probabilidad y si el control es correctivo afecta el impacto</t>
        </r>
      </text>
    </comment>
    <comment ref="G8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text>
        <r>
          <rPr>
            <b/>
            <sz val="11"/>
            <color indexed="81"/>
            <rFont val="Tahoma"/>
            <family val="2"/>
          </rPr>
          <t>Si el control es preventivo, afecta  la probabilidad y si el control es correctivo afecta el impacto</t>
        </r>
      </text>
    </comment>
    <comment ref="G95"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text>
        <r>
          <rPr>
            <b/>
            <sz val="11"/>
            <color indexed="81"/>
            <rFont val="Tahoma"/>
            <family val="2"/>
          </rPr>
          <t>Si el control es preventivo, afecta  la probabilidad y si el control es correctivo afecta el impacto</t>
        </r>
      </text>
    </comment>
    <comment ref="G109"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text>
        <r>
          <rPr>
            <b/>
            <sz val="11"/>
            <color indexed="81"/>
            <rFont val="Tahoma"/>
            <family val="2"/>
          </rPr>
          <t>Si el control es preventivo, afecta  la probabilidad y si el control es correctivo afecta el impacto</t>
        </r>
      </text>
    </comment>
    <comment ref="G12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text>
        <r>
          <rPr>
            <b/>
            <sz val="11"/>
            <color indexed="81"/>
            <rFont val="Tahoma"/>
            <family val="2"/>
          </rPr>
          <t>Si el control es preventivo, afecta  la probabilidad y si el control es correctivo afecta el impacto</t>
        </r>
      </text>
    </comment>
    <comment ref="G13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text>
        <r>
          <rPr>
            <b/>
            <sz val="11"/>
            <color indexed="81"/>
            <rFont val="Tahoma"/>
            <family val="2"/>
          </rPr>
          <t>Si el control es preventivo, afecta  la probabilidad y si el control es correctivo afecta el impacto</t>
        </r>
      </text>
    </comment>
    <comment ref="G15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text>
        <r>
          <rPr>
            <b/>
            <sz val="11"/>
            <color indexed="81"/>
            <rFont val="Tahoma"/>
            <family val="2"/>
          </rPr>
          <t>Si el control es preventivo, afecta  la probabilidad y si el control es correctivo afecta el impacto</t>
        </r>
      </text>
    </comment>
    <comment ref="G166"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<sst xmlns="http://schemas.openxmlformats.org/spreadsheetml/2006/main" count="1039" uniqueCount="467">
  <si>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</si>
  <si>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</si>
  <si>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</si>
  <si>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</si>
  <si>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</si>
  <si>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</si>
  <si>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</si>
  <si>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</si>
  <si>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</si>
  <si>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</si>
  <si>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</si>
  <si>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</si>
  <si>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</si>
  <si>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</si>
  <si>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</si>
  <si>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</si>
  <si>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</si>
  <si>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</si>
  <si>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</si>
  <si>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</si>
  <si>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</si>
  <si>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</si>
  <si>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</si>
  <si>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</si>
  <si>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</si>
  <si>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</si>
  <si>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</si>
  <si>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</si>
  <si>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</si>
  <si>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</si>
  <si>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</si>
  <si>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</si>
  <si>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</si>
  <si>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</si>
  <si>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</si>
  <si>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</si>
  <si>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</si>
  <si>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</si>
  <si>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</si>
  <si>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</si>
  <si>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</si>
  <si>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</si>
  <si>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</si>
  <si>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</si>
  <si>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</si>
  <si>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</si>
  <si>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</si>
  <si>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</si>
  <si>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</si>
  <si>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</si>
  <si>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</si>
  <si>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</si>
  <si>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</si>
  <si>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</si>
  <si>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</si>
  <si>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</si>
  <si>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</si>
  <si>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</si>
  <si>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</si>
  <si>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</si>
  <si>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</si>
  <si>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</si>
  <si>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</si>
  <si>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</si>
  <si>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</si>
  <si>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</si>
  <si>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</si>
  <si>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</si>
  <si>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</si>
  <si>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</si>
  <si>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</si>
  <si>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</si>
  <si>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</si>
  <si>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</si>
  <si>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</si>
  <si>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</si>
  <si>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</si>
  <si>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</si>
  <si>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</si>
  <si>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</si>
  <si>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</si>
  <si>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</si>
  <si>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</si>
  <si>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</si>
  <si>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</si>
  <si>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</si>
  <si>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</si>
  <si>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</si>
  <si>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</si>
  <si>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</si>
  <si>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</si>
  <si>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</si>
  <si>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</si>
  <si>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</si>
  <si>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</si>
  <si>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</si>
  <si>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</si>
  <si>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</si>
  <si>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</si>
  <si>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</si>
  <si>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</si>
  <si>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</si>
  <si>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</si>
  <si>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</si>
  <si>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</si>
  <si>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</si>
  <si>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</si>
  <si>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</si>
  <si>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</si>
  <si>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</si>
  <si>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</si>
  <si>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</si>
  <si>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</si>
  <si>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</si>
  <si>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</si>
  <si>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</si>
  <si>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</si>
  <si>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</si>
  <si>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</si>
  <si>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</si>
  <si>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</si>
  <si>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</si>
  <si>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</si>
  <si>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</si>
  <si>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</si>
  <si>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</si>
  <si>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</si>
  <si>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</si>
  <si>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</si>
  <si>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</si>
  <si>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</si>
  <si>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</si>
  <si>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</si>
  <si>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</si>
  <si>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</si>
  <si>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</si>
  <si>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</si>
  <si>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</si>
  <si>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</si>
  <si>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</si>
  <si>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</si>
  <si>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</si>
  <si>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</si>
  <si>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</si>
  <si>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</si>
  <si>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</si>
  <si>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</si>
  <si>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</si>
  <si>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</si>
  <si>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</si>
  <si>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</si>
  <si>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</si>
  <si>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</si>
  <si>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</si>
  <si>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</si>
  <si>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</si>
  <si>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</si>
  <si>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</si>
  <si>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</si>
  <si>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</si>
  <si>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</si>
  <si>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</si>
  <si>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</si>
  <si>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</si>
  <si>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</si>
  <si>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</si>
  <si>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</si>
  <si>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</si>
  <si>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</si>
  <si>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</si>
  <si>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</si>
  <si>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</si>
  <si>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</si>
  <si>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</si>
  <si>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</si>
  <si>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</si>
  <si>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</si>
  <si>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</si>
  <si>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</si>
  <si>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</si>
  <si>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</si>
  <si>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</si>
  <si>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</si>
  <si>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</si>
  <si>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</si>
  <si>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</si>
  <si>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</si>
  <si>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</si>
  <si>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</si>
  <si>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</si>
  <si>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</si>
  <si>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</si>
  <si>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</si>
  <si>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</si>
  <si>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</si>
  <si>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</si>
  <si>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</si>
  <si>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</si>
  <si>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</si>
  <si>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</si>
  <si>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</si>
  <si>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</si>
  <si>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</si>
  <si>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</si>
  <si>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</si>
  <si>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</si>
  <si>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</si>
  <si>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</si>
  <si>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</si>
  <si>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</si>
  <si>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</si>
  <si>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</si>
  <si>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</si>
  <si>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</si>
  <si>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</si>
  <si>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</si>
  <si>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</si>
  <si>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</si>
  <si>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</si>
  <si>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</si>
  <si>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</si>
  <si>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</si>
  <si>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</si>
  <si>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</si>
  <si>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</si>
  <si>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</si>
  <si>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</si>
  <si>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</si>
  <si>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</si>
  <si>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</si>
  <si>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</si>
  <si>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</si>
  <si>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</si>
  <si>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</si>
  <si>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</si>
  <si>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</si>
  <si>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</si>
  <si>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</si>
  <si>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</si>
  <si>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</si>
  <si>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</si>
  <si>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</si>
  <si>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</si>
  <si>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</si>
  <si>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</si>
  <si>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</si>
  <si>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</si>
  <si>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</si>
  <si>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</si>
  <si>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</si>
  <si>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</si>
  <si>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</si>
  <si>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</si>
  <si>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</si>
  <si>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</si>
  <si>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</si>
  <si>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</si>
  <si>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</si>
  <si>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</si>
  <si>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</si>
  <si>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</si>
  <si>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</si>
  <si>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</si>
  <si>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</si>
  <si>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</si>
  <si>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</si>
  <si>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</si>
  <si>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</si>
  <si>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</si>
  <si>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</si>
  <si>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</si>
  <si>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</si>
  <si>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</si>
  <si>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</si>
  <si>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</si>
  <si>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</si>
  <si>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</si>
  <si>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</si>
  <si>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</si>
  <si>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</si>
  <si>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</si>
  <si>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</si>
  <si>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</si>
  <si>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</si>
  <si>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</si>
  <si>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</si>
  <si>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</si>
  <si>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</si>
  <si>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</si>
  <si>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</si>
  <si>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</si>
  <si>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</si>
  <si>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</si>
  <si>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</si>
  <si>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</si>
  <si>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</si>
  <si>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</si>
  <si>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</si>
  <si>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</si>
  <si>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</si>
  <si>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</si>
  <si>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</si>
  <si>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</si>
  <si>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</si>
  <si>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</si>
  <si>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</si>
  <si>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</si>
  <si>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</si>
  <si>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</si>
  <si>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</si>
  <si>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</si>
  <si>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</si>
  <si>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</si>
  <si>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</si>
  <si>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</si>
  <si>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</si>
  <si>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</si>
  <si>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</si>
  <si>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</si>
  <si>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</si>
  <si>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Falencias en la documentación de entrega de los animales por la Secretaría de Ambiente</t>
  </si>
  <si>
    <t>No realizar la valoración veterinaria antes del ingreso a cuarentena</t>
  </si>
  <si>
    <t>Incumplimiento del procedimiento, los protocolos y los formatos dispuestos para la custodia de lo animales</t>
  </si>
  <si>
    <t>Demoras en el reporte de datos para la actualización de historias clinicas y diligenciamiento de conceptos tecnicos</t>
  </si>
  <si>
    <t xml:space="preserve">Posibles investigaciones y/o sanciones </t>
  </si>
  <si>
    <t>Sobrecarga operativa y sobre costos sobre la operación del centro de fauna</t>
  </si>
  <si>
    <t>Reprocesos</t>
  </si>
  <si>
    <t xml:space="preserve">Realizar reuniones mesnuales tecnicas irinstitucionales con el SDA </t>
  </si>
  <si>
    <t>socializacion del procedimiento para la recpeción ………</t>
  </si>
  <si>
    <t>Reuniones con el quipo tecnico del convenio, para garantizar los tiempos de reporte de información</t>
  </si>
  <si>
    <t>Actas de reunión, listas de asistencia y oficios</t>
  </si>
  <si>
    <t>Actas de reunión, listas de asistencia, procedimientos y linemaientos</t>
  </si>
  <si>
    <t xml:space="preserve">Actas de reunión, listas de asistencia </t>
  </si>
  <si>
    <t>Reuniones con el equipo tecnico del convenio, para garantizar los tiempos de reporte de información</t>
  </si>
  <si>
    <t>Comité interno para analizar la situación y tomar desiciones</t>
  </si>
  <si>
    <t xml:space="preserve">Coordinador Fauna Silvestre </t>
  </si>
  <si>
    <t xml:space="preserve">Incumplimiento a lo establecido en el programa de hogares de paso. </t>
  </si>
  <si>
    <t>Debilidad en la capacidad operativa para atender el programa de hogares de paso</t>
  </si>
  <si>
    <t>Retraso en los procesos de seguimiento y atención del programa de hogares de paso.</t>
  </si>
  <si>
    <t>Ausencia de insumos para realizar las operaciones en el programa de hogares de paso.</t>
  </si>
  <si>
    <t>Debilidad en la promoción del programa de hogares de paso.</t>
  </si>
  <si>
    <t>Imposibilidad de crecimiento del programa de hogares de paso.</t>
  </si>
  <si>
    <t xml:space="preserve">Desconocimiento del programa de hogares de paso por parte de la ciudadanía. </t>
  </si>
  <si>
    <t>No generar impacto distrital mediante el programa de hogares de paso.</t>
  </si>
  <si>
    <t>Pérdida de imagen institucional.</t>
  </si>
  <si>
    <t>Analizar cada dos semanas el cronograma de trabajo con el personal activo para la atención de las necesidades de hogares de paso.</t>
  </si>
  <si>
    <t>Priorizar la consecución de hogares que puedan brindar un apoyo adicional al programa de hogares de paso.</t>
  </si>
  <si>
    <t>Implementar otros mecanismos de difusión para ampliar la promoción del programa de hogares de paso.</t>
  </si>
  <si>
    <t>Actas de reunión, listas de asistencia y cronograma.</t>
  </si>
  <si>
    <t>Formatos de inscripción</t>
  </si>
  <si>
    <t>Actas de reunión, listas de asistencia y material de difusión.</t>
  </si>
  <si>
    <t>Reunión trimestral de evaluación del cumplimiento del programa.</t>
  </si>
  <si>
    <t>Equipo Hogares de Paso</t>
  </si>
  <si>
    <t>Realizar mesa técnica para analizar causa raíz y encontrar soluciones.</t>
  </si>
  <si>
    <t>Coordinador de protección y adopciones</t>
  </si>
  <si>
    <t>Incumplimiento a lo establecido en el programa de adopciones</t>
  </si>
  <si>
    <t>Debilidad en la capacidad operativa para atender el programa de Adopciones</t>
  </si>
  <si>
    <t>Debilidad en la promoción del programa de adopcion</t>
  </si>
  <si>
    <t>Campañas externas jornadas que no pertenecen al Instituto Distrital  de Proteccion y Bienestar Animal.</t>
  </si>
  <si>
    <t>Imposibilidad de crecimiento del programa de adopciones</t>
  </si>
  <si>
    <t>no contar con disposicion de animales 100% recuperados para ser entregados en adopcion</t>
  </si>
  <si>
    <t>posibles investigaciones de tipo admininstrativo</t>
  </si>
  <si>
    <t>Socializar el programa al personal existente del área de adopción con el fin de asegurar que todos con la capacidad de atender el programa.</t>
  </si>
  <si>
    <t>generar estrategias para implementar nuevos mecanismos de promoción del programa de adopciones.</t>
  </si>
  <si>
    <t xml:space="preserve">implementación de estrategias de articulación con fundaciones y proteccionistas que realizan jornadas de adopción. </t>
  </si>
  <si>
    <t>Actas de Reuniones, Listas de asistencia, presentaciones, formatos , procedimientos.</t>
  </si>
  <si>
    <t>mecanismos generados</t>
  </si>
  <si>
    <t>Jornadas de Adopcion, Actas de Reuniones, Listas de asistencia, presentaciones, formatos , procedimientos.</t>
  </si>
  <si>
    <t>Socializar el programa al personal existente del área de adopción con el fin de asegurar que todos couenten con la capacidad de atender el programa.</t>
  </si>
  <si>
    <t xml:space="preserve">Realizar retroalimentación para los casos que se requieran </t>
  </si>
  <si>
    <t>Apoyo adopciones</t>
  </si>
  <si>
    <t>mesa tecnica interna para analizar la situación y tomar desiciones</t>
  </si>
  <si>
    <t>Coordinador Proteccion y Adopcion</t>
  </si>
  <si>
    <t>Ausencia de mecanismos de control sobre el ingreso de los animales a la unidad</t>
  </si>
  <si>
    <t>debilidad en el uso de la documentación establecida para la trazabilidad de los animales</t>
  </si>
  <si>
    <t>No contar con el inventario de alimentos e insumos requeridos para la manutención de los animales de la Unidad</t>
  </si>
  <si>
    <t>Deficiencia en la cacapcidad operativa y debilidad en la idoneidad del personal</t>
  </si>
  <si>
    <t>Posibles investigaciones de tipo admininstrativo, fiscal y/o penal</t>
  </si>
  <si>
    <t>Incumplimiento de la misionalidad institucional</t>
  </si>
  <si>
    <t>perdidad de imagen institucional</t>
  </si>
  <si>
    <t>Utilizacion de los diferentes formatos definidos para el control del ingreso y el egreso de los animales a la unidad</t>
  </si>
  <si>
    <t>renuiones mensuales para revisión del cumplimiento en el dilgenciamiento documental</t>
  </si>
  <si>
    <t>Realizar proyección mensual sobre los requerimiento de alimentos para los animales de la unidad</t>
  </si>
  <si>
    <t xml:space="preserve">distribución de actividades acorde a la capacidad operativa </t>
  </si>
  <si>
    <t>Socialización procedimientos e instructivos al interior del proceso</t>
  </si>
  <si>
    <t>Formatos de relación de ingreso y egreso</t>
  </si>
  <si>
    <t xml:space="preserve">Actas de reunión y docuemntos diligenciados </t>
  </si>
  <si>
    <t xml:space="preserve">Informes de requerimientos de alimentos </t>
  </si>
  <si>
    <t>Actas de reunión</t>
  </si>
  <si>
    <t>Porcedimientos y anexos</t>
  </si>
  <si>
    <t>Realizar reunion y evaluar las posibles soluciones</t>
  </si>
  <si>
    <t>Coordinador Unidad de Cuidado Animal</t>
  </si>
  <si>
    <t xml:space="preserve"> PROTECCIÓN ANTE LA CRUELDAD ANIMAL</t>
  </si>
  <si>
    <t>No se realizan las visitas por parte de los profesionales asignados</t>
  </si>
  <si>
    <t>ausencia de controles para verificaciónde cumplimiento de las visitas</t>
  </si>
  <si>
    <t>Debilidad en los medios de transporte para la realización de las visitas</t>
  </si>
  <si>
    <t xml:space="preserve">Posibles investigaciones administrativas </t>
  </si>
  <si>
    <t>Inoportunidad en la atención de los animales que requieren atención</t>
  </si>
  <si>
    <t>Seguimiento de manera telefonica y presencial a las visitas de verificación</t>
  </si>
  <si>
    <t>Realizar cornograma de programación de vsiistas</t>
  </si>
  <si>
    <t>Incluir meta operativa a los profesionales de manera mensula</t>
  </si>
  <si>
    <t xml:space="preserve">Socialización del procedimeinto </t>
  </si>
  <si>
    <t>Profesional area</t>
  </si>
  <si>
    <t>Dar cumplimiento a la solicitud de manera inmediata</t>
  </si>
  <si>
    <t>Coordinador registro y control</t>
  </si>
  <si>
    <t>Formatos de seguimiento</t>
  </si>
  <si>
    <t>cronograma de visitas</t>
  </si>
  <si>
    <t>Plan de trabajo</t>
  </si>
  <si>
    <t>no contar con los programas de prevención sobre comportamiento animal y las valoraciones etologicas de los animales</t>
  </si>
  <si>
    <t>Ausencia de articulación de los entes locales con el instituto</t>
  </si>
  <si>
    <t>Debilidad en la idoneidad del personal que responde ante la elaboración y ejecución de los programas</t>
  </si>
  <si>
    <t>Ausencia de articulación con los procesos que suministran información</t>
  </si>
  <si>
    <t>Afectación de la percepción de la ciudadania</t>
  </si>
  <si>
    <t>Poibles investifgaciones de tipo adminstrativo</t>
  </si>
  <si>
    <t>afectación de las actividades de los demas procesos</t>
  </si>
  <si>
    <t xml:space="preserve">Mesas de trabajo e invitaciones con los entes locales para fortalecer los procesos de articulación </t>
  </si>
  <si>
    <t>Socialización de los procedimientos que se manejan en el area a los responsables</t>
  </si>
  <si>
    <t>Realizar mesa tecnica para anlizar la causa del incumplimiento o la aausencia de las valoración y sus posibles soluciones</t>
  </si>
  <si>
    <t>Coordinador comportamiento</t>
  </si>
  <si>
    <t xml:space="preserve">Desconocimiento del manejo adecuado por parte del personal </t>
  </si>
  <si>
    <t xml:space="preserve">Inadecuado manejo de los residuos infeccionsos generados </t>
  </si>
  <si>
    <t xml:space="preserve">transmisión de enfermedades infectocontagiosas  </t>
  </si>
  <si>
    <t>Falencias en las unidades de almacenamiento</t>
  </si>
  <si>
    <t>Perdida de imagen institucional</t>
  </si>
  <si>
    <t xml:space="preserve">ausencia de mecanismos para el trasporte de los residuos generados </t>
  </si>
  <si>
    <t>Investigaciones y sanciones por parte de autoridad ambiental</t>
  </si>
  <si>
    <t xml:space="preserve">Debilidadad en la asignación de recursos para la compra de los insumos requeridos en el manejo de los residuos </t>
  </si>
  <si>
    <t>Cierre de la operación</t>
  </si>
  <si>
    <t>No se tiene claridad frente a las redes hidrosanitarias</t>
  </si>
  <si>
    <t xml:space="preserve">No contar con un sistema adecuado de vertimentos </t>
  </si>
  <si>
    <t>Contaminación del agua</t>
  </si>
  <si>
    <t xml:space="preserve">ausencia de mecanismos de tratamiento de aguas residuales </t>
  </si>
  <si>
    <t xml:space="preserve">Cese de actividades por sanción al no contar con el permiso de vertimentos </t>
  </si>
  <si>
    <t>No se cuenta con el presupuesto necesario para realizar todas las adecuaciones que se requieren</t>
  </si>
  <si>
    <t>Demandas e investigaciones por parte de los afectados</t>
  </si>
  <si>
    <t>No realizar la adecuada gestión para la recepción, custodia y conceptos de disposición final (FAUNA SILVESTRE)</t>
  </si>
  <si>
    <t>No dar cumplimiento a las actividades programadas de bienestar a los felinos y caninos en el Centro de Ciudado Animal</t>
  </si>
  <si>
    <t>Como una de las estrategias se contemplo la realización de jornadas en compañía del programa de voluntariado con el fin de fortalecer el programa de adopciones</t>
  </si>
  <si>
    <t>Reuniones realizadas según necesidad de retroalimentación</t>
  </si>
  <si>
    <t>Al interior del area de adopciones se realizan jornadas de socialización con el fin de contextualizar las jornadas y el programa.</t>
  </si>
  <si>
    <t>socializacion del procedimiento</t>
  </si>
  <si>
    <t>Se han utilizado los formatos definidos para el control de ingreso de animales a la unidad de cuidado animal, sin embargo, por la alta rotación de personal la dificultad en los egresos de animales se ha evidenciado, ya que se siguen sacando animales por cada una de las áreas, sin reportar al área de custodia para formalizar la salida de los animales.</t>
  </si>
  <si>
    <t>Se han realizado reuniones internas de área y con otras áreas para verificar el cumplimiento en el diligenciamiento de los formatos, se realizaron 2 internas el 13 de noviembre de 2018 y el 14 de diciembre de 2018 y 1 externa el 22 de noviembre de 2018.</t>
  </si>
  <si>
    <t xml:space="preserve">En la actualidad se cuenta con un zootecnista en el área de custodia para hacer el cálculo de las raciones diarias de los animales, teniendo en cuenta su condición fisiológica y sanitaria; de igual manera se esta reportando semanalmente a la coordinadora del área de adopciones, al apoyo a la supervisión y al supervisor sobre el inventario y consumo diario de los animales y se esta realizando la solicitud formal por correo electrónico con aproximadamente 15 días antes de finalizar el inventario para que el contratista suministre el alimento a la unidad.  </t>
  </si>
  <si>
    <t>Se están realizando reuniones semanales con el personal para verificar las condiciones de las zonas de trabajo y redistribuir funciones. De igual manera se está programando con anticipación las actividades del área de bienestar con un cronograma que se socializa por correo electrónico a todo el personal técnico, bachiller y administrativo del área. Se programan los turnos de fin de semana y de 4 a 5 pm para que siempre exista personal del área en el horario establecido para el funcionamiento de la unidad de cuidado animal.</t>
  </si>
  <si>
    <t xml:space="preserve">El día 26 de diciembre de 2018 se solicito por parte del área el apoyo al área de planeación para la actualización de los instructivos y se inició el proceso de verificación el 14 de diciembre de 2018. En la actualidad se encuentran en revisión los instructivos del área. </t>
  </si>
  <si>
    <t>incumplimientos a las solicitudes sobre  denuncias de posibles casos de maltrato animal</t>
  </si>
  <si>
    <t>En el trimestre de octubre a diciembre de 2018 se realizaron 15 llamadas telefónicas a ciudadanos los cuales el escuadrón anticrueldad les había realizado visita de verificación de condiciones de bienestar con el fin de determinar que la información descrita en las actas si es real y confiable.</t>
  </si>
  <si>
    <t>Diariamente se diligencia una matriz con los radicados que llegan formalmente al Instituto Distrital de protección y bienestar Animal, de los casos de presunto maltrato animal. En esta matriz se encuentran las variables que requieren los profesionales para realizar las visitas y las localidades correspondientes. Hay tres equipos divididos por tres zonas en las diferentes localidades de Bogotá, equipo 1. Usaquén, chapinero, Engativá, suba, barrios unidos y Teusaquillo. Equipo 2. Santa fe, Kennedy, Fontibón, Mártires, Puente Aranda, la candelaria y Rafael Uribe y equipo 3. San Cristóbal, Usme, Tunjuelito, Bosa, Antonio Nariño y Ciudad Bolívar y Sumapaz.</t>
  </si>
  <si>
    <t>Se ha planteado realizar una meta mensual de visitas para los profesionales a partir de la nueva contratación, se esta revisando tiempos y desplazamientos con el fin de determinar metas por zonas y revisando el tema de vehículos.</t>
  </si>
  <si>
    <t>El 26 de julio de 2018 se realizó la socialización a todo el Instituto Distrital de Protección y Bienestar Animal, del procedimiento del escuadrón Anticrueldad.
El día 23 de agosto de 2018 se realizó la socialización del procedimiento al programa de brigadas medicas con el fin de determinar el alcance del escuadrón Anticrueldad.
En el procedimiento estaban propuestas actividades para abogados y para técnicos, sin embargo, como fue la primera versión, los abogados se les termino el contrato y no renovaron abogados para el escuadrón y los técnicos que había, algunos pasaron a otros programas y tampoco se dio que contrataran nuevos técnicos para el escuadrón por lo cual urge realizar un ajuste al procedimiento con los cambios generados en el transcurso del tiempo.</t>
  </si>
  <si>
    <t>El dia 9 de octubre se realizo reunión con el equipo de comportamiento para la revisión de la actuazalizacion de la base de datos dando salida a los animales adoptados en la semana distrital de protección y bienestar animal, y los animales que se les realizo eutonasia humanitaria, se evaluan los casos de animales problema en tratamiento y se determinan animales a medicar.</t>
  </si>
  <si>
    <t>el dia 30 de octubre se realizo reunión de comportamiento para socialzar los nuevos miembros  del equipo, y se inicia la caracterización de perros para adopción, se genera un documento con las responsabilidades de cada miembro de trabajo</t>
  </si>
  <si>
    <t>Noviembre 6 se definen y complementan los formatos de adoptabilidad y tratamiento , se socializa el seguimiento de adopción del camino del leon, se hace lluvia de ideas sobre el tiempo a definir sobre animales agresivos  y con fobias.</t>
  </si>
  <si>
    <t>El 22 de noviembre se realizo reunión de equipo de comportamiento con el fin de tratar temas sobre el respeto mutuo y el diligenciamiento de la información de los formatos que se utilizan en el proceso</t>
  </si>
  <si>
    <t>La comunicación es permanente con la SDA, sin embargo mensualmente se realiza una visita por parte de la secretaria con el fin de realizar un inventario de individuos en el centro de fauna</t>
  </si>
  <si>
    <t xml:space="preserve">Se realizo un prueba de conocimiento sobre el procedimiento cfrente al equipo de trabajo (equipo convenio e institucional), resultado del cual se evidencio algunos ajustes en el procedimiento que se trabajaran respectivamenet con planeación </t>
  </si>
  <si>
    <t>Mnesulamente se reune el comité tecnico del convenio 131 de 2017 con el fin de tratar aspectos financieros administrativos y demas que surjan de la necesidad</t>
  </si>
  <si>
    <t>Capacitación al personal que interviene</t>
  </si>
  <si>
    <t xml:space="preserve">Diagnostico estado de manejo de residuos solidos </t>
  </si>
  <si>
    <t xml:space="preserve">Plan de intervención </t>
  </si>
  <si>
    <t>Solicitud de certificación para vertimentos</t>
  </si>
  <si>
    <t>Plan de acción para el logro de la certificación</t>
  </si>
  <si>
    <t>Continuar  con las acciones de capacitaciones programadas, metas operativas, fijadas en el   control identificados .</t>
  </si>
  <si>
    <t>continuar realizando las acciones establecidas en el control identificado del riesgo : no contar con los programas de prevención sobre comportamiento animal y las valoraciones etologicas de los animales,con el fin de mitigar el riesgo.</t>
  </si>
  <si>
    <t>No se realizó el seguimiento a los controles del riesgo identificado relacioado con el inadecuado manejo de los residuos infeccionsos generados . Se recomienda realizar el seguimiento permanente a los riesgos- identificados con el fin mitigar el riesgo.</t>
  </si>
  <si>
    <t xml:space="preserve">No se realizó el seguimiento a los controles identificados  relacioados con la solicitud de vertimentos y plan de acción para el logro de la certificación.  Se recomienda realizar el seguimiento permanente alas acciones de contro a fin de  obtener la certificación de vertimentos.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</si>
</sst>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_ &quot;$&quot;\ * #,##0.00_ ;_ &quot;$&quot;\ * \-#,##0.00_ ;_ &quot;$&quot;\ * &quot;-&quot;??_ ;_ @_ "/>
  </numFmts>
  <fonts count="87"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sz val="11"/>
      <color indexed="8"/>
      <name val="Calibri"/>
      <family val="2"/>
    </font>
    <font>
      <b/>
      <u/>
      <sz val="10"/>
      <name val="Arial"/>
      <family val="2"/>
    </font>
    <font>
      <b/>
      <sz val="13"/>
      <name val="Arial"/>
      <family val="2"/>
    </font>
    <font>
      <b/>
      <sz val="11"/>
      <color indexed="8"/>
      <name val="Calibri"/>
      <family val="2"/>
    </font>
    <font>
      <b/>
      <sz val="11"/>
      <color indexed="8"/>
      <name val="Calibri"/>
      <family val="2"/>
    </font>
    <font>
      <b/>
      <u/>
      <sz val="11"/>
      <color indexed="8"/>
      <name val="Calibri"/>
      <family val="2"/>
    </font>
    <font>
      <b/>
      <u/>
      <sz val="14"/>
      <color indexed="8"/>
      <name val="Calibri"/>
      <family val="2"/>
    </font>
    <font>
      <sz val="11"/>
      <color indexed="8"/>
      <name val="Calibri"/>
      <family val="2"/>
    </font>
    <font>
      <sz val="12"/>
      <name val="Calibri"/>
      <family val="2"/>
    </font>
    <font>
      <b/>
      <sz val="14"/>
      <color indexed="8"/>
      <name val="Calibri"/>
      <family val="2"/>
    </font>
    <font>
      <b/>
      <u/>
      <sz val="12"/>
      <name val="Calibri"/>
      <family val="2"/>
    </font>
    <font>
      <sz val="9"/>
      <color indexed="81"/>
      <name val="Tahoma"/>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sz val="10"/>
      <color rgb="FF000000"/>
      <name val="Tahoma"/>
      <family val="2"/>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s>
  <fills count="43">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6" fillId="0" borderId="0" applyNumberForma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cellStyleXfs>
  <cellXfs count="607">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8" fillId="17" borderId="5" xfId="0" applyFont="1" applyFill="1" applyBorder="1" applyAlignment="1">
      <alignment horizontal="center" vertical="center"/>
    </xf>
    <xf numFmtId="0" fontId="58" fillId="18" borderId="5" xfId="0" applyFont="1" applyFill="1" applyBorder="1" applyAlignment="1">
      <alignment horizontal="center" vertical="center"/>
    </xf>
    <xf numFmtId="0" fontId="59" fillId="0" borderId="6" xfId="0" applyFont="1" applyBorder="1"/>
    <xf numFmtId="0" fontId="59" fillId="0" borderId="0" xfId="0" applyFont="1"/>
    <xf numFmtId="0" fontId="59" fillId="0" borderId="0" xfId="0" applyFont="1" applyProtection="1">
      <protection hidden="1"/>
    </xf>
    <xf numFmtId="0" fontId="59" fillId="12" borderId="0" xfId="0" applyFont="1" applyFill="1"/>
    <xf numFmtId="0" fontId="59" fillId="0" borderId="0" xfId="0" applyFont="1" applyAlignment="1">
      <alignment wrapText="1"/>
    </xf>
    <xf numFmtId="0" fontId="59" fillId="13" borderId="0" xfId="0" applyFont="1" applyFill="1"/>
    <xf numFmtId="0" fontId="59" fillId="15" borderId="0" xfId="0" applyFont="1" applyFill="1"/>
    <xf numFmtId="0" fontId="59" fillId="16" borderId="0" xfId="0" applyFont="1" applyFill="1"/>
    <xf numFmtId="0" fontId="59" fillId="14" borderId="0" xfId="0" applyFont="1" applyFill="1"/>
    <xf numFmtId="0" fontId="59" fillId="0" borderId="5" xfId="0" applyFont="1" applyBorder="1" applyAlignment="1" applyProtection="1">
      <alignment horizontal="justify" vertical="center" wrapText="1"/>
      <protection locked="0"/>
    </xf>
    <xf numFmtId="0" fontId="59" fillId="0" borderId="6" xfId="0" applyFont="1" applyBorder="1" applyAlignment="1" applyProtection="1">
      <alignment horizontal="center" vertical="center" wrapText="1"/>
      <protection hidden="1"/>
    </xf>
    <xf numFmtId="3" fontId="59" fillId="0" borderId="5" xfId="0" applyNumberFormat="1" applyFont="1" applyBorder="1" applyAlignment="1" applyProtection="1">
      <alignment horizontal="center" vertical="center" wrapText="1"/>
      <protection hidden="1"/>
    </xf>
    <xf numFmtId="0" fontId="59" fillId="14" borderId="0" xfId="0" applyFont="1" applyFill="1"/>
    <xf numFmtId="0" fontId="59" fillId="14" borderId="7" xfId="0" applyFont="1" applyFill="1" applyBorder="1"/>
    <xf numFmtId="0" fontId="59" fillId="14" borderId="1" xfId="0" applyFont="1" applyFill="1" applyBorder="1"/>
    <xf numFmtId="0" fontId="59" fillId="0" borderId="1" xfId="0" applyFont="1" applyBorder="1"/>
    <xf numFmtId="0" fontId="59" fillId="0" borderId="8"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60" fillId="14" borderId="10" xfId="0" applyFont="1" applyFill="1" applyBorder="1" applyAlignment="1">
      <alignment horizontal="justify" vertical="center" wrapText="1"/>
    </xf>
    <xf numFmtId="0" fontId="61"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62" fillId="14" borderId="0" xfId="0" applyFont="1" applyFill="1"/>
    <xf numFmtId="3" fontId="59"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63" fillId="14" borderId="11" xfId="0" applyFont="1" applyFill="1" applyBorder="1" applyAlignment="1">
      <alignment vertical="center"/>
    </xf>
    <xf numFmtId="0" fontId="63" fillId="14" borderId="12" xfId="0" applyFont="1" applyFill="1" applyBorder="1" applyAlignment="1">
      <alignment vertical="center"/>
    </xf>
    <xf numFmtId="0" fontId="63" fillId="14" borderId="13" xfId="0" applyFont="1" applyFill="1" applyBorder="1" applyAlignment="1">
      <alignment vertical="center"/>
    </xf>
    <xf numFmtId="0" fontId="63" fillId="14" borderId="17" xfId="0" applyFont="1" applyFill="1" applyBorder="1" applyAlignment="1">
      <alignment vertical="center"/>
    </xf>
    <xf numFmtId="0" fontId="63" fillId="14" borderId="1" xfId="0" applyFont="1" applyFill="1" applyBorder="1" applyAlignment="1">
      <alignment vertical="center"/>
    </xf>
    <xf numFmtId="0" fontId="63" fillId="14" borderId="18" xfId="0" applyFont="1" applyFill="1" applyBorder="1" applyAlignment="1">
      <alignment vertical="center"/>
    </xf>
    <xf numFmtId="0" fontId="64" fillId="14" borderId="3" xfId="0" applyFont="1" applyFill="1" applyBorder="1" applyAlignment="1">
      <alignment horizontal="center" vertical="center" wrapText="1"/>
    </xf>
    <xf numFmtId="0" fontId="65" fillId="0" borderId="16" xfId="0" applyFont="1" applyBorder="1" applyAlignment="1">
      <alignment horizontal="justify" vertical="center" wrapText="1"/>
    </xf>
    <xf numFmtId="0" fontId="65" fillId="0" borderId="15" xfId="0" applyFont="1" applyBorder="1" applyAlignment="1">
      <alignment horizontal="justify" vertical="center" wrapText="1"/>
    </xf>
    <xf numFmtId="0" fontId="65" fillId="0" borderId="6" xfId="0" applyFont="1" applyBorder="1" applyAlignment="1">
      <alignment horizontal="justify" vertical="center" wrapText="1"/>
    </xf>
    <xf numFmtId="0" fontId="66" fillId="20" borderId="6" xfId="0" applyFont="1" applyFill="1" applyBorder="1" applyAlignment="1">
      <alignment horizontal="center" vertical="center" wrapText="1"/>
    </xf>
    <xf numFmtId="0" fontId="66" fillId="20" borderId="12" xfId="0" applyFont="1" applyFill="1" applyBorder="1" applyAlignment="1">
      <alignment horizontal="center" vertical="center" wrapText="1"/>
    </xf>
    <xf numFmtId="0" fontId="66" fillId="20" borderId="11" xfId="0" applyFont="1" applyFill="1" applyBorder="1" applyAlignment="1">
      <alignment horizontal="center" vertical="center" wrapText="1"/>
    </xf>
    <xf numFmtId="0" fontId="66" fillId="20" borderId="13" xfId="0" applyFont="1" applyFill="1" applyBorder="1" applyAlignment="1">
      <alignment horizontal="center" vertical="center" wrapText="1"/>
    </xf>
    <xf numFmtId="0" fontId="67" fillId="21" borderId="19" xfId="0" applyFont="1" applyFill="1" applyBorder="1"/>
    <xf numFmtId="0" fontId="59" fillId="0" borderId="5" xfId="0" applyFont="1" applyBorder="1" applyAlignment="1" applyProtection="1">
      <alignment horizontal="justify" vertical="center" wrapText="1"/>
      <protection locked="0"/>
    </xf>
    <xf numFmtId="0" fontId="59" fillId="0" borderId="8"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64" fillId="14" borderId="2" xfId="0" applyFont="1" applyFill="1" applyBorder="1" applyAlignment="1">
      <alignment horizontal="center" vertical="center" wrapText="1"/>
    </xf>
    <xf numFmtId="0" fontId="68"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9" fillId="0" borderId="0" xfId="0" applyFont="1"/>
    <xf numFmtId="0" fontId="69" fillId="0" borderId="0" xfId="0" applyFont="1" applyProtection="1">
      <protection hidden="1"/>
    </xf>
    <xf numFmtId="0" fontId="38" fillId="0" borderId="0" xfId="0" applyFont="1"/>
    <xf numFmtId="0" fontId="70" fillId="0" borderId="0" xfId="0" applyFont="1" applyAlignment="1" applyProtection="1">
      <alignment horizontal="center" vertical="center" wrapText="1"/>
      <protection hidden="1"/>
    </xf>
    <xf numFmtId="0" fontId="70" fillId="0" borderId="0" xfId="0" applyFont="1" applyProtection="1">
      <protection hidden="1"/>
    </xf>
    <xf numFmtId="0" fontId="69" fillId="0" borderId="0" xfId="0" applyFont="1"/>
    <xf numFmtId="0" fontId="38" fillId="0" borderId="0" xfId="0" applyFont="1" applyAlignment="1">
      <alignment wrapText="1"/>
    </xf>
    <xf numFmtId="3" fontId="59" fillId="0" borderId="5" xfId="0" applyNumberFormat="1" applyFont="1" applyBorder="1" applyAlignment="1" applyProtection="1">
      <alignment horizontal="center" vertical="center" wrapText="1"/>
      <protection hidden="1"/>
    </xf>
    <xf numFmtId="0" fontId="68" fillId="0" borderId="1" xfId="0" applyFont="1" applyBorder="1" applyAlignment="1">
      <alignment horizontal="center"/>
    </xf>
    <xf numFmtId="0" fontId="68" fillId="0" borderId="20" xfId="0" applyFont="1" applyBorder="1" applyAlignment="1">
      <alignment horizontal="center"/>
    </xf>
    <xf numFmtId="0" fontId="68" fillId="0" borderId="0" xfId="0" applyFont="1" applyAlignment="1">
      <alignment horizontal="center"/>
    </xf>
    <xf numFmtId="0" fontId="68" fillId="0" borderId="21" xfId="0" applyFont="1" applyBorder="1" applyAlignment="1">
      <alignment horizontal="center"/>
    </xf>
    <xf numFmtId="0" fontId="71" fillId="14" borderId="2" xfId="0" applyFont="1" applyFill="1" applyBorder="1" applyAlignment="1" applyProtection="1">
      <alignment horizontal="center" vertical="center" textRotation="90" wrapText="1"/>
      <protection locked="0"/>
    </xf>
    <xf numFmtId="0" fontId="71" fillId="14" borderId="17" xfId="0" applyFont="1" applyFill="1" applyBorder="1" applyAlignment="1" applyProtection="1">
      <alignment horizontal="center" vertical="center" textRotation="90" wrapText="1"/>
      <protection locked="0"/>
    </xf>
    <xf numFmtId="0" fontId="71" fillId="14" borderId="22" xfId="0" applyFont="1" applyFill="1" applyBorder="1" applyAlignment="1" applyProtection="1">
      <alignment horizontal="center" vertical="center" textRotation="90" wrapText="1"/>
      <protection locked="0"/>
    </xf>
    <xf numFmtId="0" fontId="71" fillId="14" borderId="10" xfId="0" applyFont="1" applyFill="1" applyBorder="1" applyAlignment="1" applyProtection="1">
      <alignment horizontal="center" vertical="center" textRotation="90" wrapText="1"/>
      <protection locked="0"/>
    </xf>
    <xf numFmtId="0" fontId="71" fillId="14" borderId="23" xfId="0" applyFont="1" applyFill="1" applyBorder="1" applyAlignment="1" applyProtection="1">
      <alignment horizontal="center" vertical="center" textRotation="90" wrapText="1"/>
      <protection locked="0"/>
    </xf>
    <xf numFmtId="0" fontId="59" fillId="0" borderId="11" xfId="0" applyFont="1" applyBorder="1" applyAlignment="1" applyProtection="1">
      <alignment horizontal="justify" vertical="center" wrapText="1"/>
      <protection locked="0"/>
    </xf>
    <xf numFmtId="0" fontId="59" fillId="0" borderId="12" xfId="0" applyFont="1" applyBorder="1" applyAlignment="1" applyProtection="1">
      <alignment horizontal="justify" vertical="center" wrapText="1"/>
      <protection locked="0"/>
    </xf>
    <xf numFmtId="0" fontId="59" fillId="0" borderId="12" xfId="0" applyFont="1" applyBorder="1" applyAlignment="1" applyProtection="1">
      <alignment vertical="center" wrapText="1"/>
      <protection locked="0"/>
    </xf>
    <xf numFmtId="0" fontId="59" fillId="0" borderId="13" xfId="0" applyFont="1" applyBorder="1" applyAlignment="1" applyProtection="1">
      <alignment vertical="center" wrapText="1"/>
      <protection locked="0"/>
    </xf>
    <xf numFmtId="0" fontId="65" fillId="0" borderId="0" xfId="0" applyFont="1"/>
    <xf numFmtId="0" fontId="25" fillId="0" borderId="0" xfId="0" applyFont="1" applyAlignment="1">
      <alignment horizontal="center"/>
    </xf>
    <xf numFmtId="0" fontId="25" fillId="0" borderId="0" xfId="0" applyFont="1"/>
    <xf numFmtId="0" fontId="65" fillId="0" borderId="1" xfId="0" applyFont="1" applyBorder="1"/>
    <xf numFmtId="0" fontId="25" fillId="0" borderId="1" xfId="0" applyFont="1" applyBorder="1"/>
    <xf numFmtId="0" fontId="72" fillId="0" borderId="20" xfId="0" applyFont="1" applyBorder="1" applyAlignment="1">
      <alignment horizontal="center"/>
    </xf>
    <xf numFmtId="0" fontId="72" fillId="0" borderId="0" xfId="0" applyFont="1" applyAlignment="1">
      <alignment horizontal="center"/>
    </xf>
    <xf numFmtId="0" fontId="72" fillId="0" borderId="0" xfId="0" applyFont="1"/>
    <xf numFmtId="0" fontId="73" fillId="22" borderId="24" xfId="0" applyFont="1" applyFill="1" applyBorder="1"/>
    <xf numFmtId="0" fontId="73" fillId="22" borderId="24" xfId="0" applyFont="1" applyFill="1" applyBorder="1" applyAlignment="1">
      <alignment vertical="center" wrapText="1"/>
    </xf>
    <xf numFmtId="0" fontId="73" fillId="22" borderId="24" xfId="0" applyFont="1" applyFill="1" applyBorder="1" applyAlignment="1">
      <alignment horizontal="center" vertical="center" wrapText="1"/>
    </xf>
    <xf numFmtId="0" fontId="73"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73" fillId="22" borderId="5" xfId="0" applyFont="1" applyFill="1" applyBorder="1" applyAlignment="1">
      <alignment horizontal="center" vertical="center" wrapText="1"/>
    </xf>
    <xf numFmtId="0" fontId="74" fillId="23" borderId="5" xfId="0" applyFont="1" applyFill="1" applyBorder="1" applyAlignment="1">
      <alignment horizontal="center" vertical="center" wrapText="1"/>
    </xf>
    <xf numFmtId="0" fontId="73" fillId="25" borderId="6" xfId="0" applyFont="1" applyFill="1" applyBorder="1" applyAlignment="1">
      <alignment horizontal="center" vertical="center" wrapText="1"/>
    </xf>
    <xf numFmtId="0" fontId="40"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73" fillId="22" borderId="9" xfId="0" applyFont="1" applyFill="1" applyBorder="1" applyAlignment="1">
      <alignment horizontal="center" vertical="center" wrapText="1"/>
    </xf>
    <xf numFmtId="0" fontId="73" fillId="23" borderId="9" xfId="0" applyFont="1" applyFill="1" applyBorder="1" applyAlignment="1">
      <alignment horizontal="center" vertical="center" wrapText="1"/>
    </xf>
    <xf numFmtId="0" fontId="72" fillId="0" borderId="1" xfId="0" applyFont="1" applyBorder="1" applyAlignment="1">
      <alignment horizontal="center"/>
    </xf>
    <xf numFmtId="0" fontId="0" fillId="14" borderId="0" xfId="0" applyFill="1" applyAlignment="1">
      <alignment vertical="top" wrapText="1"/>
    </xf>
    <xf numFmtId="0" fontId="58"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72" fillId="0" borderId="26" xfId="0" applyFont="1" applyBorder="1" applyAlignment="1">
      <alignment horizontal="center"/>
    </xf>
    <xf numFmtId="0" fontId="59"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5" fillId="0" borderId="1" xfId="0" applyFont="1" applyBorder="1" applyAlignment="1">
      <alignment wrapText="1"/>
    </xf>
    <xf numFmtId="0" fontId="0" fillId="0" borderId="0" xfId="0"/>
    <xf numFmtId="0" fontId="73"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72" fillId="0" borderId="30" xfId="0" applyFont="1" applyBorder="1"/>
    <xf numFmtId="0" fontId="72" fillId="0" borderId="33" xfId="0" applyFont="1" applyBorder="1"/>
    <xf numFmtId="0" fontId="72" fillId="0" borderId="30" xfId="0" applyFont="1" applyBorder="1" applyAlignment="1">
      <alignment horizontal="center"/>
    </xf>
    <xf numFmtId="0" fontId="72"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5"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1" fillId="27" borderId="37" xfId="0" applyFont="1" applyFill="1" applyBorder="1" applyAlignment="1">
      <alignment horizontal="center" vertical="center"/>
    </xf>
    <xf numFmtId="0" fontId="41" fillId="27" borderId="21" xfId="0" applyFont="1" applyFill="1" applyBorder="1" applyAlignment="1">
      <alignment horizontal="center" vertical="center"/>
    </xf>
    <xf numFmtId="0" fontId="73" fillId="27" borderId="8" xfId="0" applyFont="1" applyFill="1" applyBorder="1" applyAlignment="1">
      <alignment horizontal="center" vertical="center" wrapText="1"/>
    </xf>
    <xf numFmtId="0" fontId="73" fillId="27" borderId="9" xfId="0" applyFont="1" applyFill="1" applyBorder="1" applyAlignment="1">
      <alignment horizontal="center" vertical="center" wrapText="1"/>
    </xf>
    <xf numFmtId="0" fontId="61" fillId="27" borderId="14" xfId="0" applyFont="1" applyFill="1" applyBorder="1" applyAlignment="1" applyProtection="1">
      <alignment vertical="center" wrapText="1"/>
      <protection locked="0"/>
    </xf>
    <xf numFmtId="0" fontId="61" fillId="27" borderId="15" xfId="0" applyFont="1" applyFill="1" applyBorder="1" applyAlignment="1" applyProtection="1">
      <alignment vertical="center" wrapText="1"/>
      <protection locked="0"/>
    </xf>
    <xf numFmtId="0" fontId="61" fillId="27" borderId="16" xfId="0" applyFont="1" applyFill="1" applyBorder="1" applyAlignment="1" applyProtection="1">
      <alignment vertical="center" wrapText="1"/>
      <protection locked="0"/>
    </xf>
    <xf numFmtId="0" fontId="73" fillId="28" borderId="6" xfId="0" applyFont="1" applyFill="1" applyBorder="1" applyAlignment="1">
      <alignment horizontal="center" vertical="center" wrapText="1"/>
    </xf>
    <xf numFmtId="0" fontId="73" fillId="28" borderId="38" xfId="0" applyFont="1" applyFill="1" applyBorder="1" applyAlignment="1" applyProtection="1">
      <alignment horizontal="center" vertical="center" wrapText="1"/>
      <protection hidden="1"/>
    </xf>
    <xf numFmtId="0" fontId="73" fillId="28" borderId="18" xfId="0" applyFont="1" applyFill="1" applyBorder="1" applyAlignment="1" applyProtection="1">
      <alignment horizontal="center" vertical="center" wrapText="1"/>
      <protection hidden="1"/>
    </xf>
    <xf numFmtId="0" fontId="73" fillId="28" borderId="39" xfId="0" applyFont="1" applyFill="1" applyBorder="1" applyAlignment="1" applyProtection="1">
      <alignment horizontal="center" vertical="center" wrapText="1"/>
      <protection hidden="1"/>
    </xf>
    <xf numFmtId="0" fontId="73" fillId="28" borderId="6" xfId="0" applyFont="1" applyFill="1" applyBorder="1" applyAlignment="1" applyProtection="1">
      <alignment horizontal="center" vertical="center" wrapText="1"/>
      <protection hidden="1"/>
    </xf>
    <xf numFmtId="0" fontId="40" fillId="28" borderId="6" xfId="10" applyFont="1" applyFill="1" applyBorder="1" applyAlignment="1">
      <alignment horizontal="center" vertical="center" wrapText="1"/>
    </xf>
    <xf numFmtId="0" fontId="58" fillId="18" borderId="8" xfId="0" applyFont="1" applyFill="1" applyBorder="1" applyAlignment="1">
      <alignment horizontal="center" vertical="center"/>
    </xf>
    <xf numFmtId="0" fontId="0" fillId="0" borderId="1" xfId="0" applyBorder="1" applyAlignment="1">
      <alignment vertical="top" wrapText="1"/>
    </xf>
    <xf numFmtId="0" fontId="64" fillId="14" borderId="40" xfId="0" applyFont="1" applyFill="1" applyBorder="1" applyAlignment="1">
      <alignment horizontal="center" vertical="center" wrapText="1"/>
    </xf>
    <xf numFmtId="0" fontId="60"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9" fillId="0" borderId="6" xfId="0" applyFont="1" applyBorder="1" applyAlignment="1" applyProtection="1">
      <alignment horizontal="justify" vertical="center" wrapText="1"/>
      <protection locked="0"/>
    </xf>
    <xf numFmtId="0" fontId="59"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6" fillId="29" borderId="1" xfId="0" applyFont="1" applyFill="1" applyBorder="1" applyAlignment="1">
      <alignment vertical="top" wrapText="1"/>
    </xf>
    <xf numFmtId="0" fontId="77" fillId="29" borderId="1" xfId="0" applyFont="1" applyFill="1" applyBorder="1" applyAlignment="1">
      <alignment horizontal="center" vertical="center" wrapText="1"/>
    </xf>
    <xf numFmtId="0" fontId="54" fillId="0" borderId="0" xfId="0" applyFont="1"/>
    <xf numFmtId="0" fontId="78" fillId="14" borderId="0" xfId="0" applyFont="1" applyFill="1" applyAlignment="1">
      <alignment horizontal="center" vertical="center"/>
    </xf>
    <xf numFmtId="0" fontId="55" fillId="14" borderId="0" xfId="0" applyFont="1" applyFill="1" applyAlignment="1">
      <alignment horizontal="center" vertical="center" wrapText="1"/>
    </xf>
    <xf numFmtId="0" fontId="67" fillId="30" borderId="1" xfId="0" applyFont="1" applyFill="1" applyBorder="1" applyAlignment="1">
      <alignment horizontal="center" vertical="center"/>
    </xf>
    <xf numFmtId="0" fontId="67" fillId="31" borderId="1" xfId="0" applyFont="1" applyFill="1" applyBorder="1" applyAlignment="1">
      <alignment horizontal="center" vertical="center"/>
    </xf>
    <xf numFmtId="0" fontId="67" fillId="32" borderId="1" xfId="0" applyFont="1" applyFill="1" applyBorder="1" applyAlignment="1">
      <alignment horizontal="center" vertical="center"/>
    </xf>
    <xf numFmtId="0" fontId="58" fillId="33" borderId="1" xfId="0" applyFont="1" applyFill="1" applyBorder="1" applyAlignment="1">
      <alignment horizontal="center" vertical="center" wrapText="1"/>
    </xf>
    <xf numFmtId="0" fontId="58" fillId="0" borderId="1" xfId="0" applyFont="1" applyBorder="1" applyAlignment="1">
      <alignment horizontal="center" vertical="center"/>
    </xf>
    <xf numFmtId="0" fontId="69" fillId="0" borderId="12" xfId="0" applyFont="1" applyBorder="1" applyAlignment="1" applyProtection="1">
      <alignment vertical="center" wrapText="1"/>
      <protection locked="0"/>
    </xf>
    <xf numFmtId="0" fontId="59" fillId="0" borderId="14" xfId="0" applyFont="1" applyBorder="1" applyAlignment="1" applyProtection="1">
      <alignment horizontal="justify" vertical="center" wrapText="1"/>
      <protection locked="0"/>
    </xf>
    <xf numFmtId="0" fontId="59" fillId="0" borderId="15" xfId="0" applyFont="1" applyBorder="1" applyAlignment="1" applyProtection="1">
      <alignment horizontal="justify" vertical="center" wrapText="1"/>
      <protection locked="0"/>
    </xf>
    <xf numFmtId="0" fontId="59" fillId="0" borderId="15" xfId="0" applyFont="1" applyBorder="1" applyAlignment="1" applyProtection="1">
      <alignment vertical="center" wrapText="1"/>
      <protection locked="0"/>
    </xf>
    <xf numFmtId="0" fontId="59" fillId="0" borderId="16" xfId="0" applyFont="1" applyBorder="1" applyAlignment="1" applyProtection="1">
      <alignment vertical="center" wrapText="1"/>
      <protection locked="0"/>
    </xf>
    <xf numFmtId="0" fontId="59" fillId="0" borderId="1" xfId="0" applyFont="1" applyBorder="1" applyAlignment="1" applyProtection="1">
      <alignment vertical="center" wrapText="1"/>
      <protection locked="0"/>
    </xf>
    <xf numFmtId="0" fontId="67" fillId="14" borderId="1" xfId="0" applyFont="1" applyFill="1" applyBorder="1" applyAlignment="1">
      <alignment vertical="center"/>
    </xf>
    <xf numFmtId="0" fontId="67" fillId="14" borderId="1" xfId="0" applyFont="1" applyFill="1" applyBorder="1" applyAlignment="1">
      <alignment horizontal="center" vertical="center"/>
    </xf>
    <xf numFmtId="0" fontId="59" fillId="0" borderId="9" xfId="0" applyFont="1" applyBorder="1" applyAlignment="1" applyProtection="1">
      <alignment horizontal="center" vertical="center" wrapText="1"/>
      <protection hidden="1"/>
    </xf>
    <xf numFmtId="3" fontId="59" fillId="0" borderId="9" xfId="0" applyNumberFormat="1" applyFont="1" applyBorder="1" applyAlignment="1" applyProtection="1">
      <alignment horizontal="center" vertical="center" wrapText="1"/>
      <protection hidden="1"/>
    </xf>
    <xf numFmtId="0" fontId="59" fillId="0" borderId="42" xfId="0" applyFont="1" applyBorder="1" applyAlignment="1" applyProtection="1">
      <alignment horizontal="justify" vertical="center" wrapText="1"/>
      <protection locked="0"/>
    </xf>
    <xf numFmtId="0" fontId="59" fillId="0" borderId="26" xfId="0" applyFont="1" applyBorder="1" applyAlignment="1" applyProtection="1">
      <alignment horizontal="justify" vertical="center" wrapText="1"/>
      <protection locked="0"/>
    </xf>
    <xf numFmtId="0" fontId="59" fillId="0" borderId="26" xfId="0" applyFont="1" applyBorder="1" applyAlignment="1" applyProtection="1">
      <alignment vertical="center" wrapText="1"/>
      <protection locked="0"/>
    </xf>
    <xf numFmtId="0" fontId="71" fillId="14" borderId="43" xfId="0" applyFont="1" applyFill="1" applyBorder="1" applyAlignment="1" applyProtection="1">
      <alignment horizontal="center" vertical="center" textRotation="90" wrapText="1"/>
      <protection locked="0"/>
    </xf>
    <xf numFmtId="0" fontId="59" fillId="0" borderId="0" xfId="0" applyFont="1" applyAlignment="1" applyProtection="1">
      <alignment vertical="center" wrapText="1"/>
      <protection locked="0"/>
    </xf>
    <xf numFmtId="0" fontId="59" fillId="0" borderId="44" xfId="0" applyFont="1" applyBorder="1" applyAlignment="1" applyProtection="1">
      <alignment vertical="center" wrapText="1"/>
      <protection locked="0"/>
    </xf>
    <xf numFmtId="0" fontId="59" fillId="0" borderId="45" xfId="0" applyFont="1" applyBorder="1" applyAlignment="1" applyProtection="1">
      <alignment vertical="center" wrapText="1"/>
      <protection locked="0"/>
    </xf>
    <xf numFmtId="0" fontId="63" fillId="14" borderId="44" xfId="0" applyFont="1" applyFill="1" applyBorder="1" applyAlignment="1">
      <alignment vertical="center"/>
    </xf>
    <xf numFmtId="0" fontId="63" fillId="14" borderId="46" xfId="0" applyFont="1" applyFill="1" applyBorder="1" applyAlignment="1">
      <alignment vertical="center"/>
    </xf>
    <xf numFmtId="0" fontId="0" fillId="13" borderId="47" xfId="0" applyFill="1" applyBorder="1" applyAlignment="1">
      <alignment vertical="center" wrapText="1"/>
    </xf>
    <xf numFmtId="0" fontId="0" fillId="13" borderId="0" xfId="0" applyFill="1" applyAlignment="1">
      <alignment vertical="center" wrapText="1"/>
    </xf>
    <xf numFmtId="0" fontId="0" fillId="13" borderId="48" xfId="0" applyFill="1" applyBorder="1" applyAlignment="1">
      <alignment vertical="center" wrapText="1"/>
    </xf>
    <xf numFmtId="0" fontId="0" fillId="16" borderId="0" xfId="0" applyFill="1" applyAlignment="1">
      <alignment vertical="center" wrapText="1"/>
    </xf>
    <xf numFmtId="0" fontId="59" fillId="0" borderId="49" xfId="0" applyFont="1" applyBorder="1" applyAlignment="1" applyProtection="1">
      <alignment horizontal="justify" vertical="center" wrapText="1"/>
      <protection locked="0"/>
    </xf>
    <xf numFmtId="0" fontId="59" fillId="0" borderId="7" xfId="0" applyFont="1" applyBorder="1" applyAlignment="1" applyProtection="1">
      <alignment horizontal="justify" vertical="center" wrapText="1"/>
      <protection locked="0"/>
    </xf>
    <xf numFmtId="0" fontId="59" fillId="0" borderId="5" xfId="0" applyFont="1" applyBorder="1" applyAlignment="1" applyProtection="1">
      <alignment vertical="center" wrapText="1"/>
      <protection locked="0"/>
    </xf>
    <xf numFmtId="0" fontId="59" fillId="0" borderId="1" xfId="0" applyFont="1" applyBorder="1" applyAlignment="1" applyProtection="1">
      <alignment horizontal="justify" vertical="center" wrapText="1"/>
      <protection locked="0"/>
    </xf>
    <xf numFmtId="0" fontId="59" fillId="0" borderId="9" xfId="0" applyFont="1" applyBorder="1" applyAlignment="1" applyProtection="1">
      <alignment vertical="center" wrapText="1"/>
      <protection locked="0"/>
    </xf>
    <xf numFmtId="0" fontId="59" fillId="0" borderId="33" xfId="0" applyFont="1" applyBorder="1" applyAlignment="1" applyProtection="1">
      <alignment vertical="center" wrapText="1"/>
      <protection locked="0"/>
    </xf>
    <xf numFmtId="0" fontId="59" fillId="0" borderId="50" xfId="0" applyFont="1" applyBorder="1" applyAlignment="1" applyProtection="1">
      <alignment horizontal="justify" vertical="center" wrapText="1"/>
      <protection locked="0"/>
    </xf>
    <xf numFmtId="0" fontId="59" fillId="0" borderId="51" xfId="0" applyFont="1" applyBorder="1" applyAlignment="1">
      <alignment vertical="center"/>
    </xf>
    <xf numFmtId="0" fontId="59" fillId="0" borderId="13"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79" fillId="0" borderId="1" xfId="0" applyFont="1" applyBorder="1" applyAlignment="1" applyProtection="1">
      <alignment horizontal="justify" vertical="center" wrapText="1"/>
      <protection locked="0"/>
    </xf>
    <xf numFmtId="0" fontId="79" fillId="0" borderId="25" xfId="0" applyFont="1" applyBorder="1" applyAlignment="1" applyProtection="1">
      <alignment horizontal="justify" vertical="center" wrapText="1"/>
      <protection locked="0"/>
    </xf>
    <xf numFmtId="0" fontId="79" fillId="0" borderId="25" xfId="0" applyFont="1" applyBorder="1" applyAlignment="1" applyProtection="1">
      <alignment vertical="center" wrapText="1"/>
      <protection locked="0"/>
    </xf>
    <xf numFmtId="17" fontId="59" fillId="0" borderId="1" xfId="0" applyNumberFormat="1" applyFont="1" applyBorder="1" applyAlignment="1" applyProtection="1">
      <alignment horizontal="center" vertical="center" wrapText="1"/>
      <protection locked="0"/>
    </xf>
    <xf numFmtId="17" fontId="59" fillId="0" borderId="1" xfId="0" applyNumberFormat="1" applyFont="1" applyBorder="1" applyAlignment="1" applyProtection="1">
      <alignment vertical="center" wrapText="1"/>
      <protection locked="0"/>
    </xf>
    <xf numFmtId="17" fontId="59" fillId="0" borderId="11" xfId="0" applyNumberFormat="1" applyFont="1" applyBorder="1" applyAlignment="1" applyProtection="1">
      <alignment horizontal="justify" vertical="center" wrapText="1"/>
      <protection locked="0"/>
    </xf>
    <xf numFmtId="3" fontId="59" fillId="0" borderId="5" xfId="0" applyNumberFormat="1" applyFont="1" applyBorder="1" applyAlignment="1" applyProtection="1">
      <alignment horizontal="center" vertical="center" wrapText="1"/>
      <protection hidden="1"/>
    </xf>
    <xf numFmtId="0" fontId="59" fillId="0" borderId="11" xfId="0" applyFont="1" applyBorder="1" applyAlignment="1" applyProtection="1">
      <alignment horizontal="center" vertical="center" wrapText="1"/>
      <protection locked="0"/>
    </xf>
    <xf numFmtId="0" fontId="1" fillId="14" borderId="46"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6" xfId="0" applyFill="1" applyBorder="1" applyAlignment="1">
      <alignment horizontal="justify" vertical="top" wrapText="1"/>
    </xf>
    <xf numFmtId="0" fontId="58" fillId="19" borderId="32" xfId="0" applyFont="1" applyFill="1" applyBorder="1" applyAlignment="1">
      <alignment horizontal="center"/>
    </xf>
    <xf numFmtId="0" fontId="58" fillId="19" borderId="33" xfId="0" applyFont="1" applyFill="1" applyBorder="1" applyAlignment="1">
      <alignment horizontal="center"/>
    </xf>
    <xf numFmtId="0" fontId="0" fillId="0" borderId="1" xfId="0" applyBorder="1" applyAlignment="1">
      <alignment horizontal="center"/>
    </xf>
    <xf numFmtId="0" fontId="0" fillId="33" borderId="1" xfId="0" applyFill="1" applyBorder="1" applyAlignment="1">
      <alignment horizontal="center"/>
    </xf>
    <xf numFmtId="0" fontId="0" fillId="0" borderId="1" xfId="0" applyBorder="1" applyAlignment="1">
      <alignment horizontal="center" wrapText="1"/>
    </xf>
    <xf numFmtId="0" fontId="68" fillId="0" borderId="1" xfId="0" applyFont="1" applyBorder="1" applyAlignment="1">
      <alignment horizontal="center"/>
    </xf>
    <xf numFmtId="0" fontId="25" fillId="0" borderId="26" xfId="0" applyFont="1" applyBorder="1" applyAlignment="1">
      <alignment horizontal="center" vertical="center"/>
    </xf>
    <xf numFmtId="0" fontId="25" fillId="0" borderId="50"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5"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72" fillId="0" borderId="1" xfId="0" applyFont="1" applyBorder="1" applyAlignment="1">
      <alignment horizontal="center"/>
    </xf>
    <xf numFmtId="0" fontId="59" fillId="0" borderId="5"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9" xfId="0" applyFont="1" applyBorder="1" applyAlignment="1" applyProtection="1">
      <alignment horizontal="center" vertical="center" wrapText="1"/>
      <protection locked="0"/>
    </xf>
    <xf numFmtId="0" fontId="59" fillId="0" borderId="11" xfId="0" applyFont="1" applyBorder="1" applyAlignment="1" applyProtection="1">
      <alignment horizontal="center" vertical="center"/>
      <protection hidden="1"/>
    </xf>
    <xf numFmtId="0" fontId="59" fillId="0" borderId="12" xfId="0" applyFont="1" applyBorder="1" applyAlignment="1" applyProtection="1">
      <alignment horizontal="center" vertical="center"/>
      <protection hidden="1"/>
    </xf>
    <xf numFmtId="0" fontId="59" fillId="0" borderId="44" xfId="0" applyFont="1" applyBorder="1" applyAlignment="1" applyProtection="1">
      <alignment horizontal="center" vertical="center"/>
      <protection hidden="1"/>
    </xf>
    <xf numFmtId="0" fontId="59" fillId="0" borderId="13" xfId="0" applyFont="1" applyBorder="1" applyAlignment="1" applyProtection="1">
      <alignment horizontal="center" vertical="center"/>
      <protection hidden="1"/>
    </xf>
    <xf numFmtId="0" fontId="61" fillId="0" borderId="52" xfId="0" applyFont="1" applyBorder="1" applyAlignment="1" applyProtection="1">
      <alignment horizontal="center" vertical="center" wrapText="1"/>
      <protection locked="0"/>
    </xf>
    <xf numFmtId="0" fontId="61" fillId="0" borderId="50" xfId="0" applyFont="1" applyBorder="1" applyAlignment="1" applyProtection="1">
      <alignment horizontal="center" vertical="center" wrapText="1"/>
      <protection locked="0"/>
    </xf>
    <xf numFmtId="0" fontId="61" fillId="0" borderId="15" xfId="0" applyFont="1" applyBorder="1" applyAlignment="1" applyProtection="1">
      <alignment horizontal="center" vertical="center" wrapText="1"/>
      <protection locked="0"/>
    </xf>
    <xf numFmtId="0" fontId="59" fillId="0" borderId="27" xfId="0" applyFont="1" applyBorder="1" applyAlignment="1" applyProtection="1">
      <alignment horizontal="center" vertical="center" wrapText="1"/>
      <protection hidden="1"/>
    </xf>
    <xf numFmtId="0" fontId="59" fillId="0" borderId="52" xfId="0" applyFont="1" applyBorder="1" applyAlignment="1" applyProtection="1">
      <alignment horizontal="center" vertical="center" wrapText="1"/>
      <protection hidden="1"/>
    </xf>
    <xf numFmtId="0" fontId="59" fillId="0" borderId="55" xfId="0" applyFont="1" applyBorder="1" applyAlignment="1" applyProtection="1">
      <alignment horizontal="center" vertical="center" wrapText="1"/>
      <protection hidden="1"/>
    </xf>
    <xf numFmtId="0" fontId="59" fillId="0" borderId="53" xfId="0" applyFont="1" applyBorder="1" applyAlignment="1" applyProtection="1">
      <alignment horizontal="center" vertical="center" wrapText="1"/>
      <protection hidden="1"/>
    </xf>
    <xf numFmtId="0" fontId="59" fillId="0" borderId="5" xfId="0" applyFont="1" applyBorder="1" applyAlignment="1" applyProtection="1">
      <alignment horizontal="center" vertical="center" wrapText="1"/>
      <protection hidden="1"/>
    </xf>
    <xf numFmtId="0" fontId="59" fillId="0" borderId="9" xfId="0" applyFont="1" applyBorder="1" applyAlignment="1" applyProtection="1">
      <alignment horizontal="center" vertical="center" wrapText="1"/>
      <protection hidden="1"/>
    </xf>
    <xf numFmtId="3" fontId="59" fillId="0" borderId="5" xfId="0" applyNumberFormat="1" applyFont="1" applyBorder="1" applyAlignment="1" applyProtection="1">
      <alignment horizontal="center" vertical="center" wrapText="1"/>
      <protection hidden="1"/>
    </xf>
    <xf numFmtId="3" fontId="59" fillId="0" borderId="9" xfId="0" applyNumberFormat="1" applyFont="1" applyBorder="1" applyAlignment="1" applyProtection="1">
      <alignment horizontal="center" vertical="center" wrapText="1"/>
      <protection hidden="1"/>
    </xf>
    <xf numFmtId="0" fontId="59" fillId="0" borderId="8" xfId="0" applyFont="1" applyBorder="1" applyAlignment="1" applyProtection="1">
      <alignment horizontal="center" vertical="center" wrapText="1"/>
      <protection hidden="1"/>
    </xf>
    <xf numFmtId="0" fontId="61" fillId="0" borderId="53" xfId="0" applyFont="1" applyBorder="1" applyAlignment="1" applyProtection="1">
      <alignment horizontal="center" vertical="center" wrapText="1"/>
      <protection locked="0"/>
    </xf>
    <xf numFmtId="0" fontId="61" fillId="0" borderId="54" xfId="0" applyFont="1" applyBorder="1" applyAlignment="1" applyProtection="1">
      <alignment horizontal="center" vertical="center" wrapText="1"/>
      <protection locked="0"/>
    </xf>
    <xf numFmtId="0" fontId="61" fillId="0" borderId="16" xfId="0" applyFont="1" applyBorder="1" applyAlignment="1" applyProtection="1">
      <alignment horizontal="center" vertical="center" wrapText="1"/>
      <protection locked="0"/>
    </xf>
    <xf numFmtId="0" fontId="59" fillId="0" borderId="56" xfId="0" applyFont="1" applyBorder="1" applyAlignment="1" applyProtection="1">
      <alignment horizontal="center" vertical="center" wrapText="1"/>
      <protection locked="0"/>
    </xf>
    <xf numFmtId="0" fontId="59" fillId="0" borderId="35" xfId="0" applyFont="1" applyBorder="1" applyAlignment="1" applyProtection="1">
      <alignment horizontal="center" vertical="center" wrapText="1"/>
      <protection locked="0"/>
    </xf>
    <xf numFmtId="0" fontId="59" fillId="0" borderId="37" xfId="0" applyFont="1" applyBorder="1" applyAlignment="1" applyProtection="1">
      <alignment horizontal="center" vertical="center" wrapText="1"/>
      <protection locked="0"/>
    </xf>
    <xf numFmtId="0" fontId="59" fillId="0" borderId="20" xfId="0" applyFont="1" applyBorder="1" applyAlignment="1" applyProtection="1">
      <alignment horizontal="center" vertical="center" wrapText="1"/>
      <protection locked="0"/>
    </xf>
    <xf numFmtId="0" fontId="59" fillId="0" borderId="0" xfId="0" applyFont="1" applyAlignment="1" applyProtection="1">
      <alignment horizontal="center" vertical="center" wrapText="1"/>
      <protection locked="0"/>
    </xf>
    <xf numFmtId="0" fontId="59" fillId="0" borderId="21" xfId="0" applyFont="1" applyBorder="1" applyAlignment="1" applyProtection="1">
      <alignment horizontal="center" vertical="center" wrapText="1"/>
      <protection locked="0"/>
    </xf>
    <xf numFmtId="0" fontId="59" fillId="0" borderId="57" xfId="0" applyFont="1" applyBorder="1" applyAlignment="1" applyProtection="1">
      <alignment horizontal="center" vertical="center" wrapText="1"/>
      <protection locked="0"/>
    </xf>
    <xf numFmtId="0" fontId="59" fillId="0" borderId="58" xfId="0" applyFont="1" applyBorder="1" applyAlignment="1" applyProtection="1">
      <alignment horizontal="center" vertical="center" wrapText="1"/>
      <protection locked="0"/>
    </xf>
    <xf numFmtId="0" fontId="59" fillId="0" borderId="28" xfId="0" applyFont="1" applyBorder="1" applyAlignment="1" applyProtection="1">
      <alignment horizontal="center" vertical="center" wrapText="1"/>
      <protection locked="0"/>
    </xf>
    <xf numFmtId="0" fontId="59" fillId="0" borderId="59" xfId="0" applyFont="1" applyBorder="1" applyAlignment="1" applyProtection="1">
      <alignment horizontal="center" vertical="center"/>
      <protection hidden="1"/>
    </xf>
    <xf numFmtId="0" fontId="59" fillId="0" borderId="60" xfId="0" applyFont="1" applyBorder="1" applyAlignment="1" applyProtection="1">
      <alignment horizontal="center" vertical="center"/>
      <protection hidden="1"/>
    </xf>
    <xf numFmtId="0" fontId="59" fillId="0" borderId="61" xfId="0" applyFont="1" applyBorder="1" applyAlignment="1" applyProtection="1">
      <alignment horizontal="center" vertical="center"/>
      <protection hidden="1"/>
    </xf>
    <xf numFmtId="0" fontId="59" fillId="0" borderId="62" xfId="0" applyFont="1" applyBorder="1" applyAlignment="1" applyProtection="1">
      <alignment horizontal="center" vertical="center"/>
      <protection hidden="1"/>
    </xf>
    <xf numFmtId="0" fontId="59" fillId="0" borderId="41" xfId="0" applyFont="1" applyBorder="1" applyAlignment="1" applyProtection="1">
      <alignment horizontal="center" vertical="center"/>
      <protection hidden="1"/>
    </xf>
    <xf numFmtId="0" fontId="59" fillId="0" borderId="63" xfId="0" applyFont="1" applyBorder="1" applyAlignment="1" applyProtection="1">
      <alignment horizontal="center" vertical="center"/>
      <protection hidden="1"/>
    </xf>
    <xf numFmtId="0" fontId="59" fillId="0" borderId="11" xfId="0" applyFont="1" applyBorder="1" applyAlignment="1" applyProtection="1">
      <alignment horizontal="center" vertical="center" wrapText="1"/>
      <protection hidden="1"/>
    </xf>
    <xf numFmtId="0" fontId="59" fillId="0" borderId="12" xfId="0" applyFont="1" applyBorder="1" applyAlignment="1" applyProtection="1">
      <alignment horizontal="center" vertical="center" wrapText="1"/>
      <protection hidden="1"/>
    </xf>
    <xf numFmtId="0" fontId="59" fillId="0" borderId="44" xfId="0" applyFont="1" applyBorder="1" applyAlignment="1" applyProtection="1">
      <alignment horizontal="center" vertical="center" wrapText="1"/>
      <protection hidden="1"/>
    </xf>
    <xf numFmtId="0" fontId="59" fillId="0" borderId="13" xfId="0" applyFont="1" applyBorder="1" applyAlignment="1" applyProtection="1">
      <alignment horizontal="center" vertical="center" wrapText="1"/>
      <protection hidden="1"/>
    </xf>
    <xf numFmtId="0" fontId="61" fillId="0" borderId="27" xfId="0" applyFont="1" applyBorder="1" applyAlignment="1" applyProtection="1">
      <alignment horizontal="center" vertical="center" wrapText="1"/>
      <protection locked="0"/>
    </xf>
    <xf numFmtId="0" fontId="61" fillId="0" borderId="64" xfId="0" applyFont="1" applyBorder="1" applyAlignment="1" applyProtection="1">
      <alignment horizontal="center" vertical="center" wrapText="1"/>
      <protection locked="0"/>
    </xf>
    <xf numFmtId="0" fontId="61" fillId="0" borderId="14" xfId="0" applyFont="1" applyBorder="1" applyAlignment="1" applyProtection="1">
      <alignment horizontal="center" vertical="center" wrapText="1"/>
      <protection locked="0"/>
    </xf>
    <xf numFmtId="0" fontId="70" fillId="0" borderId="5" xfId="0" applyFont="1" applyBorder="1" applyAlignment="1" applyProtection="1">
      <alignment horizontal="center" vertical="center" textRotation="90" wrapText="1"/>
      <protection locked="0"/>
    </xf>
    <xf numFmtId="0" fontId="70" fillId="0" borderId="8" xfId="0" applyFont="1" applyBorder="1" applyAlignment="1" applyProtection="1">
      <alignment horizontal="center" vertical="center" textRotation="90" wrapText="1"/>
      <protection locked="0"/>
    </xf>
    <xf numFmtId="0" fontId="70" fillId="0" borderId="9" xfId="0" applyFont="1" applyBorder="1" applyAlignment="1" applyProtection="1">
      <alignment horizontal="center" vertical="center" textRotation="90" wrapText="1"/>
      <protection locked="0"/>
    </xf>
    <xf numFmtId="0" fontId="61" fillId="0" borderId="56"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57" xfId="0" applyFont="1" applyBorder="1" applyAlignment="1" applyProtection="1">
      <alignment horizontal="center" vertical="center"/>
      <protection locked="0"/>
    </xf>
    <xf numFmtId="0" fontId="61" fillId="14" borderId="5" xfId="0" applyFont="1" applyFill="1" applyBorder="1" applyAlignment="1" applyProtection="1">
      <alignment horizontal="center" vertical="center" wrapText="1"/>
      <protection locked="0"/>
    </xf>
    <xf numFmtId="0" fontId="61" fillId="14" borderId="8" xfId="0" applyFont="1" applyFill="1" applyBorder="1" applyAlignment="1" applyProtection="1">
      <alignment horizontal="center" vertical="center" wrapText="1"/>
      <protection locked="0"/>
    </xf>
    <xf numFmtId="0" fontId="61" fillId="14" borderId="9" xfId="0" applyFont="1" applyFill="1" applyBorder="1" applyAlignment="1" applyProtection="1">
      <alignment horizontal="center" vertical="center" wrapText="1"/>
      <protection locked="0"/>
    </xf>
    <xf numFmtId="0" fontId="61" fillId="34" borderId="5" xfId="0" applyFont="1" applyFill="1" applyBorder="1" applyAlignment="1" applyProtection="1">
      <alignment horizontal="center" vertical="center" wrapText="1"/>
      <protection locked="0"/>
    </xf>
    <xf numFmtId="0" fontId="61" fillId="34" borderId="8" xfId="0" applyFont="1" applyFill="1" applyBorder="1" applyAlignment="1" applyProtection="1">
      <alignment horizontal="center" vertical="center" wrapText="1"/>
      <protection locked="0"/>
    </xf>
    <xf numFmtId="0" fontId="61" fillId="34" borderId="9" xfId="0" applyFont="1" applyFill="1" applyBorder="1" applyAlignment="1" applyProtection="1">
      <alignment horizontal="center" vertical="center" wrapText="1"/>
      <protection locked="0"/>
    </xf>
    <xf numFmtId="0" fontId="59" fillId="0" borderId="11" xfId="0" applyFont="1" applyBorder="1" applyAlignment="1" applyProtection="1">
      <alignment horizontal="center" vertical="center"/>
      <protection locked="0"/>
    </xf>
    <xf numFmtId="0" fontId="59" fillId="0" borderId="12" xfId="0" applyFont="1" applyBorder="1" applyAlignment="1" applyProtection="1">
      <alignment horizontal="center" vertical="center"/>
      <protection locked="0"/>
    </xf>
    <xf numFmtId="0" fontId="59" fillId="0" borderId="44" xfId="0" applyFont="1" applyBorder="1" applyAlignment="1" applyProtection="1">
      <alignment horizontal="center" vertical="center"/>
      <protection locked="0"/>
    </xf>
    <xf numFmtId="0" fontId="59" fillId="0" borderId="13" xfId="0" applyFont="1" applyBorder="1" applyAlignment="1" applyProtection="1">
      <alignment horizontal="center" vertical="center"/>
      <protection locked="0"/>
    </xf>
    <xf numFmtId="1" fontId="59" fillId="0" borderId="59" xfId="0" applyNumberFormat="1" applyFont="1" applyBorder="1" applyAlignment="1" applyProtection="1">
      <alignment horizontal="center" vertical="center"/>
      <protection hidden="1"/>
    </xf>
    <xf numFmtId="1" fontId="59" fillId="0" borderId="60" xfId="0" applyNumberFormat="1" applyFont="1" applyBorder="1" applyAlignment="1" applyProtection="1">
      <alignment horizontal="center" vertical="center"/>
      <protection hidden="1"/>
    </xf>
    <xf numFmtId="1" fontId="59" fillId="0" borderId="61" xfId="0" applyNumberFormat="1" applyFont="1" applyBorder="1" applyAlignment="1" applyProtection="1">
      <alignment horizontal="center" vertical="center"/>
      <protection hidden="1"/>
    </xf>
    <xf numFmtId="0" fontId="61" fillId="35" borderId="5" xfId="0" applyFont="1" applyFill="1" applyBorder="1" applyAlignment="1" applyProtection="1">
      <alignment horizontal="center" vertical="center" wrapText="1"/>
      <protection locked="0"/>
    </xf>
    <xf numFmtId="0" fontId="61" fillId="35" borderId="8" xfId="0" applyFont="1" applyFill="1" applyBorder="1" applyAlignment="1" applyProtection="1">
      <alignment horizontal="center" vertical="center" wrapText="1"/>
      <protection locked="0"/>
    </xf>
    <xf numFmtId="0" fontId="61" fillId="35" borderId="9" xfId="0" applyFont="1" applyFill="1" applyBorder="1" applyAlignment="1" applyProtection="1">
      <alignment horizontal="center" vertical="center" wrapText="1"/>
      <protection locked="0"/>
    </xf>
    <xf numFmtId="0" fontId="61" fillId="0" borderId="1" xfId="0" applyFont="1" applyBorder="1" applyAlignment="1" applyProtection="1">
      <alignment horizontal="center" vertical="center" wrapText="1"/>
      <protection locked="0"/>
    </xf>
    <xf numFmtId="0" fontId="61" fillId="14" borderId="56" xfId="0" applyFont="1" applyFill="1" applyBorder="1" applyAlignment="1" applyProtection="1">
      <alignment horizontal="center" vertical="center" wrapText="1"/>
      <protection locked="0"/>
    </xf>
    <xf numFmtId="0" fontId="61" fillId="14" borderId="20" xfId="0" applyFont="1" applyFill="1" applyBorder="1" applyAlignment="1" applyProtection="1">
      <alignment horizontal="center" vertical="center" wrapText="1"/>
      <protection locked="0"/>
    </xf>
    <xf numFmtId="0" fontId="61" fillId="14" borderId="57" xfId="0" applyFont="1" applyFill="1" applyBorder="1" applyAlignment="1" applyProtection="1">
      <alignment horizontal="center" vertical="center" wrapText="1"/>
      <protection locked="0"/>
    </xf>
    <xf numFmtId="0" fontId="61" fillId="22" borderId="37" xfId="0" applyFont="1" applyFill="1" applyBorder="1" applyAlignment="1" applyProtection="1">
      <alignment horizontal="center" vertical="center" wrapText="1"/>
      <protection locked="0"/>
    </xf>
    <xf numFmtId="0" fontId="61" fillId="22" borderId="21" xfId="0" applyFont="1" applyFill="1" applyBorder="1" applyAlignment="1" applyProtection="1">
      <alignment horizontal="center" vertical="center" wrapText="1"/>
      <protection locked="0"/>
    </xf>
    <xf numFmtId="0" fontId="61" fillId="22" borderId="28" xfId="0" applyFont="1" applyFill="1" applyBorder="1" applyAlignment="1" applyProtection="1">
      <alignment horizontal="center" vertical="center" wrapText="1"/>
      <protection locked="0"/>
    </xf>
    <xf numFmtId="0" fontId="56" fillId="27" borderId="56" xfId="10" applyFill="1" applyBorder="1" applyAlignment="1">
      <alignment horizontal="center" vertical="center"/>
    </xf>
    <xf numFmtId="0" fontId="56" fillId="27" borderId="35" xfId="10" applyFill="1" applyBorder="1" applyAlignment="1">
      <alignment horizontal="center" vertical="center"/>
    </xf>
    <xf numFmtId="0" fontId="56" fillId="27" borderId="37" xfId="10" applyFill="1" applyBorder="1" applyAlignment="1">
      <alignment horizontal="center" vertical="center"/>
    </xf>
    <xf numFmtId="0" fontId="56" fillId="27" borderId="20" xfId="10" applyFill="1" applyBorder="1" applyAlignment="1">
      <alignment horizontal="center" vertical="center"/>
    </xf>
    <xf numFmtId="0" fontId="56" fillId="27" borderId="0" xfId="10" applyFill="1" applyAlignment="1">
      <alignment horizontal="center" vertical="center"/>
    </xf>
    <xf numFmtId="0" fontId="56" fillId="27" borderId="21" xfId="10" applyFill="1" applyBorder="1" applyAlignment="1">
      <alignment horizontal="center" vertical="center"/>
    </xf>
    <xf numFmtId="0" fontId="56" fillId="27" borderId="57" xfId="10" applyFill="1" applyBorder="1" applyAlignment="1">
      <alignment horizontal="center" vertical="center"/>
    </xf>
    <xf numFmtId="0" fontId="56" fillId="27" borderId="58" xfId="10" applyFill="1" applyBorder="1" applyAlignment="1">
      <alignment horizontal="center" vertical="center"/>
    </xf>
    <xf numFmtId="0" fontId="56" fillId="27" borderId="28" xfId="10" applyFill="1" applyBorder="1" applyAlignment="1">
      <alignment horizontal="center" vertical="center"/>
    </xf>
    <xf numFmtId="0" fontId="76" fillId="11" borderId="19" xfId="0" applyFont="1" applyFill="1" applyBorder="1" applyAlignment="1">
      <alignment horizontal="center"/>
    </xf>
    <xf numFmtId="0" fontId="76"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7" fillId="24" borderId="65" xfId="0" applyFont="1" applyFill="1" applyBorder="1" applyAlignment="1">
      <alignment horizontal="center" vertical="center" wrapText="1"/>
    </xf>
    <xf numFmtId="0" fontId="76" fillId="24" borderId="66" xfId="0" applyFont="1" applyFill="1" applyBorder="1" applyAlignment="1">
      <alignment horizontal="center" vertical="center" wrapText="1"/>
    </xf>
    <xf numFmtId="0" fontId="76" fillId="24" borderId="67" xfId="0" applyFont="1" applyFill="1" applyBorder="1" applyAlignment="1">
      <alignment horizontal="center" vertical="center" wrapText="1"/>
    </xf>
    <xf numFmtId="0" fontId="73" fillId="28" borderId="34" xfId="0" applyFont="1" applyFill="1" applyBorder="1" applyAlignment="1">
      <alignment horizontal="center" vertical="center" wrapText="1"/>
    </xf>
    <xf numFmtId="0" fontId="73" fillId="28" borderId="25" xfId="0" applyFont="1" applyFill="1" applyBorder="1" applyAlignment="1">
      <alignment horizontal="center" vertical="center" wrapText="1"/>
    </xf>
    <xf numFmtId="0" fontId="73" fillId="28" borderId="60" xfId="0" applyFont="1" applyFill="1" applyBorder="1" applyAlignment="1">
      <alignment horizontal="center" vertical="center" wrapText="1"/>
    </xf>
    <xf numFmtId="0" fontId="73"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83" fillId="26" borderId="2" xfId="10" applyFont="1" applyFill="1" applyBorder="1" applyAlignment="1">
      <alignment horizontal="center" vertical="center" wrapText="1"/>
    </xf>
    <xf numFmtId="0" fontId="83" fillId="26" borderId="17" xfId="10" applyFont="1" applyFill="1" applyBorder="1" applyAlignment="1">
      <alignment horizontal="center" vertical="center" wrapText="1"/>
    </xf>
    <xf numFmtId="0" fontId="83" fillId="26" borderId="22" xfId="10" applyFont="1" applyFill="1" applyBorder="1" applyAlignment="1">
      <alignment horizontal="center" vertical="center" wrapText="1"/>
    </xf>
    <xf numFmtId="0" fontId="83" fillId="26" borderId="3" xfId="10" applyFont="1" applyFill="1" applyBorder="1" applyAlignment="1">
      <alignment horizontal="center" vertical="center" wrapText="1"/>
    </xf>
    <xf numFmtId="0" fontId="83" fillId="26" borderId="1" xfId="10" applyFont="1" applyFill="1" applyBorder="1" applyAlignment="1">
      <alignment horizontal="center" vertical="center" wrapText="1"/>
    </xf>
    <xf numFmtId="0" fontId="83" fillId="26" borderId="10" xfId="10" applyFont="1" applyFill="1" applyBorder="1" applyAlignment="1">
      <alignment horizontal="center" vertical="center" wrapText="1"/>
    </xf>
    <xf numFmtId="0" fontId="73" fillId="22" borderId="5" xfId="0" applyFont="1" applyFill="1" applyBorder="1" applyAlignment="1">
      <alignment horizontal="center" vertical="center" wrapText="1"/>
    </xf>
    <xf numFmtId="0" fontId="73" fillId="22" borderId="9" xfId="0" applyFont="1" applyFill="1" applyBorder="1" applyAlignment="1">
      <alignment horizontal="center" vertical="center" wrapText="1"/>
    </xf>
    <xf numFmtId="0" fontId="8" fillId="0" borderId="1" xfId="0" applyFont="1" applyBorder="1" applyAlignment="1">
      <alignment horizontal="center"/>
    </xf>
    <xf numFmtId="0" fontId="81" fillId="26" borderId="10" xfId="0" applyFont="1" applyFill="1" applyBorder="1" applyAlignment="1">
      <alignment horizontal="center" vertical="center" textRotation="90" wrapText="1"/>
    </xf>
    <xf numFmtId="0" fontId="81" fillId="26" borderId="23" xfId="0" applyFont="1" applyFill="1" applyBorder="1" applyAlignment="1">
      <alignment horizontal="center" vertical="center" textRotation="90" wrapText="1"/>
    </xf>
    <xf numFmtId="0" fontId="80" fillId="26" borderId="19" xfId="0" applyFont="1" applyFill="1" applyBorder="1" applyAlignment="1">
      <alignment horizontal="center"/>
    </xf>
    <xf numFmtId="0" fontId="80" fillId="26" borderId="24" xfId="0" applyFont="1" applyFill="1" applyBorder="1" applyAlignment="1">
      <alignment horizontal="center"/>
    </xf>
    <xf numFmtId="0" fontId="80" fillId="26" borderId="36" xfId="0" applyFont="1" applyFill="1" applyBorder="1" applyAlignment="1">
      <alignment horizontal="center"/>
    </xf>
    <xf numFmtId="0" fontId="22" fillId="38" borderId="5" xfId="0" applyFont="1" applyFill="1" applyBorder="1" applyAlignment="1">
      <alignment horizontal="center" vertical="center" textRotation="90" wrapText="1"/>
    </xf>
    <xf numFmtId="0" fontId="22" fillId="38" borderId="8" xfId="0" applyFont="1" applyFill="1" applyBorder="1" applyAlignment="1">
      <alignment horizontal="center" vertical="center" textRotation="90" wrapText="1"/>
    </xf>
    <xf numFmtId="0" fontId="22" fillId="38" borderId="9" xfId="0" applyFont="1" applyFill="1" applyBorder="1" applyAlignment="1">
      <alignment horizontal="center" vertical="center" textRotation="90" wrapText="1"/>
    </xf>
    <xf numFmtId="0" fontId="80" fillId="28" borderId="56" xfId="0" applyFont="1" applyFill="1" applyBorder="1" applyAlignment="1">
      <alignment horizontal="center" vertical="center" wrapText="1"/>
    </xf>
    <xf numFmtId="0" fontId="80" fillId="28" borderId="35" xfId="0" applyFont="1" applyFill="1" applyBorder="1" applyAlignment="1">
      <alignment horizontal="center" vertical="center" wrapText="1"/>
    </xf>
    <xf numFmtId="0" fontId="80" fillId="28" borderId="37" xfId="0" applyFont="1" applyFill="1" applyBorder="1" applyAlignment="1">
      <alignment horizontal="center" vertical="center" wrapText="1"/>
    </xf>
    <xf numFmtId="0" fontId="80" fillId="28" borderId="57" xfId="0" applyFont="1" applyFill="1" applyBorder="1" applyAlignment="1">
      <alignment horizontal="center" vertical="center" wrapText="1"/>
    </xf>
    <xf numFmtId="0" fontId="80" fillId="28" borderId="58" xfId="0" applyFont="1" applyFill="1" applyBorder="1" applyAlignment="1">
      <alignment horizontal="center" vertical="center" wrapText="1"/>
    </xf>
    <xf numFmtId="0" fontId="80" fillId="28" borderId="28" xfId="0" applyFont="1" applyFill="1" applyBorder="1" applyAlignment="1">
      <alignment horizontal="center" vertical="center" wrapText="1"/>
    </xf>
    <xf numFmtId="0" fontId="22" fillId="26" borderId="56"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7" xfId="0" applyFont="1" applyFill="1" applyBorder="1" applyAlignment="1">
      <alignment horizontal="center" vertical="center" textRotation="90" wrapText="1"/>
    </xf>
    <xf numFmtId="0" fontId="40" fillId="26" borderId="37" xfId="10" applyFont="1" applyFill="1" applyBorder="1" applyAlignment="1">
      <alignment horizontal="center" vertical="center" textRotation="90" wrapText="1"/>
    </xf>
    <xf numFmtId="0" fontId="40" fillId="26" borderId="21" xfId="10" applyFont="1" applyFill="1" applyBorder="1" applyAlignment="1">
      <alignment horizontal="center" vertical="center" textRotation="90" wrapText="1"/>
    </xf>
    <xf numFmtId="0" fontId="40" fillId="26" borderId="28" xfId="10" applyFont="1" applyFill="1" applyBorder="1" applyAlignment="1">
      <alignment horizontal="center" vertical="center" textRotation="90" wrapText="1"/>
    </xf>
    <xf numFmtId="0" fontId="82" fillId="28" borderId="19" xfId="10" applyFont="1" applyFill="1" applyBorder="1" applyAlignment="1">
      <alignment horizontal="center" vertical="center" wrapText="1"/>
    </xf>
    <xf numFmtId="0" fontId="82" fillId="28" borderId="36" xfId="10" applyFont="1" applyFill="1" applyBorder="1" applyAlignment="1">
      <alignment horizontal="center" vertical="center" wrapText="1"/>
    </xf>
    <xf numFmtId="0" fontId="73" fillId="22" borderId="19" xfId="0" applyFont="1" applyFill="1" applyBorder="1" applyAlignment="1">
      <alignment horizontal="center" vertical="center" wrapText="1"/>
    </xf>
    <xf numFmtId="0" fontId="73" fillId="22" borderId="36" xfId="0" applyFont="1" applyFill="1" applyBorder="1" applyAlignment="1">
      <alignment horizontal="center" vertical="center" wrapText="1"/>
    </xf>
    <xf numFmtId="0" fontId="67" fillId="24" borderId="56" xfId="0" applyFont="1" applyFill="1" applyBorder="1" applyAlignment="1">
      <alignment horizontal="center" vertical="center"/>
    </xf>
    <xf numFmtId="0" fontId="76" fillId="24" borderId="35" xfId="0" applyFont="1" applyFill="1" applyBorder="1" applyAlignment="1">
      <alignment horizontal="center" vertical="center"/>
    </xf>
    <xf numFmtId="0" fontId="76" fillId="24" borderId="37" xfId="0" applyFont="1" applyFill="1" applyBorder="1" applyAlignment="1">
      <alignment horizontal="center" vertical="center"/>
    </xf>
    <xf numFmtId="0" fontId="80" fillId="11" borderId="19" xfId="0" applyFont="1" applyFill="1" applyBorder="1" applyAlignment="1">
      <alignment horizontal="center"/>
    </xf>
    <xf numFmtId="0" fontId="80" fillId="11" borderId="24" xfId="0" applyFont="1" applyFill="1" applyBorder="1" applyAlignment="1">
      <alignment horizontal="center"/>
    </xf>
    <xf numFmtId="0" fontId="80" fillId="11" borderId="36" xfId="0" applyFont="1" applyFill="1" applyBorder="1" applyAlignment="1">
      <alignment horizontal="center"/>
    </xf>
    <xf numFmtId="0" fontId="81" fillId="26" borderId="3" xfId="0" applyFont="1" applyFill="1" applyBorder="1" applyAlignment="1">
      <alignment horizontal="center" vertical="center" textRotation="90" wrapText="1"/>
    </xf>
    <xf numFmtId="0" fontId="81" fillId="26" borderId="4" xfId="0" applyFont="1" applyFill="1" applyBorder="1" applyAlignment="1">
      <alignment horizontal="center" vertical="center" textRotation="90" wrapText="1"/>
    </xf>
    <xf numFmtId="0" fontId="81" fillId="26" borderId="1" xfId="0" applyFont="1" applyFill="1" applyBorder="1" applyAlignment="1">
      <alignment horizontal="center" vertical="center" textRotation="90" wrapText="1"/>
    </xf>
    <xf numFmtId="0" fontId="81" fillId="26" borderId="18" xfId="0" applyFont="1" applyFill="1" applyBorder="1" applyAlignment="1">
      <alignment horizontal="center" vertical="center" textRotation="90" wrapText="1"/>
    </xf>
    <xf numFmtId="0" fontId="70"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1" fillId="37" borderId="56" xfId="0" applyFont="1" applyFill="1" applyBorder="1" applyAlignment="1">
      <alignment horizontal="center" vertical="center"/>
    </xf>
    <xf numFmtId="0" fontId="41" fillId="37" borderId="35" xfId="0" applyFont="1" applyFill="1" applyBorder="1" applyAlignment="1">
      <alignment horizontal="center" vertical="center"/>
    </xf>
    <xf numFmtId="0" fontId="41" fillId="37" borderId="37" xfId="0" applyFont="1" applyFill="1" applyBorder="1" applyAlignment="1">
      <alignment horizontal="center" vertical="center"/>
    </xf>
    <xf numFmtId="0" fontId="41" fillId="37" borderId="57" xfId="0" applyFont="1" applyFill="1" applyBorder="1" applyAlignment="1">
      <alignment horizontal="center" vertical="center"/>
    </xf>
    <xf numFmtId="0" fontId="41" fillId="37" borderId="58" xfId="0" applyFont="1" applyFill="1" applyBorder="1" applyAlignment="1">
      <alignment horizontal="center" vertical="center"/>
    </xf>
    <xf numFmtId="0" fontId="41" fillId="37" borderId="28" xfId="0" applyFont="1" applyFill="1" applyBorder="1" applyAlignment="1">
      <alignment horizontal="center" vertical="center"/>
    </xf>
    <xf numFmtId="0" fontId="22" fillId="37" borderId="27" xfId="12" applyFont="1" applyFill="1" applyBorder="1" applyAlignment="1">
      <alignment horizontal="center" vertical="center" wrapText="1"/>
    </xf>
    <xf numFmtId="0" fontId="22" fillId="37" borderId="55"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80" fillId="25" borderId="56" xfId="0" applyFont="1" applyFill="1" applyBorder="1" applyAlignment="1">
      <alignment horizontal="center" vertical="center" wrapText="1"/>
    </xf>
    <xf numFmtId="0" fontId="80" fillId="25" borderId="35" xfId="0" applyFont="1" applyFill="1" applyBorder="1" applyAlignment="1">
      <alignment horizontal="center" vertical="center" wrapText="1"/>
    </xf>
    <xf numFmtId="0" fontId="80" fillId="25" borderId="37" xfId="0" applyFont="1" applyFill="1" applyBorder="1" applyAlignment="1">
      <alignment horizontal="center" vertical="center" wrapText="1"/>
    </xf>
    <xf numFmtId="0" fontId="80" fillId="25" borderId="57" xfId="0" applyFont="1" applyFill="1" applyBorder="1" applyAlignment="1">
      <alignment horizontal="center" vertical="center" wrapText="1"/>
    </xf>
    <xf numFmtId="0" fontId="80" fillId="25" borderId="58" xfId="0" applyFont="1" applyFill="1" applyBorder="1" applyAlignment="1">
      <alignment horizontal="center" vertical="center" wrapText="1"/>
    </xf>
    <xf numFmtId="0" fontId="80" fillId="25" borderId="28" xfId="0" applyFont="1" applyFill="1" applyBorder="1" applyAlignment="1">
      <alignment horizontal="center" vertical="center" wrapText="1"/>
    </xf>
    <xf numFmtId="0" fontId="73" fillId="25" borderId="60" xfId="0" applyFont="1" applyFill="1" applyBorder="1" applyAlignment="1">
      <alignment horizontal="center" vertical="center" wrapText="1"/>
    </xf>
    <xf numFmtId="0" fontId="73" fillId="25" borderId="41" xfId="0" applyFont="1" applyFill="1" applyBorder="1" applyAlignment="1">
      <alignment horizontal="center" vertical="center" wrapText="1"/>
    </xf>
    <xf numFmtId="0" fontId="40" fillId="25" borderId="19" xfId="10" applyFont="1" applyFill="1" applyBorder="1" applyAlignment="1">
      <alignment horizontal="center" vertical="center" wrapText="1"/>
    </xf>
    <xf numFmtId="0" fontId="40" fillId="25" borderId="36" xfId="10" applyFont="1" applyFill="1" applyBorder="1" applyAlignment="1">
      <alignment horizontal="center" vertical="center" wrapText="1"/>
    </xf>
    <xf numFmtId="0" fontId="22" fillId="37" borderId="11" xfId="12" applyFont="1" applyFill="1" applyBorder="1" applyAlignment="1">
      <alignment horizontal="center" vertical="center" wrapText="1"/>
    </xf>
    <xf numFmtId="0" fontId="22" fillId="37" borderId="44" xfId="12" applyFont="1" applyFill="1" applyBorder="1" applyAlignment="1">
      <alignment horizontal="center" vertical="center" wrapText="1"/>
    </xf>
    <xf numFmtId="0" fontId="73" fillId="27" borderId="5" xfId="0" applyFont="1" applyFill="1" applyBorder="1" applyAlignment="1">
      <alignment horizontal="center" vertical="center" wrapText="1"/>
    </xf>
    <xf numFmtId="0" fontId="73" fillId="27" borderId="9" xfId="0" applyFont="1" applyFill="1" applyBorder="1" applyAlignment="1">
      <alignment horizontal="center" vertical="center" wrapText="1"/>
    </xf>
    <xf numFmtId="0" fontId="73" fillId="27" borderId="11" xfId="0" applyFont="1" applyFill="1" applyBorder="1" applyAlignment="1">
      <alignment horizontal="center" vertical="center" wrapText="1"/>
    </xf>
    <xf numFmtId="0" fontId="73" fillId="27" borderId="13" xfId="0" applyFont="1" applyFill="1" applyBorder="1" applyAlignment="1">
      <alignment horizontal="center" vertical="center" wrapText="1"/>
    </xf>
    <xf numFmtId="0" fontId="41" fillId="36" borderId="56" xfId="0" applyFont="1" applyFill="1" applyBorder="1" applyAlignment="1">
      <alignment horizontal="center" vertical="center" wrapText="1"/>
    </xf>
    <xf numFmtId="0" fontId="41" fillId="36" borderId="37" xfId="0" applyFont="1" applyFill="1" applyBorder="1" applyAlignment="1">
      <alignment horizontal="center" vertical="center" wrapText="1"/>
    </xf>
    <xf numFmtId="0" fontId="41" fillId="36" borderId="57" xfId="0" applyFont="1" applyFill="1" applyBorder="1" applyAlignment="1">
      <alignment horizontal="center" vertical="center" wrapText="1"/>
    </xf>
    <xf numFmtId="0" fontId="41" fillId="36" borderId="28" xfId="0" applyFont="1" applyFill="1" applyBorder="1" applyAlignment="1">
      <alignment horizontal="center" vertical="center" wrapText="1"/>
    </xf>
    <xf numFmtId="0" fontId="41" fillId="27" borderId="56" xfId="0" applyFont="1" applyFill="1" applyBorder="1" applyAlignment="1">
      <alignment horizontal="center" vertical="center"/>
    </xf>
    <xf numFmtId="0" fontId="41" fillId="27" borderId="35" xfId="0" applyFont="1" applyFill="1" applyBorder="1" applyAlignment="1">
      <alignment horizontal="center" vertical="center"/>
    </xf>
    <xf numFmtId="0" fontId="41" fillId="27" borderId="37" xfId="0" applyFont="1" applyFill="1" applyBorder="1" applyAlignment="1">
      <alignment horizontal="center" vertical="center"/>
    </xf>
    <xf numFmtId="0" fontId="41" fillId="27" borderId="57" xfId="0" applyFont="1" applyFill="1" applyBorder="1" applyAlignment="1">
      <alignment horizontal="center" vertical="center"/>
    </xf>
    <xf numFmtId="0" fontId="41" fillId="27" borderId="58" xfId="0" applyFont="1" applyFill="1" applyBorder="1" applyAlignment="1">
      <alignment horizontal="center" vertical="center"/>
    </xf>
    <xf numFmtId="0" fontId="41" fillId="27" borderId="28" xfId="0" applyFont="1" applyFill="1" applyBorder="1" applyAlignment="1">
      <alignment horizontal="center" vertical="center"/>
    </xf>
    <xf numFmtId="0" fontId="68" fillId="0" borderId="26" xfId="0" applyFont="1" applyBorder="1" applyAlignment="1">
      <alignment horizontal="center"/>
    </xf>
    <xf numFmtId="0" fontId="68" fillId="0" borderId="50" xfId="0" applyFont="1" applyBorder="1" applyAlignment="1">
      <alignment horizontal="center"/>
    </xf>
    <xf numFmtId="0" fontId="68" fillId="0" borderId="7" xfId="0" applyFont="1" applyBorder="1" applyAlignment="1">
      <alignment horizontal="center"/>
    </xf>
    <xf numFmtId="0" fontId="56" fillId="27" borderId="56" xfId="10" applyFill="1" applyBorder="1" applyAlignment="1" applyProtection="1">
      <alignment horizontal="center" vertical="center" wrapText="1"/>
      <protection locked="0"/>
    </xf>
    <xf numFmtId="0" fontId="56" fillId="27" borderId="35" xfId="10" applyFill="1" applyBorder="1" applyAlignment="1" applyProtection="1">
      <alignment horizontal="center" vertical="center" wrapText="1"/>
      <protection locked="0"/>
    </xf>
    <xf numFmtId="0" fontId="56" fillId="27" borderId="37" xfId="10" applyFill="1" applyBorder="1" applyAlignment="1" applyProtection="1">
      <alignment horizontal="center" vertical="center" wrapText="1"/>
      <protection locked="0"/>
    </xf>
    <xf numFmtId="0" fontId="56" fillId="27" borderId="20" xfId="10" applyFill="1" applyBorder="1" applyAlignment="1" applyProtection="1">
      <alignment horizontal="center" vertical="center" wrapText="1"/>
      <protection locked="0"/>
    </xf>
    <xf numFmtId="0" fontId="56" fillId="27" borderId="0" xfId="10" applyFill="1" applyAlignment="1" applyProtection="1">
      <alignment horizontal="center" vertical="center" wrapText="1"/>
      <protection locked="0"/>
    </xf>
    <xf numFmtId="0" fontId="56" fillId="27" borderId="21" xfId="10" applyFill="1" applyBorder="1" applyAlignment="1" applyProtection="1">
      <alignment horizontal="center" vertical="center" wrapText="1"/>
      <protection locked="0"/>
    </xf>
    <xf numFmtId="0" fontId="56" fillId="27" borderId="57" xfId="10" applyFill="1" applyBorder="1" applyAlignment="1" applyProtection="1">
      <alignment horizontal="center" vertical="center" wrapText="1"/>
      <protection locked="0"/>
    </xf>
    <xf numFmtId="0" fontId="56" fillId="27" borderId="58" xfId="10" applyFill="1" applyBorder="1" applyAlignment="1" applyProtection="1">
      <alignment horizontal="center" vertical="center" wrapText="1"/>
      <protection locked="0"/>
    </xf>
    <xf numFmtId="0" fontId="56" fillId="27" borderId="28" xfId="10" applyFill="1" applyBorder="1" applyAlignment="1" applyProtection="1">
      <alignment horizontal="center" vertical="center" wrapText="1"/>
      <protection locked="0"/>
    </xf>
    <xf numFmtId="0" fontId="59" fillId="0" borderId="29" xfId="0" applyFont="1" applyBorder="1" applyAlignment="1" applyProtection="1">
      <alignment horizontal="center" vertical="center" wrapText="1"/>
      <protection locked="0"/>
    </xf>
    <xf numFmtId="0" fontId="59" fillId="0" borderId="30" xfId="0" applyFont="1" applyBorder="1" applyAlignment="1" applyProtection="1">
      <alignment horizontal="center" vertical="center" wrapText="1"/>
      <protection locked="0"/>
    </xf>
    <xf numFmtId="0" fontId="59" fillId="0" borderId="31" xfId="0" applyFont="1" applyBorder="1" applyAlignment="1" applyProtection="1">
      <alignment horizontal="center" vertical="center" wrapText="1"/>
      <protection locked="0"/>
    </xf>
    <xf numFmtId="0" fontId="59" fillId="0" borderId="47" xfId="0" applyFont="1" applyBorder="1" applyAlignment="1" applyProtection="1">
      <alignment horizontal="center" vertical="center" wrapText="1"/>
      <protection locked="0"/>
    </xf>
    <xf numFmtId="0" fontId="59" fillId="0" borderId="48" xfId="0" applyFont="1" applyBorder="1" applyAlignment="1" applyProtection="1">
      <alignment horizontal="center" vertical="center" wrapText="1"/>
      <protection locked="0"/>
    </xf>
    <xf numFmtId="0" fontId="59" fillId="0" borderId="32" xfId="0" applyFont="1" applyBorder="1" applyAlignment="1" applyProtection="1">
      <alignment horizontal="center" vertical="center" wrapText="1"/>
      <protection locked="0"/>
    </xf>
    <xf numFmtId="0" fontId="59" fillId="0" borderId="33" xfId="0" applyFont="1" applyBorder="1" applyAlignment="1" applyProtection="1">
      <alignment horizontal="center" vertical="center" wrapText="1"/>
      <protection locked="0"/>
    </xf>
    <xf numFmtId="0" fontId="59" fillId="0" borderId="34" xfId="0" applyFont="1" applyBorder="1" applyAlignment="1" applyProtection="1">
      <alignment horizontal="center" vertical="center" wrapText="1"/>
      <protection locked="0"/>
    </xf>
    <xf numFmtId="0" fontId="56" fillId="27" borderId="56" xfId="10" applyFill="1" applyBorder="1" applyAlignment="1" applyProtection="1">
      <alignment horizontal="center" vertical="center"/>
      <protection locked="0"/>
    </xf>
    <xf numFmtId="0" fontId="56" fillId="27" borderId="35" xfId="10" applyFill="1" applyBorder="1" applyAlignment="1" applyProtection="1">
      <alignment horizontal="center" vertical="center"/>
      <protection locked="0"/>
    </xf>
    <xf numFmtId="0" fontId="56" fillId="27" borderId="37" xfId="10" applyFill="1" applyBorder="1" applyAlignment="1" applyProtection="1">
      <alignment horizontal="center" vertical="center"/>
      <protection locked="0"/>
    </xf>
    <xf numFmtId="0" fontId="56" fillId="27" borderId="20" xfId="10" applyFill="1" applyBorder="1" applyAlignment="1" applyProtection="1">
      <alignment horizontal="center" vertical="center"/>
      <protection locked="0"/>
    </xf>
    <xf numFmtId="0" fontId="56" fillId="27" borderId="0" xfId="10" applyFill="1" applyAlignment="1" applyProtection="1">
      <alignment horizontal="center" vertical="center"/>
      <protection locked="0"/>
    </xf>
    <xf numFmtId="0" fontId="56" fillId="27" borderId="21" xfId="10" applyFill="1" applyBorder="1" applyAlignment="1" applyProtection="1">
      <alignment horizontal="center" vertical="center"/>
      <protection locked="0"/>
    </xf>
    <xf numFmtId="0" fontId="56" fillId="27" borderId="57" xfId="10" applyFill="1" applyBorder="1" applyAlignment="1" applyProtection="1">
      <alignment horizontal="center" vertical="center"/>
      <protection locked="0"/>
    </xf>
    <xf numFmtId="0" fontId="56" fillId="27" borderId="58" xfId="10" applyFill="1" applyBorder="1" applyAlignment="1" applyProtection="1">
      <alignment horizontal="center" vertical="center"/>
      <protection locked="0"/>
    </xf>
    <xf numFmtId="0" fontId="56" fillId="27" borderId="28" xfId="10" applyFill="1" applyBorder="1" applyAlignment="1" applyProtection="1">
      <alignment horizontal="center" vertical="center"/>
      <protection locked="0"/>
    </xf>
    <xf numFmtId="0" fontId="77" fillId="31" borderId="56" xfId="0" applyFont="1" applyFill="1" applyBorder="1" applyAlignment="1">
      <alignment horizontal="center" vertical="center" wrapText="1"/>
    </xf>
    <xf numFmtId="0" fontId="77" fillId="31" borderId="37" xfId="0" applyFont="1" applyFill="1" applyBorder="1" applyAlignment="1">
      <alignment horizontal="center" vertical="center" wrapText="1"/>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52" xfId="0" applyFill="1" applyBorder="1" applyAlignment="1">
      <alignment horizontal="left" vertical="top" wrapText="1"/>
    </xf>
    <xf numFmtId="0" fontId="0" fillId="14" borderId="50" xfId="0" applyFill="1" applyBorder="1" applyAlignment="1">
      <alignment horizontal="left" vertical="top"/>
    </xf>
    <xf numFmtId="0" fontId="0" fillId="14" borderId="7" xfId="0" applyFill="1" applyBorder="1" applyAlignment="1">
      <alignment horizontal="left" vertical="top"/>
    </xf>
    <xf numFmtId="0" fontId="67" fillId="14" borderId="25" xfId="0" applyFont="1" applyFill="1" applyBorder="1" applyAlignment="1">
      <alignment horizontal="center" vertical="center" wrapText="1"/>
    </xf>
    <xf numFmtId="0" fontId="67"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50" xfId="0" applyFill="1" applyBorder="1" applyAlignment="1">
      <alignment horizontal="left" vertical="top" wrapText="1"/>
    </xf>
    <xf numFmtId="0" fontId="0" fillId="14" borderId="7" xfId="0" applyFill="1" applyBorder="1" applyAlignment="1">
      <alignment horizontal="left" vertical="top" wrapText="1"/>
    </xf>
    <xf numFmtId="0" fontId="57"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50" xfId="0" applyFill="1" applyBorder="1" applyAlignment="1">
      <alignment horizontal="justify" vertical="center"/>
    </xf>
    <xf numFmtId="0" fontId="0" fillId="14" borderId="39" xfId="0" applyFill="1" applyBorder="1" applyAlignment="1">
      <alignment horizontal="justify" vertical="center"/>
    </xf>
    <xf numFmtId="0" fontId="0" fillId="14" borderId="54" xfId="0" applyFill="1" applyBorder="1" applyAlignment="1">
      <alignment horizontal="justify" vertical="center"/>
    </xf>
    <xf numFmtId="0" fontId="67" fillId="14" borderId="68" xfId="0" applyFont="1" applyFill="1" applyBorder="1" applyAlignment="1">
      <alignment horizontal="center" vertical="center" wrapText="1"/>
    </xf>
    <xf numFmtId="0" fontId="0" fillId="14" borderId="53" xfId="0" applyFill="1" applyBorder="1" applyAlignment="1">
      <alignment horizontal="left" vertical="top" wrapText="1"/>
    </xf>
    <xf numFmtId="0" fontId="0" fillId="14" borderId="54" xfId="0" applyFill="1" applyBorder="1" applyAlignment="1">
      <alignment horizontal="left" vertical="top"/>
    </xf>
    <xf numFmtId="0" fontId="0" fillId="14" borderId="38" xfId="0" applyFill="1" applyBorder="1" applyAlignment="1">
      <alignment horizontal="left" vertical="top"/>
    </xf>
    <xf numFmtId="0" fontId="67" fillId="22" borderId="19" xfId="0" applyFont="1" applyFill="1" applyBorder="1" applyAlignment="1">
      <alignment horizontal="center"/>
    </xf>
    <xf numFmtId="0" fontId="67" fillId="22" borderId="24" xfId="0" applyFont="1" applyFill="1" applyBorder="1" applyAlignment="1">
      <alignment horizontal="center"/>
    </xf>
    <xf numFmtId="0" fontId="67" fillId="22" borderId="36" xfId="0" applyFont="1" applyFill="1" applyBorder="1" applyAlignment="1">
      <alignment horizontal="center"/>
    </xf>
    <xf numFmtId="0" fontId="58" fillId="18" borderId="20" xfId="0" applyFont="1" applyFill="1" applyBorder="1" applyAlignment="1">
      <alignment horizontal="center" vertical="center"/>
    </xf>
    <xf numFmtId="0" fontId="58" fillId="18" borderId="0" xfId="0" applyFont="1" applyFill="1" applyAlignment="1">
      <alignment horizontal="center" vertical="center"/>
    </xf>
    <xf numFmtId="0" fontId="0" fillId="14" borderId="42" xfId="0" applyFill="1" applyBorder="1" applyAlignment="1">
      <alignment horizontal="justify" vertical="center"/>
    </xf>
    <xf numFmtId="0" fontId="0" fillId="14" borderId="64" xfId="0" applyFill="1" applyBorder="1" applyAlignment="1">
      <alignment horizontal="justify" vertical="center"/>
    </xf>
    <xf numFmtId="0" fontId="67" fillId="21" borderId="26" xfId="0" applyFont="1" applyFill="1" applyBorder="1" applyAlignment="1">
      <alignment horizontal="center"/>
    </xf>
    <xf numFmtId="0" fontId="67" fillId="21" borderId="50" xfId="0" applyFont="1" applyFill="1" applyBorder="1" applyAlignment="1">
      <alignment horizontal="center"/>
    </xf>
    <xf numFmtId="0" fontId="67" fillId="21" borderId="7" xfId="0" applyFont="1" applyFill="1" applyBorder="1" applyAlignment="1">
      <alignment horizontal="center"/>
    </xf>
    <xf numFmtId="0" fontId="84" fillId="36" borderId="19" xfId="0" applyFont="1" applyFill="1" applyBorder="1" applyAlignment="1">
      <alignment horizontal="center" vertical="center"/>
    </xf>
    <xf numFmtId="0" fontId="84" fillId="36" borderId="36" xfId="0" applyFont="1" applyFill="1" applyBorder="1" applyAlignment="1">
      <alignment horizontal="center" vertical="center"/>
    </xf>
    <xf numFmtId="0" fontId="3" fillId="0" borderId="65" xfId="12" applyBorder="1" applyAlignment="1">
      <alignment horizontal="center" vertical="center" wrapText="1"/>
    </xf>
    <xf numFmtId="0" fontId="3" fillId="0" borderId="67" xfId="12" applyBorder="1" applyAlignment="1">
      <alignment horizontal="center" vertical="center" wrapText="1"/>
    </xf>
    <xf numFmtId="0" fontId="65" fillId="14" borderId="19" xfId="0" applyFont="1" applyFill="1" applyBorder="1" applyAlignment="1">
      <alignment horizontal="justify" vertical="center" wrapText="1"/>
    </xf>
    <xf numFmtId="0" fontId="65" fillId="14" borderId="24" xfId="0" applyFont="1" applyFill="1" applyBorder="1" applyAlignment="1">
      <alignment horizontal="justify" vertical="center" wrapText="1"/>
    </xf>
    <xf numFmtId="0" fontId="65" fillId="14" borderId="36" xfId="0" applyFont="1" applyFill="1" applyBorder="1" applyAlignment="1">
      <alignment horizontal="justify"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63" xfId="12" applyBorder="1" applyAlignment="1">
      <alignment horizontal="center" vertical="center" wrapText="1"/>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9" fillId="39" borderId="1" xfId="12" applyFont="1" applyFill="1" applyBorder="1" applyAlignment="1">
      <alignment horizontal="center" vertical="center" wrapText="1"/>
    </xf>
    <xf numFmtId="0" fontId="7" fillId="40" borderId="1" xfId="12" applyFont="1" applyFill="1" applyBorder="1" applyAlignment="1">
      <alignment horizontal="center" vertical="center"/>
    </xf>
    <xf numFmtId="0" fontId="11" fillId="13" borderId="46" xfId="12" applyFont="1" applyFill="1" applyBorder="1" applyAlignment="1">
      <alignment horizontal="center" vertical="center" wrapText="1"/>
    </xf>
    <xf numFmtId="0" fontId="11" fillId="13" borderId="6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11" fillId="15" borderId="46" xfId="12" applyFont="1" applyFill="1" applyBorder="1" applyAlignment="1">
      <alignment horizontal="center" vertical="center" wrapText="1"/>
    </xf>
    <xf numFmtId="0" fontId="11" fillId="15" borderId="6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6" xfId="12" applyFont="1" applyFill="1" applyBorder="1" applyAlignment="1">
      <alignment horizontal="center" vertical="center" wrapText="1"/>
    </xf>
    <xf numFmtId="0" fontId="12" fillId="12" borderId="6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5" fillId="2" borderId="46" xfId="12" applyFont="1" applyFill="1" applyBorder="1" applyAlignment="1">
      <alignment horizontal="center" vertical="center"/>
    </xf>
    <xf numFmtId="0" fontId="5" fillId="2" borderId="60" xfId="12" applyFont="1" applyFill="1" applyBorder="1" applyAlignment="1">
      <alignment horizontal="center" vertical="center"/>
    </xf>
    <xf numFmtId="0" fontId="5" fillId="2" borderId="25" xfId="12" applyFont="1" applyFill="1" applyBorder="1" applyAlignment="1">
      <alignment horizontal="center" vertical="center"/>
    </xf>
    <xf numFmtId="0" fontId="11" fillId="16" borderId="46" xfId="12" applyFont="1" applyFill="1" applyBorder="1" applyAlignment="1">
      <alignment horizontal="center" vertical="center" wrapText="1"/>
    </xf>
    <xf numFmtId="0" fontId="11" fillId="16" borderId="6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5" borderId="46" xfId="12" applyFont="1" applyFill="1" applyBorder="1" applyAlignment="1">
      <alignment horizontal="center" vertical="center"/>
    </xf>
    <xf numFmtId="0" fontId="11" fillId="15" borderId="60" xfId="12" applyFont="1" applyFill="1" applyBorder="1" applyAlignment="1">
      <alignment horizontal="center" vertical="center"/>
    </xf>
    <xf numFmtId="0" fontId="11" fillId="15" borderId="25" xfId="12" applyFont="1" applyFill="1" applyBorder="1" applyAlignment="1">
      <alignment horizontal="center" vertical="center"/>
    </xf>
    <xf numFmtId="0" fontId="11" fillId="13" borderId="46" xfId="12" applyFont="1" applyFill="1" applyBorder="1" applyAlignment="1">
      <alignment horizontal="center" vertical="center"/>
    </xf>
    <xf numFmtId="0" fontId="11" fillId="13" borderId="60"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6" xfId="12" applyFont="1" applyFill="1" applyBorder="1" applyAlignment="1">
      <alignment horizontal="center" vertical="center"/>
    </xf>
    <xf numFmtId="0" fontId="11" fillId="16" borderId="60" xfId="12" applyFont="1" applyFill="1" applyBorder="1" applyAlignment="1">
      <alignment horizontal="center" vertical="center"/>
    </xf>
    <xf numFmtId="0" fontId="11" fillId="16" borderId="25" xfId="12" applyFont="1" applyFill="1" applyBorder="1" applyAlignment="1">
      <alignment horizontal="center" vertical="center"/>
    </xf>
    <xf numFmtId="0" fontId="5" fillId="11" borderId="46" xfId="12" applyFont="1" applyFill="1" applyBorder="1" applyAlignment="1">
      <alignment horizontal="center" vertical="center"/>
    </xf>
    <xf numFmtId="0" fontId="5" fillId="11" borderId="60" xfId="12" applyFont="1" applyFill="1" applyBorder="1" applyAlignment="1">
      <alignment horizontal="center" vertical="center"/>
    </xf>
    <xf numFmtId="0" fontId="5" fillId="11" borderId="25"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8" fillId="14" borderId="47"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6" xfId="12" applyFont="1" applyFill="1" applyBorder="1" applyAlignment="1">
      <alignment horizontal="center" vertical="center" wrapText="1"/>
    </xf>
    <xf numFmtId="0" fontId="11" fillId="12" borderId="6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76" fillId="42" borderId="29" xfId="0" applyFont="1" applyFill="1" applyBorder="1" applyAlignment="1">
      <alignment horizontal="center" vertical="center" wrapText="1"/>
    </xf>
    <xf numFmtId="0" fontId="76" fillId="42" borderId="31" xfId="0" applyFont="1" applyFill="1" applyBorder="1" applyAlignment="1">
      <alignment horizontal="center" vertical="center" wrapText="1"/>
    </xf>
    <xf numFmtId="0" fontId="76" fillId="42" borderId="47" xfId="0" applyFont="1" applyFill="1" applyBorder="1" applyAlignment="1">
      <alignment horizontal="center" vertical="center" wrapText="1"/>
    </xf>
    <xf numFmtId="0" fontId="76" fillId="42" borderId="48" xfId="0" applyFont="1" applyFill="1" applyBorder="1" applyAlignment="1">
      <alignment horizontal="center" vertical="center" wrapText="1"/>
    </xf>
    <xf numFmtId="0" fontId="76" fillId="42" borderId="32" xfId="0" applyFont="1" applyFill="1" applyBorder="1" applyAlignment="1">
      <alignment horizontal="center" vertical="center" wrapText="1"/>
    </xf>
    <xf numFmtId="0" fontId="76" fillId="42" borderId="34" xfId="0" applyFont="1" applyFill="1" applyBorder="1" applyAlignment="1">
      <alignment horizontal="center" vertical="center" wrapText="1"/>
    </xf>
    <xf numFmtId="0" fontId="0" fillId="0" borderId="0" xfId="0" applyAlignment="1">
      <alignment horizontal="center" wrapText="1"/>
    </xf>
    <xf numFmtId="0" fontId="67" fillId="42" borderId="26" xfId="0" applyFont="1" applyFill="1" applyBorder="1" applyAlignment="1">
      <alignment horizontal="center" vertical="center"/>
    </xf>
    <xf numFmtId="0" fontId="67" fillId="42" borderId="50" xfId="0" applyFont="1" applyFill="1" applyBorder="1" applyAlignment="1">
      <alignment horizontal="center" vertical="center"/>
    </xf>
    <xf numFmtId="0" fontId="67" fillId="42" borderId="7" xfId="0" applyFont="1" applyFill="1" applyBorder="1" applyAlignment="1">
      <alignment horizontal="center" vertical="center"/>
    </xf>
    <xf numFmtId="0" fontId="58" fillId="29" borderId="25" xfId="0" applyFont="1" applyFill="1" applyBorder="1" applyAlignment="1">
      <alignment horizontal="center" vertical="center"/>
    </xf>
    <xf numFmtId="0" fontId="58" fillId="29" borderId="1" xfId="0" applyFont="1" applyFill="1" applyBorder="1" applyAlignment="1">
      <alignment horizontal="center" vertical="center"/>
    </xf>
    <xf numFmtId="0" fontId="67" fillId="33" borderId="32" xfId="0" applyFont="1" applyFill="1" applyBorder="1" applyAlignment="1">
      <alignment horizontal="center" vertical="center"/>
    </xf>
    <xf numFmtId="0" fontId="67" fillId="33" borderId="33" xfId="0" applyFont="1" applyFill="1" applyBorder="1" applyAlignment="1">
      <alignment horizontal="center" vertical="center"/>
    </xf>
    <xf numFmtId="0" fontId="67" fillId="33" borderId="34" xfId="0" applyFont="1" applyFill="1" applyBorder="1" applyAlignment="1">
      <alignment horizontal="center" vertical="center"/>
    </xf>
    <xf numFmtId="0" fontId="58" fillId="29" borderId="25" xfId="0" applyFont="1" applyFill="1" applyBorder="1" applyAlignment="1">
      <alignment horizontal="center" vertical="center" wrapText="1"/>
    </xf>
    <xf numFmtId="0" fontId="58" fillId="29" borderId="1" xfId="0" applyFont="1" applyFill="1" applyBorder="1" applyAlignment="1">
      <alignment horizontal="center" vertical="center" wrapText="1"/>
    </xf>
    <xf numFmtId="0" fontId="85" fillId="29" borderId="1" xfId="0" applyFont="1" applyFill="1" applyBorder="1" applyAlignment="1">
      <alignment horizontal="center"/>
    </xf>
    <xf numFmtId="0" fontId="86" fillId="29" borderId="1" xfId="0" applyFont="1" applyFill="1" applyBorder="1" applyAlignment="1">
      <alignment horizontal="center"/>
    </xf>
    <xf numFmtId="0" fontId="85" fillId="41" borderId="56" xfId="0" applyFont="1" applyFill="1" applyBorder="1" applyAlignment="1">
      <alignment horizontal="center" vertical="center"/>
    </xf>
    <xf numFmtId="0" fontId="85" fillId="41" borderId="35" xfId="0" applyFont="1" applyFill="1" applyBorder="1" applyAlignment="1">
      <alignment horizontal="center" vertical="center"/>
    </xf>
    <xf numFmtId="0" fontId="85" fillId="41" borderId="37" xfId="0" applyFont="1" applyFill="1" applyBorder="1" applyAlignment="1">
      <alignment horizontal="center" vertical="center"/>
    </xf>
    <xf numFmtId="0" fontId="85" fillId="41" borderId="20" xfId="0" applyFont="1" applyFill="1" applyBorder="1" applyAlignment="1">
      <alignment horizontal="center" vertical="center"/>
    </xf>
    <xf numFmtId="0" fontId="85" fillId="41" borderId="0" xfId="0" applyFont="1" applyFill="1" applyAlignment="1">
      <alignment horizontal="center" vertical="center"/>
    </xf>
    <xf numFmtId="0" fontId="85" fillId="41" borderId="21" xfId="0" applyFont="1" applyFill="1" applyBorder="1" applyAlignment="1">
      <alignment horizontal="center" vertical="center"/>
    </xf>
    <xf numFmtId="0" fontId="85" fillId="41" borderId="57" xfId="0" applyFont="1" applyFill="1" applyBorder="1" applyAlignment="1">
      <alignment horizontal="center" vertical="center"/>
    </xf>
    <xf numFmtId="0" fontId="85" fillId="41" borderId="58" xfId="0" applyFont="1" applyFill="1" applyBorder="1" applyAlignment="1">
      <alignment horizontal="center" vertical="center"/>
    </xf>
    <xf numFmtId="0" fontId="85" fillId="41" borderId="28" xfId="0" applyFont="1" applyFill="1" applyBorder="1" applyAlignment="1">
      <alignment horizontal="center" vertical="center"/>
    </xf>
    <xf numFmtId="0" fontId="58" fillId="0" borderId="46" xfId="0" applyFont="1" applyBorder="1" applyAlignment="1">
      <alignment horizontal="center" vertical="center"/>
    </xf>
    <xf numFmtId="0" fontId="58" fillId="0" borderId="60" xfId="0" applyFont="1" applyBorder="1" applyAlignment="1">
      <alignment horizontal="center" vertical="center"/>
    </xf>
    <xf numFmtId="0" fontId="58" fillId="0" borderId="25" xfId="0" applyFont="1" applyBorder="1" applyAlignment="1">
      <alignment horizontal="center" vertical="center"/>
    </xf>
    <xf numFmtId="0" fontId="67" fillId="33" borderId="25" xfId="0" applyFont="1" applyFill="1" applyBorder="1" applyAlignment="1">
      <alignment horizontal="center" vertical="center"/>
    </xf>
  </cellXfs>
  <cellStyles count="14">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cellStyle name="Moneda 2" xfId="11"/>
    <cellStyle name="Normal" xfId="0" builtinId="0"/>
    <cellStyle name="Normal 2" xfId="12"/>
    <cellStyle name="Porcentaje 2" xfId="13"/>
  </cellStyles>
  <dxfs count="32">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ABFE120-C489-4FA8-9B05-FA557260CB81}"/>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42" name="Imagen 2">
          <a:extLst>
            <a:ext uri="{FF2B5EF4-FFF2-40B4-BE49-F238E27FC236}">
              <a16:creationId xmlns:a16="http://schemas.microsoft.com/office/drawing/2014/main" id="{F696FE49-48F4-47D8-9956-F6C5F7586C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43" name="Imagen 3">
          <a:extLst>
            <a:ext uri="{FF2B5EF4-FFF2-40B4-BE49-F238E27FC236}">
              <a16:creationId xmlns:a16="http://schemas.microsoft.com/office/drawing/2014/main" id="{037FD3CD-76F2-401A-9A8F-DDA71532C3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666" name="Imagen 2">
          <a:extLst>
            <a:ext uri="{FF2B5EF4-FFF2-40B4-BE49-F238E27FC236}">
              <a16:creationId xmlns:a16="http://schemas.microsoft.com/office/drawing/2014/main" id="{318EFB73-FA81-4283-8B93-BE00303D4D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667" name="Imagen 2">
          <a:extLst>
            <a:ext uri="{FF2B5EF4-FFF2-40B4-BE49-F238E27FC236}">
              <a16:creationId xmlns:a16="http://schemas.microsoft.com/office/drawing/2014/main" id="{2B1000FD-9261-4B50-BEFE-03DEA47C04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668" name="Imagen 3">
          <a:extLst>
            <a:ext uri="{FF2B5EF4-FFF2-40B4-BE49-F238E27FC236}">
              <a16:creationId xmlns:a16="http://schemas.microsoft.com/office/drawing/2014/main" id="{5E381385-2999-4C7F-A2EE-359E9171F4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669" name="Imagen 3">
          <a:extLst>
            <a:ext uri="{FF2B5EF4-FFF2-40B4-BE49-F238E27FC236}">
              <a16:creationId xmlns:a16="http://schemas.microsoft.com/office/drawing/2014/main" id="{6736D2A1-B1B8-42BC-8969-53161ECD6E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670" name="Imagen 3">
          <a:extLst>
            <a:ext uri="{FF2B5EF4-FFF2-40B4-BE49-F238E27FC236}">
              <a16:creationId xmlns:a16="http://schemas.microsoft.com/office/drawing/2014/main" id="{878EFD29-111D-488A-A498-E4AD6670B9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798200"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671" name="Imagen 2">
          <a:extLst>
            <a:ext uri="{FF2B5EF4-FFF2-40B4-BE49-F238E27FC236}">
              <a16:creationId xmlns:a16="http://schemas.microsoft.com/office/drawing/2014/main" id="{01D66165-1FA4-4AFC-B6FA-F6E7582CC8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672" name="Imagen 2">
          <a:extLst>
            <a:ext uri="{FF2B5EF4-FFF2-40B4-BE49-F238E27FC236}">
              <a16:creationId xmlns:a16="http://schemas.microsoft.com/office/drawing/2014/main" id="{0B361F99-FA6B-4336-BED6-FB0F88F753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56A2671-C927-4D26-91E4-01394D64A65E}"/>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7961C71A-C82E-4E07-A381-C35972302285}"/>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D46FC51-4426-40E8-AFF1-5EE18B712D39}"/>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BCEC80C-2E4C-41A1-9BE7-580CB870B050}"/>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06CB48C-59BD-49EF-9A86-92B1DC07F603}"/>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D18"/>
  <sheetViews>
    <sheetView topLeftCell="A8" zoomScale="120" zoomScaleNormal="120" zoomScaleSheetLayoutView="130" workbookViewId="0">
      <selection activeCell="A8" sqref="A8"/>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62" t="s">
        <v>0</v>
      </c>
      <c r="C3" s="263"/>
      <c r="D3" s="263"/>
    </row>
    <row r="4" spans="2:4" ht="108" customHeight="1" x14ac:dyDescent="0.25">
      <c r="B4" s="128" t="s">
        <v>228</v>
      </c>
      <c r="C4" s="128" t="s">
        <v>229</v>
      </c>
      <c r="D4" s="128" t="s">
        <v>230</v>
      </c>
    </row>
    <row r="5" spans="2:4" ht="45" x14ac:dyDescent="0.25">
      <c r="B5" s="83" t="s">
        <v>185</v>
      </c>
      <c r="C5" s="259" t="s">
        <v>225</v>
      </c>
      <c r="D5" s="261" t="s">
        <v>204</v>
      </c>
    </row>
    <row r="6" spans="2:4" ht="45" x14ac:dyDescent="0.25">
      <c r="B6" s="83" t="s">
        <v>186</v>
      </c>
      <c r="C6" s="260"/>
      <c r="D6" s="260"/>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AG217"/>
  <sheetViews>
    <sheetView zoomScaleNormal="100" workbookViewId="0"/>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92" t="s">
        <v>302</v>
      </c>
      <c r="S3" s="593"/>
    </row>
    <row r="4" spans="2:33" ht="121.5" customHeight="1" x14ac:dyDescent="0.25">
      <c r="R4" s="209" t="s">
        <v>296</v>
      </c>
      <c r="S4" s="208" t="s">
        <v>310</v>
      </c>
    </row>
    <row r="5" spans="2:33" ht="15.75" thickBot="1" x14ac:dyDescent="0.3">
      <c r="R5" s="136" t="s">
        <v>255</v>
      </c>
      <c r="S5" s="136">
        <v>0</v>
      </c>
      <c r="AB5">
        <v>15</v>
      </c>
      <c r="AC5">
        <v>5</v>
      </c>
      <c r="AD5">
        <v>10</v>
      </c>
      <c r="AE5">
        <v>30</v>
      </c>
    </row>
    <row r="6" spans="2:33" ht="21" customHeight="1" x14ac:dyDescent="0.25">
      <c r="B6" s="594" t="s">
        <v>252</v>
      </c>
      <c r="C6" s="595"/>
      <c r="D6" s="595"/>
      <c r="E6" s="595"/>
      <c r="F6" s="595"/>
      <c r="G6" s="595"/>
      <c r="H6" s="595"/>
      <c r="I6" s="595"/>
      <c r="J6" s="595"/>
      <c r="K6" s="595"/>
      <c r="L6" s="595"/>
      <c r="M6" s="595"/>
      <c r="N6" s="595"/>
      <c r="O6" s="596"/>
      <c r="P6" s="211"/>
      <c r="R6" s="136" t="s">
        <v>256</v>
      </c>
      <c r="S6" s="136">
        <v>1</v>
      </c>
      <c r="AB6">
        <v>0</v>
      </c>
      <c r="AC6">
        <v>0</v>
      </c>
      <c r="AD6">
        <v>0</v>
      </c>
      <c r="AE6">
        <v>0</v>
      </c>
    </row>
    <row r="7" spans="2:33" ht="21" customHeight="1" x14ac:dyDescent="0.25">
      <c r="B7" s="597"/>
      <c r="C7" s="598"/>
      <c r="D7" s="598"/>
      <c r="E7" s="598"/>
      <c r="F7" s="598"/>
      <c r="G7" s="598"/>
      <c r="H7" s="598"/>
      <c r="I7" s="598"/>
      <c r="J7" s="598"/>
      <c r="K7" s="598"/>
      <c r="L7" s="598"/>
      <c r="M7" s="598"/>
      <c r="N7" s="598"/>
      <c r="O7" s="599"/>
      <c r="P7" s="211"/>
      <c r="R7" s="136" t="s">
        <v>257</v>
      </c>
      <c r="S7" s="136">
        <v>2</v>
      </c>
      <c r="AG7" t="s">
        <v>248</v>
      </c>
    </row>
    <row r="8" spans="2:33" ht="21" customHeight="1" thickBot="1" x14ac:dyDescent="0.3">
      <c r="B8" s="600"/>
      <c r="C8" s="601"/>
      <c r="D8" s="601"/>
      <c r="E8" s="601"/>
      <c r="F8" s="601"/>
      <c r="G8" s="601"/>
      <c r="H8" s="601"/>
      <c r="I8" s="601"/>
      <c r="J8" s="601"/>
      <c r="K8" s="601"/>
      <c r="L8" s="601"/>
      <c r="M8" s="601"/>
      <c r="N8" s="601"/>
      <c r="O8" s="602"/>
      <c r="P8" s="211"/>
      <c r="R8" s="138"/>
      <c r="S8" s="138"/>
      <c r="AG8" t="s">
        <v>249</v>
      </c>
    </row>
    <row r="9" spans="2:33" ht="36" customHeight="1" x14ac:dyDescent="0.25">
      <c r="B9" s="590" t="s">
        <v>300</v>
      </c>
      <c r="C9" s="585" t="s">
        <v>63</v>
      </c>
      <c r="D9" s="585" t="s">
        <v>253</v>
      </c>
      <c r="E9" s="606" t="s">
        <v>295</v>
      </c>
      <c r="F9" s="606"/>
      <c r="G9" s="606"/>
      <c r="H9" s="606"/>
      <c r="I9" s="606"/>
      <c r="J9" s="606"/>
      <c r="K9" s="606"/>
      <c r="L9" s="590" t="s">
        <v>254</v>
      </c>
      <c r="M9" s="590" t="s">
        <v>301</v>
      </c>
      <c r="N9" s="590" t="s">
        <v>312</v>
      </c>
      <c r="O9" s="590" t="s">
        <v>313</v>
      </c>
      <c r="P9" s="212"/>
      <c r="R9" s="575" t="s">
        <v>311</v>
      </c>
      <c r="S9" s="576"/>
    </row>
    <row r="10" spans="2:33" ht="89.25" customHeight="1" thickBot="1" x14ac:dyDescent="0.3">
      <c r="B10" s="591"/>
      <c r="C10" s="586"/>
      <c r="D10" s="586"/>
      <c r="E10" s="216" t="s">
        <v>287</v>
      </c>
      <c r="F10" s="216" t="s">
        <v>288</v>
      </c>
      <c r="G10" s="216" t="s">
        <v>290</v>
      </c>
      <c r="H10" s="216" t="s">
        <v>289</v>
      </c>
      <c r="I10" s="216" t="s">
        <v>291</v>
      </c>
      <c r="J10" s="216" t="s">
        <v>293</v>
      </c>
      <c r="K10" s="216" t="s">
        <v>292</v>
      </c>
      <c r="L10" s="591"/>
      <c r="M10" s="591"/>
      <c r="N10" s="591"/>
      <c r="O10" s="591"/>
      <c r="P10" s="212"/>
      <c r="R10" s="577"/>
      <c r="S10" s="578"/>
    </row>
    <row r="11" spans="2:33" ht="54.75" customHeight="1" x14ac:dyDescent="0.25">
      <c r="B11" s="603">
        <v>1</v>
      </c>
      <c r="C11" s="224" t="s">
        <v>248</v>
      </c>
      <c r="D11" s="102" t="s">
        <v>327</v>
      </c>
      <c r="E11" s="136">
        <v>15</v>
      </c>
      <c r="F11" s="136">
        <v>5</v>
      </c>
      <c r="G11" s="136">
        <v>0</v>
      </c>
      <c r="H11" s="136">
        <v>10</v>
      </c>
      <c r="I11" s="169">
        <v>15</v>
      </c>
      <c r="J11" s="136">
        <v>10</v>
      </c>
      <c r="K11" s="136">
        <v>30</v>
      </c>
      <c r="L11" s="137"/>
      <c r="M11" s="225">
        <f t="shared" ref="M11:M18" si="0">SUM(E11:K11)</f>
        <v>85</v>
      </c>
      <c r="N11" s="225">
        <v>2</v>
      </c>
      <c r="O11" s="225"/>
      <c r="P11" s="210"/>
      <c r="R11" s="579"/>
      <c r="S11" s="580"/>
    </row>
    <row r="12" spans="2:33" ht="48" customHeight="1" x14ac:dyDescent="0.25">
      <c r="B12" s="604"/>
      <c r="C12" s="224" t="s">
        <v>248</v>
      </c>
      <c r="D12" s="103" t="s">
        <v>328</v>
      </c>
      <c r="E12" s="136">
        <v>15</v>
      </c>
      <c r="F12" s="136">
        <v>5</v>
      </c>
      <c r="G12" s="136">
        <v>0</v>
      </c>
      <c r="H12" s="136">
        <v>10</v>
      </c>
      <c r="I12" s="169">
        <v>15</v>
      </c>
      <c r="J12" s="136">
        <v>10</v>
      </c>
      <c r="K12" s="136">
        <v>30</v>
      </c>
      <c r="L12" s="135"/>
      <c r="M12" s="225">
        <f t="shared" si="0"/>
        <v>85</v>
      </c>
      <c r="N12" s="225">
        <v>2</v>
      </c>
      <c r="O12" s="225"/>
      <c r="P12" s="210"/>
    </row>
    <row r="13" spans="2:33" ht="50.25" customHeight="1" x14ac:dyDescent="0.25">
      <c r="B13" s="604"/>
      <c r="C13" s="224" t="s">
        <v>248</v>
      </c>
      <c r="D13" s="104" t="s">
        <v>333</v>
      </c>
      <c r="E13" s="136">
        <v>15</v>
      </c>
      <c r="F13" s="136">
        <v>5</v>
      </c>
      <c r="G13" s="136">
        <v>0</v>
      </c>
      <c r="H13" s="136">
        <v>10</v>
      </c>
      <c r="I13" s="169">
        <v>15</v>
      </c>
      <c r="J13" s="136">
        <v>10</v>
      </c>
      <c r="K13" s="136">
        <v>30</v>
      </c>
      <c r="L13" s="135"/>
      <c r="M13" s="225">
        <f t="shared" si="0"/>
        <v>85</v>
      </c>
      <c r="N13" s="225">
        <v>2</v>
      </c>
      <c r="O13" s="225"/>
      <c r="P13" s="210"/>
    </row>
    <row r="14" spans="2:33" ht="32.25" customHeight="1" x14ac:dyDescent="0.25">
      <c r="B14" s="604"/>
      <c r="C14" s="224"/>
      <c r="D14" s="218"/>
      <c r="E14" s="136"/>
      <c r="F14" s="136"/>
      <c r="G14" s="136"/>
      <c r="H14" s="136"/>
      <c r="I14" s="169"/>
      <c r="J14" s="136"/>
      <c r="K14" s="136"/>
      <c r="L14" s="135"/>
      <c r="M14" s="225">
        <f t="shared" si="0"/>
        <v>0</v>
      </c>
      <c r="N14" s="225"/>
      <c r="O14" s="225"/>
      <c r="P14" s="210"/>
      <c r="Q14" s="582" t="s">
        <v>258</v>
      </c>
      <c r="R14" s="583"/>
      <c r="S14" s="584"/>
    </row>
    <row r="15" spans="2:33" ht="30.75" customHeight="1" x14ac:dyDescent="0.25">
      <c r="B15" s="604"/>
      <c r="C15" s="135"/>
      <c r="D15" s="164"/>
      <c r="E15" s="164"/>
      <c r="F15" s="164"/>
      <c r="G15" s="164"/>
      <c r="H15" s="164"/>
      <c r="I15" s="169"/>
      <c r="J15" s="164"/>
      <c r="K15" s="164"/>
      <c r="L15" s="135"/>
      <c r="M15" s="204">
        <f t="shared" si="0"/>
        <v>0</v>
      </c>
      <c r="N15" s="135"/>
      <c r="O15" s="135"/>
      <c r="P15" s="210"/>
      <c r="Q15" s="215" t="s">
        <v>294</v>
      </c>
      <c r="R15" s="214" t="s">
        <v>259</v>
      </c>
      <c r="S15" s="213" t="s">
        <v>260</v>
      </c>
    </row>
    <row r="16" spans="2:33" ht="29.25" customHeight="1" x14ac:dyDescent="0.25">
      <c r="B16" s="604"/>
      <c r="C16" s="135"/>
      <c r="D16" s="164"/>
      <c r="E16" s="164"/>
      <c r="F16" s="164"/>
      <c r="G16" s="164"/>
      <c r="H16" s="164"/>
      <c r="I16" s="169"/>
      <c r="J16" s="164"/>
      <c r="K16" s="164"/>
      <c r="L16" s="135"/>
      <c r="M16" s="204">
        <f t="shared" si="0"/>
        <v>0</v>
      </c>
      <c r="N16" s="135"/>
      <c r="O16" s="135"/>
      <c r="P16" s="210"/>
      <c r="Q16" s="217">
        <v>1</v>
      </c>
      <c r="R16" s="136">
        <v>2</v>
      </c>
      <c r="S16" s="136">
        <v>0</v>
      </c>
    </row>
    <row r="17" spans="2:19" ht="27" customHeight="1" x14ac:dyDescent="0.25">
      <c r="B17" s="604"/>
      <c r="C17" s="135"/>
      <c r="D17" s="164"/>
      <c r="E17" s="164"/>
      <c r="F17" s="164"/>
      <c r="G17" s="164"/>
      <c r="H17" s="164"/>
      <c r="I17" s="169"/>
      <c r="J17" s="164"/>
      <c r="K17" s="164"/>
      <c r="L17" s="135"/>
      <c r="M17" s="204">
        <f t="shared" si="0"/>
        <v>0</v>
      </c>
      <c r="N17" s="135"/>
      <c r="O17" s="135"/>
      <c r="P17" s="210"/>
      <c r="Q17" s="135"/>
      <c r="R17" s="135"/>
      <c r="S17" s="135"/>
    </row>
    <row r="18" spans="2:19" ht="30.75" customHeight="1" x14ac:dyDescent="0.25">
      <c r="B18" s="605"/>
      <c r="C18" s="135"/>
      <c r="D18" s="164"/>
      <c r="E18" s="164"/>
      <c r="F18" s="164"/>
      <c r="G18" s="164"/>
      <c r="H18" s="164"/>
      <c r="I18" s="169"/>
      <c r="J18" s="164"/>
      <c r="K18" s="164"/>
      <c r="L18" s="135"/>
      <c r="M18" s="204">
        <f t="shared" si="0"/>
        <v>0</v>
      </c>
      <c r="N18" s="135"/>
      <c r="O18" s="135"/>
      <c r="P18" s="210"/>
      <c r="Q18" s="135"/>
      <c r="R18" s="135"/>
      <c r="S18" s="135"/>
    </row>
    <row r="19" spans="2:19" ht="30.75" customHeight="1" thickBot="1" x14ac:dyDescent="0.3">
      <c r="C19" s="581"/>
      <c r="D19" s="581"/>
      <c r="E19" s="581"/>
      <c r="F19" s="581"/>
      <c r="G19" s="581"/>
      <c r="H19" s="581"/>
      <c r="I19" s="581"/>
      <c r="J19" s="581"/>
      <c r="K19" s="581"/>
      <c r="L19" s="138"/>
      <c r="M19" s="138"/>
      <c r="N19" s="138"/>
      <c r="O19" s="138"/>
      <c r="P19" s="138"/>
      <c r="Q19" s="135"/>
      <c r="R19" s="135"/>
      <c r="S19" s="135"/>
    </row>
    <row r="20" spans="2:19" ht="15" customHeight="1" x14ac:dyDescent="0.25">
      <c r="B20" s="594" t="s">
        <v>252</v>
      </c>
      <c r="C20" s="595"/>
      <c r="D20" s="595"/>
      <c r="E20" s="595"/>
      <c r="F20" s="595"/>
      <c r="G20" s="595"/>
      <c r="H20" s="595"/>
      <c r="I20" s="595"/>
      <c r="J20" s="595"/>
      <c r="K20" s="595"/>
      <c r="L20" s="595"/>
      <c r="M20" s="595"/>
      <c r="N20" s="595"/>
      <c r="O20" s="596"/>
      <c r="Q20" s="135"/>
      <c r="R20" s="135"/>
      <c r="S20" s="135"/>
    </row>
    <row r="21" spans="2:19" ht="27.75" customHeight="1" x14ac:dyDescent="0.25">
      <c r="B21" s="597"/>
      <c r="C21" s="598"/>
      <c r="D21" s="598"/>
      <c r="E21" s="598"/>
      <c r="F21" s="598"/>
      <c r="G21" s="598"/>
      <c r="H21" s="598"/>
      <c r="I21" s="598"/>
      <c r="J21" s="598"/>
      <c r="K21" s="598"/>
      <c r="L21" s="598"/>
      <c r="M21" s="598"/>
      <c r="N21" s="598"/>
      <c r="O21" s="599"/>
      <c r="Q21" s="135"/>
      <c r="R21" s="135"/>
      <c r="S21" s="135"/>
    </row>
    <row r="22" spans="2:19" ht="15.75" customHeight="1" thickBot="1" x14ac:dyDescent="0.3">
      <c r="B22" s="600"/>
      <c r="C22" s="601"/>
      <c r="D22" s="601"/>
      <c r="E22" s="601"/>
      <c r="F22" s="601"/>
      <c r="G22" s="601"/>
      <c r="H22" s="601"/>
      <c r="I22" s="601"/>
      <c r="J22" s="601"/>
      <c r="K22" s="601"/>
      <c r="L22" s="601"/>
      <c r="M22" s="601"/>
      <c r="N22" s="601"/>
      <c r="O22" s="602"/>
      <c r="Q22" s="135"/>
      <c r="R22" s="135"/>
      <c r="S22" s="135"/>
    </row>
    <row r="23" spans="2:19" ht="39.75" customHeight="1" x14ac:dyDescent="0.25">
      <c r="B23" s="590" t="s">
        <v>300</v>
      </c>
      <c r="C23" s="585" t="s">
        <v>63</v>
      </c>
      <c r="D23" s="585" t="s">
        <v>253</v>
      </c>
      <c r="E23" s="587" t="s">
        <v>295</v>
      </c>
      <c r="F23" s="588"/>
      <c r="G23" s="588"/>
      <c r="H23" s="588"/>
      <c r="I23" s="588"/>
      <c r="J23" s="588"/>
      <c r="K23" s="589"/>
      <c r="L23" s="585" t="s">
        <v>254</v>
      </c>
      <c r="M23" s="590" t="s">
        <v>301</v>
      </c>
      <c r="N23" s="590" t="s">
        <v>312</v>
      </c>
      <c r="O23" s="590" t="s">
        <v>313</v>
      </c>
      <c r="Q23" s="135"/>
      <c r="R23" s="135"/>
      <c r="S23" s="135"/>
    </row>
    <row r="24" spans="2:19" ht="75" x14ac:dyDescent="0.25">
      <c r="B24" s="591"/>
      <c r="C24" s="586"/>
      <c r="D24" s="586"/>
      <c r="E24" s="216" t="s">
        <v>287</v>
      </c>
      <c r="F24" s="216" t="s">
        <v>288</v>
      </c>
      <c r="G24" s="216" t="s">
        <v>290</v>
      </c>
      <c r="H24" s="216" t="s">
        <v>289</v>
      </c>
      <c r="I24" s="216" t="s">
        <v>291</v>
      </c>
      <c r="J24" s="216" t="s">
        <v>293</v>
      </c>
      <c r="K24" s="216" t="s">
        <v>292</v>
      </c>
      <c r="L24" s="586"/>
      <c r="M24" s="591"/>
      <c r="N24" s="591"/>
      <c r="O24" s="591"/>
      <c r="Q24" s="138"/>
      <c r="R24" s="138"/>
      <c r="S24" s="138"/>
    </row>
    <row r="25" spans="2:19" ht="63" customHeight="1" x14ac:dyDescent="0.25">
      <c r="B25" s="603">
        <v>2</v>
      </c>
      <c r="C25" s="135" t="s">
        <v>248</v>
      </c>
      <c r="D25" s="251" t="s">
        <v>345</v>
      </c>
      <c r="E25" s="136">
        <v>15</v>
      </c>
      <c r="F25" s="136">
        <v>5</v>
      </c>
      <c r="G25" s="136">
        <v>0</v>
      </c>
      <c r="H25" s="136">
        <v>10</v>
      </c>
      <c r="I25" s="169">
        <v>0</v>
      </c>
      <c r="J25" s="136">
        <v>10</v>
      </c>
      <c r="K25" s="136">
        <v>30</v>
      </c>
      <c r="L25" s="137"/>
      <c r="M25" s="135">
        <f>SUM(E25:K25)</f>
        <v>70</v>
      </c>
      <c r="N25" s="135">
        <v>1</v>
      </c>
      <c r="O25" s="135"/>
      <c r="Q25" s="138"/>
      <c r="R25" s="138"/>
      <c r="S25" s="138"/>
    </row>
    <row r="26" spans="2:19" ht="72" customHeight="1" x14ac:dyDescent="0.25">
      <c r="B26" s="604"/>
      <c r="C26" s="135" t="s">
        <v>249</v>
      </c>
      <c r="D26" s="252" t="s">
        <v>346</v>
      </c>
      <c r="E26" s="136">
        <v>15</v>
      </c>
      <c r="F26" s="136">
        <v>5</v>
      </c>
      <c r="G26" s="136">
        <v>0</v>
      </c>
      <c r="H26" s="136">
        <v>10</v>
      </c>
      <c r="I26" s="169">
        <v>15</v>
      </c>
      <c r="J26" s="136">
        <v>10</v>
      </c>
      <c r="K26" s="136">
        <v>30</v>
      </c>
      <c r="L26" s="137"/>
      <c r="M26" s="135">
        <f t="shared" ref="M26:M32" si="1">SUM(E26:K26)</f>
        <v>85</v>
      </c>
      <c r="N26" s="135">
        <v>0</v>
      </c>
      <c r="O26" s="135">
        <v>2</v>
      </c>
      <c r="Q26" s="138"/>
      <c r="R26" s="138"/>
      <c r="S26" s="138"/>
    </row>
    <row r="27" spans="2:19" ht="81" customHeight="1" x14ac:dyDescent="0.25">
      <c r="B27" s="604"/>
      <c r="C27" s="135" t="s">
        <v>248</v>
      </c>
      <c r="D27" s="253" t="s">
        <v>347</v>
      </c>
      <c r="E27" s="136">
        <v>15</v>
      </c>
      <c r="F27" s="136">
        <v>5</v>
      </c>
      <c r="G27" s="136">
        <v>0</v>
      </c>
      <c r="H27" s="136">
        <v>10</v>
      </c>
      <c r="I27" s="169">
        <v>15</v>
      </c>
      <c r="J27" s="136">
        <v>10</v>
      </c>
      <c r="K27" s="136">
        <v>30</v>
      </c>
      <c r="L27" s="137"/>
      <c r="M27" s="135">
        <f t="shared" si="1"/>
        <v>85</v>
      </c>
      <c r="N27" s="135">
        <v>2</v>
      </c>
      <c r="O27" s="135">
        <v>0</v>
      </c>
      <c r="Q27" s="138"/>
      <c r="R27" s="138"/>
      <c r="S27" s="138"/>
    </row>
    <row r="28" spans="2:19" ht="36.75" customHeight="1" x14ac:dyDescent="0.25">
      <c r="B28" s="604"/>
      <c r="C28" s="135"/>
      <c r="D28" s="164"/>
      <c r="E28" s="164"/>
      <c r="F28" s="164"/>
      <c r="G28" s="164"/>
      <c r="H28" s="164"/>
      <c r="I28" s="169"/>
      <c r="J28" s="164"/>
      <c r="K28" s="164"/>
      <c r="L28" s="135"/>
      <c r="M28" s="135">
        <f t="shared" si="1"/>
        <v>0</v>
      </c>
      <c r="N28" s="135"/>
      <c r="O28" s="135"/>
      <c r="Q28" s="138"/>
      <c r="R28" s="138"/>
      <c r="S28" s="138"/>
    </row>
    <row r="29" spans="2:19" ht="36" customHeight="1" x14ac:dyDescent="0.25">
      <c r="B29" s="604"/>
      <c r="C29" s="135"/>
      <c r="D29" s="164"/>
      <c r="E29" s="164"/>
      <c r="F29" s="164"/>
      <c r="G29" s="164"/>
      <c r="H29" s="164"/>
      <c r="I29" s="169"/>
      <c r="J29" s="164"/>
      <c r="K29" s="164"/>
      <c r="L29" s="135"/>
      <c r="M29" s="135">
        <f t="shared" si="1"/>
        <v>0</v>
      </c>
      <c r="N29" s="135"/>
      <c r="O29" s="135"/>
      <c r="Q29" s="138"/>
      <c r="R29" s="138"/>
      <c r="S29" s="138"/>
    </row>
    <row r="30" spans="2:19" ht="30" customHeight="1" x14ac:dyDescent="0.25">
      <c r="B30" s="604"/>
      <c r="C30" s="135"/>
      <c r="D30" s="164"/>
      <c r="E30" s="164"/>
      <c r="F30" s="164"/>
      <c r="G30" s="164"/>
      <c r="H30" s="164"/>
      <c r="I30" s="169"/>
      <c r="J30" s="164"/>
      <c r="K30" s="164"/>
      <c r="L30" s="135"/>
      <c r="M30" s="135">
        <f t="shared" si="1"/>
        <v>0</v>
      </c>
      <c r="N30" s="135"/>
      <c r="O30" s="135"/>
    </row>
    <row r="31" spans="2:19" ht="44.25" customHeight="1" x14ac:dyDescent="0.25">
      <c r="B31" s="604"/>
      <c r="C31" s="135"/>
      <c r="D31" s="164"/>
      <c r="E31" s="164"/>
      <c r="F31" s="164"/>
      <c r="G31" s="164"/>
      <c r="H31" s="164"/>
      <c r="I31" s="169"/>
      <c r="J31" s="164"/>
      <c r="K31" s="164"/>
      <c r="L31" s="135"/>
      <c r="M31" s="135">
        <f t="shared" si="1"/>
        <v>0</v>
      </c>
      <c r="N31" s="135"/>
      <c r="O31" s="135"/>
    </row>
    <row r="32" spans="2:19" ht="43.5" customHeight="1" x14ac:dyDescent="0.25">
      <c r="B32" s="605"/>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94" t="s">
        <v>252</v>
      </c>
      <c r="C34" s="595"/>
      <c r="D34" s="595"/>
      <c r="E34" s="595"/>
      <c r="F34" s="595"/>
      <c r="G34" s="595"/>
      <c r="H34" s="595"/>
      <c r="I34" s="595"/>
      <c r="J34" s="595"/>
      <c r="K34" s="595"/>
      <c r="L34" s="595"/>
      <c r="M34" s="595"/>
      <c r="N34" s="595"/>
      <c r="O34" s="596"/>
    </row>
    <row r="35" spans="2:15" ht="15" customHeight="1" x14ac:dyDescent="0.25">
      <c r="B35" s="597"/>
      <c r="C35" s="598"/>
      <c r="D35" s="598"/>
      <c r="E35" s="598"/>
      <c r="F35" s="598"/>
      <c r="G35" s="598"/>
      <c r="H35" s="598"/>
      <c r="I35" s="598"/>
      <c r="J35" s="598"/>
      <c r="K35" s="598"/>
      <c r="L35" s="598"/>
      <c r="M35" s="598"/>
      <c r="N35" s="598"/>
      <c r="O35" s="599"/>
    </row>
    <row r="36" spans="2:15" ht="15.75" customHeight="1" thickBot="1" x14ac:dyDescent="0.3">
      <c r="B36" s="600"/>
      <c r="C36" s="601"/>
      <c r="D36" s="601"/>
      <c r="E36" s="601"/>
      <c r="F36" s="601"/>
      <c r="G36" s="601"/>
      <c r="H36" s="601"/>
      <c r="I36" s="601"/>
      <c r="J36" s="601"/>
      <c r="K36" s="601"/>
      <c r="L36" s="601"/>
      <c r="M36" s="601"/>
      <c r="N36" s="601"/>
      <c r="O36" s="602"/>
    </row>
    <row r="37" spans="2:15" ht="45.75" customHeight="1" x14ac:dyDescent="0.25">
      <c r="B37" s="590" t="s">
        <v>300</v>
      </c>
      <c r="C37" s="585" t="s">
        <v>63</v>
      </c>
      <c r="D37" s="585" t="s">
        <v>253</v>
      </c>
      <c r="E37" s="587" t="s">
        <v>295</v>
      </c>
      <c r="F37" s="588"/>
      <c r="G37" s="588"/>
      <c r="H37" s="588"/>
      <c r="I37" s="588"/>
      <c r="J37" s="588"/>
      <c r="K37" s="589"/>
      <c r="L37" s="585" t="s">
        <v>254</v>
      </c>
      <c r="M37" s="590" t="s">
        <v>301</v>
      </c>
      <c r="N37" s="590" t="s">
        <v>312</v>
      </c>
      <c r="O37" s="590" t="s">
        <v>313</v>
      </c>
    </row>
    <row r="38" spans="2:15" ht="75" x14ac:dyDescent="0.25">
      <c r="B38" s="591"/>
      <c r="C38" s="586"/>
      <c r="D38" s="586"/>
      <c r="E38" s="216" t="s">
        <v>287</v>
      </c>
      <c r="F38" s="216" t="s">
        <v>288</v>
      </c>
      <c r="G38" s="216" t="s">
        <v>290</v>
      </c>
      <c r="H38" s="216" t="s">
        <v>289</v>
      </c>
      <c r="I38" s="216" t="s">
        <v>291</v>
      </c>
      <c r="J38" s="216" t="s">
        <v>293</v>
      </c>
      <c r="K38" s="216" t="s">
        <v>292</v>
      </c>
      <c r="L38" s="586"/>
      <c r="M38" s="591"/>
      <c r="N38" s="591"/>
      <c r="O38" s="591"/>
    </row>
    <row r="39" spans="2:15" ht="78.75" customHeight="1" x14ac:dyDescent="0.25">
      <c r="B39" s="603">
        <v>3</v>
      </c>
      <c r="C39" s="135" t="s">
        <v>248</v>
      </c>
      <c r="D39" s="244" t="s">
        <v>368</v>
      </c>
      <c r="E39" s="136">
        <v>15</v>
      </c>
      <c r="F39" s="136">
        <v>5</v>
      </c>
      <c r="G39" s="136">
        <v>0</v>
      </c>
      <c r="H39" s="136">
        <v>10</v>
      </c>
      <c r="I39" s="169">
        <v>15</v>
      </c>
      <c r="J39" s="136">
        <v>10</v>
      </c>
      <c r="K39" s="136">
        <v>30</v>
      </c>
      <c r="L39" s="137"/>
      <c r="M39" s="135">
        <f>SUM(E39:K39)</f>
        <v>85</v>
      </c>
      <c r="N39" s="135">
        <v>2</v>
      </c>
      <c r="O39" s="135"/>
    </row>
    <row r="40" spans="2:15" ht="63.75" customHeight="1" x14ac:dyDescent="0.25">
      <c r="B40" s="604"/>
      <c r="C40" s="135" t="s">
        <v>248</v>
      </c>
      <c r="D40" s="244" t="s">
        <v>363</v>
      </c>
      <c r="E40" s="136">
        <v>15</v>
      </c>
      <c r="F40" s="136">
        <v>5</v>
      </c>
      <c r="G40" s="136">
        <v>0</v>
      </c>
      <c r="H40" s="136">
        <v>10</v>
      </c>
      <c r="I40" s="169">
        <v>15</v>
      </c>
      <c r="J40" s="136">
        <v>10</v>
      </c>
      <c r="K40" s="136">
        <v>0</v>
      </c>
      <c r="L40" s="135"/>
      <c r="M40" s="135">
        <f t="shared" ref="M40:M46" si="2">SUM(E40:K40)</f>
        <v>55</v>
      </c>
      <c r="N40" s="135">
        <v>1</v>
      </c>
      <c r="O40" s="135"/>
    </row>
    <row r="41" spans="2:15" ht="63.75" customHeight="1" x14ac:dyDescent="0.25">
      <c r="B41" s="604"/>
      <c r="C41" s="135" t="s">
        <v>248</v>
      </c>
      <c r="D41" s="223" t="s">
        <v>364</v>
      </c>
      <c r="E41" s="136">
        <v>15</v>
      </c>
      <c r="F41" s="136">
        <v>5</v>
      </c>
      <c r="G41" s="136">
        <v>0</v>
      </c>
      <c r="H41" s="136">
        <v>10</v>
      </c>
      <c r="I41" s="169">
        <v>0</v>
      </c>
      <c r="J41" s="136">
        <v>0</v>
      </c>
      <c r="K41" s="136">
        <v>0</v>
      </c>
      <c r="L41" s="135"/>
      <c r="M41" s="135">
        <f t="shared" si="2"/>
        <v>30</v>
      </c>
      <c r="N41" s="135">
        <v>0</v>
      </c>
      <c r="O41" s="135"/>
    </row>
    <row r="42" spans="2:15" ht="33.75" customHeight="1" x14ac:dyDescent="0.25">
      <c r="B42" s="604"/>
      <c r="C42" s="135"/>
      <c r="D42" s="164"/>
      <c r="E42" s="164"/>
      <c r="F42" s="164"/>
      <c r="G42" s="164"/>
      <c r="H42" s="164"/>
      <c r="I42" s="169"/>
      <c r="J42" s="164"/>
      <c r="K42" s="164"/>
      <c r="L42" s="135"/>
      <c r="M42" s="135">
        <f t="shared" si="2"/>
        <v>0</v>
      </c>
      <c r="N42" s="135"/>
      <c r="O42" s="135"/>
    </row>
    <row r="43" spans="2:15" ht="51" customHeight="1" x14ac:dyDescent="0.25">
      <c r="B43" s="604"/>
      <c r="C43" s="135"/>
      <c r="D43" s="164"/>
      <c r="E43" s="164"/>
      <c r="F43" s="164"/>
      <c r="G43" s="164"/>
      <c r="H43" s="164"/>
      <c r="I43" s="169"/>
      <c r="J43" s="164"/>
      <c r="K43" s="164"/>
      <c r="L43" s="135"/>
      <c r="M43" s="135">
        <f t="shared" si="2"/>
        <v>0</v>
      </c>
      <c r="N43" s="135"/>
      <c r="O43" s="135"/>
    </row>
    <row r="44" spans="2:15" ht="38.25" customHeight="1" x14ac:dyDescent="0.25">
      <c r="B44" s="604"/>
      <c r="C44" s="135"/>
      <c r="D44" s="164"/>
      <c r="E44" s="164"/>
      <c r="F44" s="164"/>
      <c r="G44" s="164"/>
      <c r="H44" s="164"/>
      <c r="I44" s="169"/>
      <c r="J44" s="164"/>
      <c r="K44" s="164"/>
      <c r="L44" s="135"/>
      <c r="M44" s="135">
        <f t="shared" si="2"/>
        <v>0</v>
      </c>
      <c r="N44" s="135"/>
      <c r="O44" s="135"/>
    </row>
    <row r="45" spans="2:15" ht="39.75" customHeight="1" x14ac:dyDescent="0.25">
      <c r="B45" s="604"/>
      <c r="C45" s="135"/>
      <c r="D45" s="164"/>
      <c r="E45" s="164"/>
      <c r="F45" s="164"/>
      <c r="G45" s="164"/>
      <c r="H45" s="164"/>
      <c r="I45" s="169"/>
      <c r="J45" s="164"/>
      <c r="K45" s="164"/>
      <c r="L45" s="135"/>
      <c r="M45" s="135">
        <f t="shared" si="2"/>
        <v>0</v>
      </c>
      <c r="N45" s="135"/>
      <c r="O45" s="135"/>
    </row>
    <row r="46" spans="2:15" ht="44.25" customHeight="1" x14ac:dyDescent="0.25">
      <c r="B46" s="605"/>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94" t="s">
        <v>252</v>
      </c>
      <c r="C49" s="595"/>
      <c r="D49" s="595"/>
      <c r="E49" s="595"/>
      <c r="F49" s="595"/>
      <c r="G49" s="595"/>
      <c r="H49" s="595"/>
      <c r="I49" s="595"/>
      <c r="J49" s="595"/>
      <c r="K49" s="595"/>
      <c r="L49" s="595"/>
      <c r="M49" s="595"/>
      <c r="N49" s="595"/>
      <c r="O49" s="596"/>
    </row>
    <row r="50" spans="2:15" ht="15" customHeight="1" x14ac:dyDescent="0.25">
      <c r="B50" s="597"/>
      <c r="C50" s="598"/>
      <c r="D50" s="598"/>
      <c r="E50" s="598"/>
      <c r="F50" s="598"/>
      <c r="G50" s="598"/>
      <c r="H50" s="598"/>
      <c r="I50" s="598"/>
      <c r="J50" s="598"/>
      <c r="K50" s="598"/>
      <c r="L50" s="598"/>
      <c r="M50" s="598"/>
      <c r="N50" s="598"/>
      <c r="O50" s="599"/>
    </row>
    <row r="51" spans="2:15" ht="15.75" customHeight="1" thickBot="1" x14ac:dyDescent="0.3">
      <c r="B51" s="600"/>
      <c r="C51" s="601"/>
      <c r="D51" s="601"/>
      <c r="E51" s="601"/>
      <c r="F51" s="601"/>
      <c r="G51" s="601"/>
      <c r="H51" s="601"/>
      <c r="I51" s="601"/>
      <c r="J51" s="601"/>
      <c r="K51" s="601"/>
      <c r="L51" s="601"/>
      <c r="M51" s="601"/>
      <c r="N51" s="601"/>
      <c r="O51" s="602"/>
    </row>
    <row r="52" spans="2:15" ht="54" customHeight="1" x14ac:dyDescent="0.25">
      <c r="B52" s="590" t="s">
        <v>300</v>
      </c>
      <c r="C52" s="585" t="s">
        <v>63</v>
      </c>
      <c r="D52" s="585" t="s">
        <v>253</v>
      </c>
      <c r="E52" s="587" t="s">
        <v>295</v>
      </c>
      <c r="F52" s="588"/>
      <c r="G52" s="588"/>
      <c r="H52" s="588"/>
      <c r="I52" s="588"/>
      <c r="J52" s="588"/>
      <c r="K52" s="589"/>
      <c r="L52" s="585" t="s">
        <v>254</v>
      </c>
      <c r="M52" s="590" t="s">
        <v>301</v>
      </c>
      <c r="N52" s="590" t="s">
        <v>312</v>
      </c>
      <c r="O52" s="590" t="s">
        <v>313</v>
      </c>
    </row>
    <row r="53" spans="2:15" ht="75.75" thickBot="1" x14ac:dyDescent="0.3">
      <c r="B53" s="591"/>
      <c r="C53" s="586"/>
      <c r="D53" s="586"/>
      <c r="E53" s="216" t="s">
        <v>287</v>
      </c>
      <c r="F53" s="216" t="s">
        <v>288</v>
      </c>
      <c r="G53" s="216" t="s">
        <v>290</v>
      </c>
      <c r="H53" s="216" t="s">
        <v>289</v>
      </c>
      <c r="I53" s="216" t="s">
        <v>291</v>
      </c>
      <c r="J53" s="216" t="s">
        <v>293</v>
      </c>
      <c r="K53" s="216" t="s">
        <v>292</v>
      </c>
      <c r="L53" s="586"/>
      <c r="M53" s="591"/>
      <c r="N53" s="591"/>
      <c r="O53" s="591"/>
    </row>
    <row r="54" spans="2:15" ht="51" customHeight="1" x14ac:dyDescent="0.25">
      <c r="B54" s="603">
        <v>4</v>
      </c>
      <c r="C54" s="135" t="s">
        <v>248</v>
      </c>
      <c r="D54" s="102" t="s">
        <v>380</v>
      </c>
      <c r="E54" s="164">
        <v>15</v>
      </c>
      <c r="F54" s="164">
        <v>5</v>
      </c>
      <c r="G54" s="164">
        <v>0</v>
      </c>
      <c r="H54" s="164">
        <v>10</v>
      </c>
      <c r="I54" s="169">
        <v>15</v>
      </c>
      <c r="J54" s="164">
        <v>10</v>
      </c>
      <c r="K54" s="164">
        <v>30</v>
      </c>
      <c r="L54" s="137"/>
      <c r="M54" s="135">
        <f>SUM(E54:K54)</f>
        <v>85</v>
      </c>
      <c r="N54" s="135">
        <v>2</v>
      </c>
      <c r="O54" s="135"/>
    </row>
    <row r="55" spans="2:15" ht="42" customHeight="1" x14ac:dyDescent="0.25">
      <c r="B55" s="604"/>
      <c r="C55" s="135" t="s">
        <v>248</v>
      </c>
      <c r="D55" s="103" t="s">
        <v>381</v>
      </c>
      <c r="E55" s="164">
        <v>15</v>
      </c>
      <c r="F55" s="164">
        <v>5</v>
      </c>
      <c r="G55" s="164">
        <v>0</v>
      </c>
      <c r="H55" s="164">
        <v>10</v>
      </c>
      <c r="I55" s="169">
        <v>15</v>
      </c>
      <c r="J55" s="164">
        <v>10</v>
      </c>
      <c r="K55" s="164">
        <v>30</v>
      </c>
      <c r="L55" s="135"/>
      <c r="M55" s="135">
        <f t="shared" ref="M55:M61" si="3">SUM(E55:K55)</f>
        <v>85</v>
      </c>
      <c r="N55" s="135">
        <v>2</v>
      </c>
      <c r="O55" s="135"/>
    </row>
    <row r="56" spans="2:15" ht="39.75" customHeight="1" x14ac:dyDescent="0.25">
      <c r="B56" s="604"/>
      <c r="C56" s="135" t="s">
        <v>248</v>
      </c>
      <c r="D56" s="104" t="s">
        <v>382</v>
      </c>
      <c r="E56" s="164">
        <v>15</v>
      </c>
      <c r="F56" s="164">
        <v>5</v>
      </c>
      <c r="G56" s="164">
        <v>0</v>
      </c>
      <c r="H56" s="164">
        <v>10</v>
      </c>
      <c r="I56" s="169">
        <v>15</v>
      </c>
      <c r="J56" s="164">
        <v>10</v>
      </c>
      <c r="K56" s="164">
        <v>30</v>
      </c>
      <c r="L56" s="135"/>
      <c r="M56" s="135">
        <f t="shared" si="3"/>
        <v>85</v>
      </c>
      <c r="N56" s="135">
        <v>2</v>
      </c>
      <c r="O56" s="135"/>
    </row>
    <row r="57" spans="2:15" ht="43.5" customHeight="1" x14ac:dyDescent="0.25">
      <c r="B57" s="604"/>
      <c r="C57" s="135" t="s">
        <v>249</v>
      </c>
      <c r="D57" s="104" t="s">
        <v>383</v>
      </c>
      <c r="E57" s="164">
        <v>15</v>
      </c>
      <c r="F57" s="164">
        <v>5</v>
      </c>
      <c r="G57" s="164">
        <v>0</v>
      </c>
      <c r="H57" s="164">
        <v>10</v>
      </c>
      <c r="I57" s="169">
        <v>15</v>
      </c>
      <c r="J57" s="164">
        <v>10</v>
      </c>
      <c r="K57" s="164">
        <v>0</v>
      </c>
      <c r="L57" s="135"/>
      <c r="M57" s="135">
        <f t="shared" si="3"/>
        <v>55</v>
      </c>
      <c r="N57" s="135"/>
      <c r="O57" s="135">
        <v>1</v>
      </c>
    </row>
    <row r="58" spans="2:15" ht="39.75" customHeight="1" thickBot="1" x14ac:dyDescent="0.3">
      <c r="B58" s="604"/>
      <c r="C58" s="135" t="s">
        <v>248</v>
      </c>
      <c r="D58" s="105" t="s">
        <v>384</v>
      </c>
      <c r="E58" s="164">
        <v>15</v>
      </c>
      <c r="F58" s="164">
        <v>5</v>
      </c>
      <c r="G58" s="164">
        <v>0</v>
      </c>
      <c r="H58" s="164">
        <v>10</v>
      </c>
      <c r="I58" s="169">
        <v>15</v>
      </c>
      <c r="J58" s="164">
        <v>10</v>
      </c>
      <c r="K58" s="164">
        <v>0</v>
      </c>
      <c r="L58" s="135"/>
      <c r="M58" s="135">
        <f t="shared" si="3"/>
        <v>55</v>
      </c>
      <c r="N58" s="135">
        <v>2</v>
      </c>
      <c r="O58" s="135"/>
    </row>
    <row r="59" spans="2:15" ht="38.25" customHeight="1" x14ac:dyDescent="0.25">
      <c r="B59" s="604"/>
      <c r="C59" s="135"/>
      <c r="D59" s="164"/>
      <c r="E59" s="164"/>
      <c r="F59" s="164"/>
      <c r="G59" s="164"/>
      <c r="H59" s="164"/>
      <c r="I59" s="169"/>
      <c r="J59" s="164"/>
      <c r="K59" s="164"/>
      <c r="L59" s="135"/>
      <c r="M59" s="135">
        <f t="shared" si="3"/>
        <v>0</v>
      </c>
      <c r="N59" s="135"/>
      <c r="O59" s="135"/>
    </row>
    <row r="60" spans="2:15" ht="39.75" customHeight="1" x14ac:dyDescent="0.25">
      <c r="B60" s="604"/>
      <c r="C60" s="135"/>
      <c r="D60" s="164"/>
      <c r="E60" s="164"/>
      <c r="F60" s="164"/>
      <c r="G60" s="164"/>
      <c r="H60" s="164"/>
      <c r="I60" s="169"/>
      <c r="J60" s="164"/>
      <c r="K60" s="164"/>
      <c r="L60" s="135"/>
      <c r="M60" s="135">
        <f t="shared" si="3"/>
        <v>0</v>
      </c>
      <c r="N60" s="135"/>
      <c r="O60" s="135"/>
    </row>
    <row r="61" spans="2:15" ht="43.5" customHeight="1" x14ac:dyDescent="0.25">
      <c r="B61" s="605"/>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94" t="s">
        <v>252</v>
      </c>
      <c r="C63" s="595"/>
      <c r="D63" s="595"/>
      <c r="E63" s="595"/>
      <c r="F63" s="595"/>
      <c r="G63" s="595"/>
      <c r="H63" s="595"/>
      <c r="I63" s="595"/>
      <c r="J63" s="595"/>
      <c r="K63" s="595"/>
      <c r="L63" s="595"/>
      <c r="M63" s="595"/>
      <c r="N63" s="595"/>
      <c r="O63" s="596"/>
    </row>
    <row r="64" spans="2:15" ht="15" customHeight="1" x14ac:dyDescent="0.25">
      <c r="B64" s="597"/>
      <c r="C64" s="598"/>
      <c r="D64" s="598"/>
      <c r="E64" s="598"/>
      <c r="F64" s="598"/>
      <c r="G64" s="598"/>
      <c r="H64" s="598"/>
      <c r="I64" s="598"/>
      <c r="J64" s="598"/>
      <c r="K64" s="598"/>
      <c r="L64" s="598"/>
      <c r="M64" s="598"/>
      <c r="N64" s="598"/>
      <c r="O64" s="599"/>
    </row>
    <row r="65" spans="2:15" ht="25.5" customHeight="1" thickBot="1" x14ac:dyDescent="0.3">
      <c r="B65" s="600"/>
      <c r="C65" s="601"/>
      <c r="D65" s="601"/>
      <c r="E65" s="601"/>
      <c r="F65" s="601"/>
      <c r="G65" s="601"/>
      <c r="H65" s="601"/>
      <c r="I65" s="601"/>
      <c r="J65" s="601"/>
      <c r="K65" s="601"/>
      <c r="L65" s="601"/>
      <c r="M65" s="601"/>
      <c r="N65" s="601"/>
      <c r="O65" s="602"/>
    </row>
    <row r="66" spans="2:15" ht="45.75" customHeight="1" x14ac:dyDescent="0.25">
      <c r="B66" s="590" t="s">
        <v>300</v>
      </c>
      <c r="C66" s="585" t="s">
        <v>63</v>
      </c>
      <c r="D66" s="585" t="s">
        <v>253</v>
      </c>
      <c r="E66" s="587" t="s">
        <v>295</v>
      </c>
      <c r="F66" s="588"/>
      <c r="G66" s="588"/>
      <c r="H66" s="588"/>
      <c r="I66" s="588"/>
      <c r="J66" s="588"/>
      <c r="K66" s="589"/>
      <c r="L66" s="585" t="s">
        <v>254</v>
      </c>
      <c r="M66" s="590" t="s">
        <v>301</v>
      </c>
      <c r="N66" s="590" t="s">
        <v>312</v>
      </c>
      <c r="O66" s="590" t="s">
        <v>313</v>
      </c>
    </row>
    <row r="67" spans="2:15" ht="64.5" customHeight="1" x14ac:dyDescent="0.25">
      <c r="B67" s="591"/>
      <c r="C67" s="586"/>
      <c r="D67" s="586"/>
      <c r="E67" s="216" t="s">
        <v>287</v>
      </c>
      <c r="F67" s="216" t="s">
        <v>288</v>
      </c>
      <c r="G67" s="216" t="s">
        <v>290</v>
      </c>
      <c r="H67" s="216" t="s">
        <v>289</v>
      </c>
      <c r="I67" s="216" t="s">
        <v>291</v>
      </c>
      <c r="J67" s="216" t="s">
        <v>293</v>
      </c>
      <c r="K67" s="216" t="s">
        <v>292</v>
      </c>
      <c r="L67" s="586"/>
      <c r="M67" s="591"/>
      <c r="N67" s="591"/>
      <c r="O67" s="591"/>
    </row>
    <row r="68" spans="2:15" ht="33.75" customHeight="1" thickBot="1" x14ac:dyDescent="0.3">
      <c r="B68" s="603">
        <v>5</v>
      </c>
      <c r="C68" s="135" t="s">
        <v>249</v>
      </c>
      <c r="D68" s="250" t="s">
        <v>398</v>
      </c>
      <c r="E68" s="164">
        <v>15</v>
      </c>
      <c r="F68" s="164">
        <v>5</v>
      </c>
      <c r="G68" s="164">
        <v>0</v>
      </c>
      <c r="H68" s="164">
        <v>10</v>
      </c>
      <c r="I68" s="169">
        <v>0</v>
      </c>
      <c r="J68" s="164">
        <v>0</v>
      </c>
      <c r="K68" s="164">
        <v>0</v>
      </c>
      <c r="L68" s="137"/>
      <c r="M68" s="135">
        <f>SUM(E68:K68)</f>
        <v>30</v>
      </c>
      <c r="N68" s="135"/>
      <c r="O68" s="135"/>
    </row>
    <row r="69" spans="2:15" ht="33.75" customHeight="1" thickBot="1" x14ac:dyDescent="0.3">
      <c r="B69" s="604"/>
      <c r="C69" s="135" t="s">
        <v>248</v>
      </c>
      <c r="D69" s="205" t="s">
        <v>399</v>
      </c>
      <c r="E69" s="164">
        <v>15</v>
      </c>
      <c r="F69" s="164">
        <v>5</v>
      </c>
      <c r="G69" s="164">
        <v>0</v>
      </c>
      <c r="H69" s="164">
        <v>10</v>
      </c>
      <c r="I69" s="169">
        <v>15</v>
      </c>
      <c r="J69" s="164">
        <v>10</v>
      </c>
      <c r="K69" s="164">
        <v>30</v>
      </c>
      <c r="L69" s="135"/>
      <c r="M69" s="135">
        <f t="shared" ref="M69:M75" si="4">SUM(E69:K69)</f>
        <v>85</v>
      </c>
      <c r="N69" s="135">
        <v>2</v>
      </c>
      <c r="O69" s="135"/>
    </row>
    <row r="70" spans="2:15" ht="33" customHeight="1" x14ac:dyDescent="0.25">
      <c r="B70" s="604"/>
      <c r="C70" s="135" t="s">
        <v>248</v>
      </c>
      <c r="D70" s="104" t="s">
        <v>400</v>
      </c>
      <c r="E70" s="164">
        <v>15</v>
      </c>
      <c r="F70" s="164">
        <v>5</v>
      </c>
      <c r="G70" s="164">
        <v>0</v>
      </c>
      <c r="H70" s="164">
        <v>10</v>
      </c>
      <c r="I70" s="169">
        <v>0</v>
      </c>
      <c r="J70" s="164">
        <v>0</v>
      </c>
      <c r="K70" s="164">
        <v>0</v>
      </c>
      <c r="L70" s="135"/>
      <c r="M70" s="135">
        <f t="shared" si="4"/>
        <v>30</v>
      </c>
      <c r="N70" s="135"/>
      <c r="O70" s="135"/>
    </row>
    <row r="71" spans="2:15" ht="36" customHeight="1" x14ac:dyDescent="0.25">
      <c r="B71" s="604"/>
      <c r="C71" s="135"/>
      <c r="D71" s="164"/>
      <c r="E71" s="164"/>
      <c r="F71" s="164"/>
      <c r="G71" s="164"/>
      <c r="H71" s="164"/>
      <c r="I71" s="169"/>
      <c r="J71" s="164"/>
      <c r="K71" s="164"/>
      <c r="L71" s="135"/>
      <c r="M71" s="135">
        <f t="shared" si="4"/>
        <v>0</v>
      </c>
      <c r="N71" s="135"/>
      <c r="O71" s="135"/>
    </row>
    <row r="72" spans="2:15" ht="36" customHeight="1" x14ac:dyDescent="0.25">
      <c r="B72" s="604"/>
      <c r="C72" s="135"/>
      <c r="D72" s="164"/>
      <c r="E72" s="164"/>
      <c r="F72" s="164"/>
      <c r="G72" s="164"/>
      <c r="H72" s="164"/>
      <c r="I72" s="169"/>
      <c r="J72" s="164"/>
      <c r="K72" s="164"/>
      <c r="L72" s="135"/>
      <c r="M72" s="135">
        <f t="shared" si="4"/>
        <v>0</v>
      </c>
      <c r="N72" s="135"/>
      <c r="O72" s="135"/>
    </row>
    <row r="73" spans="2:15" ht="39.75" customHeight="1" x14ac:dyDescent="0.25">
      <c r="B73" s="604"/>
      <c r="C73" s="135"/>
      <c r="D73" s="164"/>
      <c r="E73" s="164"/>
      <c r="F73" s="164"/>
      <c r="G73" s="164"/>
      <c r="H73" s="164"/>
      <c r="I73" s="169"/>
      <c r="J73" s="164"/>
      <c r="K73" s="164"/>
      <c r="L73" s="135"/>
      <c r="M73" s="135">
        <f t="shared" si="4"/>
        <v>0</v>
      </c>
      <c r="N73" s="135"/>
      <c r="O73" s="135"/>
    </row>
    <row r="74" spans="2:15" ht="28.5" customHeight="1" x14ac:dyDescent="0.25">
      <c r="B74" s="604"/>
      <c r="C74" s="135"/>
      <c r="D74" s="164"/>
      <c r="E74" s="164"/>
      <c r="F74" s="164"/>
      <c r="G74" s="164"/>
      <c r="H74" s="164"/>
      <c r="I74" s="169"/>
      <c r="J74" s="164"/>
      <c r="K74" s="164"/>
      <c r="L74" s="135"/>
      <c r="M74" s="135">
        <f t="shared" si="4"/>
        <v>0</v>
      </c>
      <c r="N74" s="135"/>
      <c r="O74" s="135"/>
    </row>
    <row r="75" spans="2:15" ht="34.5" customHeight="1" x14ac:dyDescent="0.25">
      <c r="B75" s="605"/>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94" t="s">
        <v>252</v>
      </c>
      <c r="C77" s="595"/>
      <c r="D77" s="595"/>
      <c r="E77" s="595"/>
      <c r="F77" s="595"/>
      <c r="G77" s="595"/>
      <c r="H77" s="595"/>
      <c r="I77" s="595"/>
      <c r="J77" s="595"/>
      <c r="K77" s="595"/>
      <c r="L77" s="595"/>
      <c r="M77" s="595"/>
      <c r="N77" s="595"/>
      <c r="O77" s="596"/>
    </row>
    <row r="78" spans="2:15" ht="15" customHeight="1" x14ac:dyDescent="0.25">
      <c r="B78" s="597"/>
      <c r="C78" s="598"/>
      <c r="D78" s="598"/>
      <c r="E78" s="598"/>
      <c r="F78" s="598"/>
      <c r="G78" s="598"/>
      <c r="H78" s="598"/>
      <c r="I78" s="598"/>
      <c r="J78" s="598"/>
      <c r="K78" s="598"/>
      <c r="L78" s="598"/>
      <c r="M78" s="598"/>
      <c r="N78" s="598"/>
      <c r="O78" s="599"/>
    </row>
    <row r="79" spans="2:15" ht="15.75" customHeight="1" thickBot="1" x14ac:dyDescent="0.3">
      <c r="B79" s="600"/>
      <c r="C79" s="601"/>
      <c r="D79" s="601"/>
      <c r="E79" s="601"/>
      <c r="F79" s="601"/>
      <c r="G79" s="601"/>
      <c r="H79" s="601"/>
      <c r="I79" s="601"/>
      <c r="J79" s="601"/>
      <c r="K79" s="601"/>
      <c r="L79" s="601"/>
      <c r="M79" s="601"/>
      <c r="N79" s="601"/>
      <c r="O79" s="602"/>
    </row>
    <row r="80" spans="2:15" ht="36.75" customHeight="1" x14ac:dyDescent="0.25">
      <c r="B80" s="590" t="s">
        <v>300</v>
      </c>
      <c r="C80" s="585" t="s">
        <v>63</v>
      </c>
      <c r="D80" s="585" t="s">
        <v>253</v>
      </c>
      <c r="E80" s="587" t="s">
        <v>295</v>
      </c>
      <c r="F80" s="588"/>
      <c r="G80" s="588"/>
      <c r="H80" s="588"/>
      <c r="I80" s="588"/>
      <c r="J80" s="588"/>
      <c r="K80" s="589"/>
      <c r="L80" s="585" t="s">
        <v>254</v>
      </c>
      <c r="M80" s="590" t="s">
        <v>301</v>
      </c>
      <c r="N80" s="590" t="s">
        <v>312</v>
      </c>
      <c r="O80" s="590" t="s">
        <v>313</v>
      </c>
    </row>
    <row r="81" spans="2:15" ht="75.75" thickBot="1" x14ac:dyDescent="0.3">
      <c r="B81" s="591"/>
      <c r="C81" s="586"/>
      <c r="D81" s="586"/>
      <c r="E81" s="216" t="s">
        <v>287</v>
      </c>
      <c r="F81" s="216" t="s">
        <v>288</v>
      </c>
      <c r="G81" s="216" t="s">
        <v>290</v>
      </c>
      <c r="H81" s="216" t="s">
        <v>289</v>
      </c>
      <c r="I81" s="216" t="s">
        <v>291</v>
      </c>
      <c r="J81" s="216" t="s">
        <v>293</v>
      </c>
      <c r="K81" s="216" t="s">
        <v>292</v>
      </c>
      <c r="L81" s="586"/>
      <c r="M81" s="591"/>
      <c r="N81" s="591"/>
      <c r="O81" s="591"/>
    </row>
    <row r="82" spans="2:15" ht="48" customHeight="1" x14ac:dyDescent="0.25">
      <c r="B82" s="603">
        <v>6</v>
      </c>
      <c r="C82" s="135" t="s">
        <v>248</v>
      </c>
      <c r="D82" s="102" t="s">
        <v>415</v>
      </c>
      <c r="E82" s="164">
        <v>15</v>
      </c>
      <c r="F82" s="164">
        <v>5</v>
      </c>
      <c r="G82" s="164">
        <v>0</v>
      </c>
      <c r="H82" s="164">
        <v>10</v>
      </c>
      <c r="I82" s="169">
        <v>15</v>
      </c>
      <c r="J82" s="164">
        <v>10</v>
      </c>
      <c r="K82" s="164">
        <v>30</v>
      </c>
      <c r="L82" s="137"/>
      <c r="M82" s="135">
        <f>SUM(E82:K82)</f>
        <v>85</v>
      </c>
      <c r="N82" s="135">
        <v>2</v>
      </c>
      <c r="O82" s="135"/>
    </row>
    <row r="83" spans="2:15" ht="37.5" customHeight="1" x14ac:dyDescent="0.25">
      <c r="B83" s="604"/>
      <c r="C83" s="135" t="s">
        <v>248</v>
      </c>
      <c r="D83" s="103" t="s">
        <v>416</v>
      </c>
      <c r="E83" s="164">
        <v>15</v>
      </c>
      <c r="F83" s="164">
        <v>5</v>
      </c>
      <c r="G83" s="164">
        <v>0</v>
      </c>
      <c r="H83" s="164">
        <v>10</v>
      </c>
      <c r="I83" s="169">
        <v>15</v>
      </c>
      <c r="J83" s="164">
        <v>10</v>
      </c>
      <c r="K83" s="164">
        <v>30</v>
      </c>
      <c r="L83" s="135"/>
      <c r="M83" s="135">
        <f t="shared" ref="M83:M89" si="5">SUM(E83:K83)</f>
        <v>85</v>
      </c>
      <c r="N83" s="135">
        <v>2</v>
      </c>
      <c r="O83" s="135"/>
    </row>
    <row r="84" spans="2:15" ht="50.25" customHeight="1" x14ac:dyDescent="0.25">
      <c r="B84" s="604"/>
      <c r="C84" s="135"/>
      <c r="D84" s="164"/>
      <c r="E84" s="164"/>
      <c r="F84" s="164"/>
      <c r="G84" s="164"/>
      <c r="H84" s="164"/>
      <c r="I84" s="169"/>
      <c r="J84" s="164"/>
      <c r="K84" s="164"/>
      <c r="L84" s="135"/>
      <c r="M84" s="135">
        <f t="shared" si="5"/>
        <v>0</v>
      </c>
      <c r="N84" s="135"/>
      <c r="O84" s="135"/>
    </row>
    <row r="85" spans="2:15" ht="44.25" customHeight="1" x14ac:dyDescent="0.25">
      <c r="B85" s="604"/>
      <c r="C85" s="135"/>
      <c r="D85" s="164"/>
      <c r="E85" s="164"/>
      <c r="F85" s="164"/>
      <c r="G85" s="164"/>
      <c r="H85" s="164"/>
      <c r="I85" s="169"/>
      <c r="J85" s="164"/>
      <c r="K85" s="164"/>
      <c r="L85" s="135"/>
      <c r="M85" s="135">
        <f t="shared" si="5"/>
        <v>0</v>
      </c>
      <c r="N85" s="135"/>
      <c r="O85" s="135"/>
    </row>
    <row r="86" spans="2:15" ht="48" customHeight="1" x14ac:dyDescent="0.25">
      <c r="B86" s="604"/>
      <c r="C86" s="135"/>
      <c r="D86" s="164"/>
      <c r="E86" s="164"/>
      <c r="F86" s="164"/>
      <c r="G86" s="164"/>
      <c r="H86" s="164"/>
      <c r="I86" s="169"/>
      <c r="J86" s="164"/>
      <c r="K86" s="164"/>
      <c r="L86" s="135"/>
      <c r="M86" s="135">
        <f t="shared" si="5"/>
        <v>0</v>
      </c>
      <c r="N86" s="135"/>
      <c r="O86" s="135"/>
    </row>
    <row r="87" spans="2:15" ht="48.75" customHeight="1" x14ac:dyDescent="0.25">
      <c r="B87" s="604"/>
      <c r="C87" s="135"/>
      <c r="D87" s="164"/>
      <c r="E87" s="164"/>
      <c r="F87" s="164"/>
      <c r="G87" s="164"/>
      <c r="H87" s="164"/>
      <c r="I87" s="169"/>
      <c r="J87" s="164"/>
      <c r="K87" s="164"/>
      <c r="L87" s="135"/>
      <c r="M87" s="135">
        <f t="shared" si="5"/>
        <v>0</v>
      </c>
      <c r="N87" s="135"/>
      <c r="O87" s="135"/>
    </row>
    <row r="88" spans="2:15" ht="43.5" customHeight="1" x14ac:dyDescent="0.25">
      <c r="B88" s="604"/>
      <c r="C88" s="135"/>
      <c r="D88" s="164"/>
      <c r="E88" s="164"/>
      <c r="F88" s="164"/>
      <c r="G88" s="164"/>
      <c r="H88" s="164"/>
      <c r="I88" s="169"/>
      <c r="J88" s="164"/>
      <c r="K88" s="164"/>
      <c r="L88" s="135"/>
      <c r="M88" s="135">
        <f t="shared" si="5"/>
        <v>0</v>
      </c>
      <c r="N88" s="135"/>
      <c r="O88" s="135"/>
    </row>
    <row r="89" spans="2:15" ht="49.5" customHeight="1" x14ac:dyDescent="0.25">
      <c r="B89" s="605"/>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94" t="s">
        <v>252</v>
      </c>
      <c r="C91" s="595"/>
      <c r="D91" s="595"/>
      <c r="E91" s="595"/>
      <c r="F91" s="595"/>
      <c r="G91" s="595"/>
      <c r="H91" s="595"/>
      <c r="I91" s="595"/>
      <c r="J91" s="595"/>
      <c r="K91" s="595"/>
      <c r="L91" s="595"/>
      <c r="M91" s="595"/>
      <c r="N91" s="595"/>
      <c r="O91" s="596"/>
    </row>
    <row r="92" spans="2:15" ht="15" customHeight="1" x14ac:dyDescent="0.25">
      <c r="B92" s="597"/>
      <c r="C92" s="598"/>
      <c r="D92" s="598"/>
      <c r="E92" s="598"/>
      <c r="F92" s="598"/>
      <c r="G92" s="598"/>
      <c r="H92" s="598"/>
      <c r="I92" s="598"/>
      <c r="J92" s="598"/>
      <c r="K92" s="598"/>
      <c r="L92" s="598"/>
      <c r="M92" s="598"/>
      <c r="N92" s="598"/>
      <c r="O92" s="599"/>
    </row>
    <row r="93" spans="2:15" ht="15.75" customHeight="1" thickBot="1" x14ac:dyDescent="0.3">
      <c r="B93" s="600"/>
      <c r="C93" s="601"/>
      <c r="D93" s="601"/>
      <c r="E93" s="601"/>
      <c r="F93" s="601"/>
      <c r="G93" s="601"/>
      <c r="H93" s="601"/>
      <c r="I93" s="601"/>
      <c r="J93" s="601"/>
      <c r="K93" s="601"/>
      <c r="L93" s="601"/>
      <c r="M93" s="601"/>
      <c r="N93" s="601"/>
      <c r="O93" s="602"/>
    </row>
    <row r="94" spans="2:15" ht="45" customHeight="1" x14ac:dyDescent="0.25">
      <c r="B94" s="590" t="s">
        <v>300</v>
      </c>
      <c r="C94" s="585" t="s">
        <v>63</v>
      </c>
      <c r="D94" s="585" t="s">
        <v>253</v>
      </c>
      <c r="E94" s="587" t="s">
        <v>295</v>
      </c>
      <c r="F94" s="588"/>
      <c r="G94" s="588"/>
      <c r="H94" s="588"/>
      <c r="I94" s="588"/>
      <c r="J94" s="588"/>
      <c r="K94" s="589"/>
      <c r="L94" s="585" t="s">
        <v>254</v>
      </c>
      <c r="M94" s="590" t="s">
        <v>301</v>
      </c>
      <c r="N94" s="590" t="s">
        <v>312</v>
      </c>
      <c r="O94" s="590" t="s">
        <v>313</v>
      </c>
    </row>
    <row r="95" spans="2:15" ht="75" x14ac:dyDescent="0.25">
      <c r="B95" s="591"/>
      <c r="C95" s="586"/>
      <c r="D95" s="586"/>
      <c r="E95" s="216" t="s">
        <v>287</v>
      </c>
      <c r="F95" s="216" t="s">
        <v>288</v>
      </c>
      <c r="G95" s="216" t="s">
        <v>290</v>
      </c>
      <c r="H95" s="216" t="s">
        <v>289</v>
      </c>
      <c r="I95" s="216" t="s">
        <v>291</v>
      </c>
      <c r="J95" s="216" t="s">
        <v>293</v>
      </c>
      <c r="K95" s="216" t="s">
        <v>292</v>
      </c>
      <c r="L95" s="586"/>
      <c r="M95" s="591"/>
      <c r="N95" s="591"/>
      <c r="O95" s="591"/>
    </row>
    <row r="96" spans="2:15" ht="55.5" customHeight="1" x14ac:dyDescent="0.25">
      <c r="B96" s="603">
        <v>7</v>
      </c>
      <c r="C96" s="135"/>
      <c r="D96" s="164"/>
      <c r="E96" s="164"/>
      <c r="F96" s="164"/>
      <c r="G96" s="164"/>
      <c r="H96" s="164"/>
      <c r="I96" s="169"/>
      <c r="J96" s="164"/>
      <c r="K96" s="164"/>
      <c r="L96" s="137"/>
      <c r="M96" s="135">
        <f>SUM(E96:K96)</f>
        <v>0</v>
      </c>
      <c r="N96" s="135"/>
      <c r="O96" s="135"/>
    </row>
    <row r="97" spans="2:15" ht="39.75" customHeight="1" x14ac:dyDescent="0.25">
      <c r="B97" s="604"/>
      <c r="C97" s="135"/>
      <c r="D97" s="164"/>
      <c r="E97" s="164"/>
      <c r="F97" s="164"/>
      <c r="G97" s="164"/>
      <c r="H97" s="164"/>
      <c r="I97" s="169"/>
      <c r="J97" s="164"/>
      <c r="K97" s="164"/>
      <c r="L97" s="135"/>
      <c r="M97" s="135">
        <f t="shared" ref="M97:M103" si="6">SUM(E97:K97)</f>
        <v>0</v>
      </c>
      <c r="N97" s="135"/>
      <c r="O97" s="135"/>
    </row>
    <row r="98" spans="2:15" ht="37.5" customHeight="1" x14ac:dyDescent="0.25">
      <c r="B98" s="604"/>
      <c r="C98" s="135"/>
      <c r="D98" s="164"/>
      <c r="E98" s="164"/>
      <c r="F98" s="164"/>
      <c r="G98" s="164"/>
      <c r="H98" s="164"/>
      <c r="I98" s="169"/>
      <c r="J98" s="164"/>
      <c r="K98" s="164"/>
      <c r="L98" s="135"/>
      <c r="M98" s="135">
        <f t="shared" si="6"/>
        <v>0</v>
      </c>
      <c r="N98" s="135"/>
      <c r="O98" s="135"/>
    </row>
    <row r="99" spans="2:15" ht="38.25" customHeight="1" x14ac:dyDescent="0.25">
      <c r="B99" s="604"/>
      <c r="C99" s="135"/>
      <c r="D99" s="164"/>
      <c r="E99" s="164"/>
      <c r="F99" s="164"/>
      <c r="G99" s="164"/>
      <c r="H99" s="164"/>
      <c r="I99" s="169"/>
      <c r="J99" s="164"/>
      <c r="K99" s="164"/>
      <c r="L99" s="135"/>
      <c r="M99" s="135">
        <f t="shared" si="6"/>
        <v>0</v>
      </c>
      <c r="N99" s="135"/>
      <c r="O99" s="135"/>
    </row>
    <row r="100" spans="2:15" ht="40.5" customHeight="1" x14ac:dyDescent="0.25">
      <c r="B100" s="604"/>
      <c r="C100" s="135"/>
      <c r="D100" s="164"/>
      <c r="E100" s="164"/>
      <c r="F100" s="164"/>
      <c r="G100" s="164"/>
      <c r="H100" s="164"/>
      <c r="I100" s="169"/>
      <c r="J100" s="164"/>
      <c r="K100" s="164"/>
      <c r="L100" s="135"/>
      <c r="M100" s="135">
        <f t="shared" si="6"/>
        <v>0</v>
      </c>
      <c r="N100" s="135"/>
      <c r="O100" s="135"/>
    </row>
    <row r="101" spans="2:15" ht="37.5" customHeight="1" x14ac:dyDescent="0.25">
      <c r="B101" s="604"/>
      <c r="C101" s="135"/>
      <c r="D101" s="164"/>
      <c r="E101" s="164"/>
      <c r="F101" s="164"/>
      <c r="G101" s="164"/>
      <c r="H101" s="164"/>
      <c r="I101" s="169"/>
      <c r="J101" s="164"/>
      <c r="K101" s="164"/>
      <c r="L101" s="135"/>
      <c r="M101" s="135">
        <f t="shared" si="6"/>
        <v>0</v>
      </c>
      <c r="N101" s="135"/>
      <c r="O101" s="135"/>
    </row>
    <row r="102" spans="2:15" ht="45" customHeight="1" x14ac:dyDescent="0.25">
      <c r="B102" s="604"/>
      <c r="C102" s="135"/>
      <c r="D102" s="164"/>
      <c r="E102" s="164"/>
      <c r="F102" s="164"/>
      <c r="G102" s="164"/>
      <c r="H102" s="164"/>
      <c r="I102" s="169"/>
      <c r="J102" s="164"/>
      <c r="K102" s="164"/>
      <c r="L102" s="135"/>
      <c r="M102" s="135">
        <f t="shared" si="6"/>
        <v>0</v>
      </c>
      <c r="N102" s="135"/>
      <c r="O102" s="135"/>
    </row>
    <row r="103" spans="2:15" ht="44.25" customHeight="1" x14ac:dyDescent="0.25">
      <c r="B103" s="605"/>
      <c r="C103" s="135"/>
      <c r="D103" s="164"/>
      <c r="E103" s="164"/>
      <c r="F103" s="164"/>
      <c r="G103" s="164"/>
      <c r="H103" s="164"/>
      <c r="I103" s="169"/>
      <c r="J103" s="164"/>
      <c r="K103" s="164"/>
      <c r="L103" s="135"/>
      <c r="M103" s="135">
        <f t="shared" si="6"/>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94" t="s">
        <v>252</v>
      </c>
      <c r="C105" s="595"/>
      <c r="D105" s="595"/>
      <c r="E105" s="595"/>
      <c r="F105" s="595"/>
      <c r="G105" s="595"/>
      <c r="H105" s="595"/>
      <c r="I105" s="595"/>
      <c r="J105" s="595"/>
      <c r="K105" s="595"/>
      <c r="L105" s="595"/>
      <c r="M105" s="595"/>
      <c r="N105" s="595"/>
      <c r="O105" s="596"/>
    </row>
    <row r="106" spans="2:15" ht="15" customHeight="1" x14ac:dyDescent="0.25">
      <c r="B106" s="597"/>
      <c r="C106" s="598"/>
      <c r="D106" s="598"/>
      <c r="E106" s="598"/>
      <c r="F106" s="598"/>
      <c r="G106" s="598"/>
      <c r="H106" s="598"/>
      <c r="I106" s="598"/>
      <c r="J106" s="598"/>
      <c r="K106" s="598"/>
      <c r="L106" s="598"/>
      <c r="M106" s="598"/>
      <c r="N106" s="598"/>
      <c r="O106" s="599"/>
    </row>
    <row r="107" spans="2:15" ht="35.25" customHeight="1" thickBot="1" x14ac:dyDescent="0.3">
      <c r="B107" s="600"/>
      <c r="C107" s="601"/>
      <c r="D107" s="601"/>
      <c r="E107" s="601"/>
      <c r="F107" s="601"/>
      <c r="G107" s="601"/>
      <c r="H107" s="601"/>
      <c r="I107" s="601"/>
      <c r="J107" s="601"/>
      <c r="K107" s="601"/>
      <c r="L107" s="601"/>
      <c r="M107" s="601"/>
      <c r="N107" s="601"/>
      <c r="O107" s="602"/>
    </row>
    <row r="108" spans="2:15" ht="41.25" customHeight="1" x14ac:dyDescent="0.25">
      <c r="B108" s="590" t="s">
        <v>300</v>
      </c>
      <c r="C108" s="585" t="s">
        <v>63</v>
      </c>
      <c r="D108" s="585" t="s">
        <v>253</v>
      </c>
      <c r="E108" s="587" t="s">
        <v>295</v>
      </c>
      <c r="F108" s="588"/>
      <c r="G108" s="588"/>
      <c r="H108" s="588"/>
      <c r="I108" s="588"/>
      <c r="J108" s="588"/>
      <c r="K108" s="589"/>
      <c r="L108" s="585" t="s">
        <v>254</v>
      </c>
      <c r="M108" s="590" t="s">
        <v>301</v>
      </c>
      <c r="N108" s="590" t="s">
        <v>312</v>
      </c>
      <c r="O108" s="590" t="s">
        <v>313</v>
      </c>
    </row>
    <row r="109" spans="2:15" ht="75" x14ac:dyDescent="0.25">
      <c r="B109" s="591"/>
      <c r="C109" s="586"/>
      <c r="D109" s="586"/>
      <c r="E109" s="216" t="s">
        <v>287</v>
      </c>
      <c r="F109" s="216" t="s">
        <v>288</v>
      </c>
      <c r="G109" s="216" t="s">
        <v>290</v>
      </c>
      <c r="H109" s="216" t="s">
        <v>289</v>
      </c>
      <c r="I109" s="216" t="s">
        <v>291</v>
      </c>
      <c r="J109" s="216" t="s">
        <v>293</v>
      </c>
      <c r="K109" s="216" t="s">
        <v>292</v>
      </c>
      <c r="L109" s="586"/>
      <c r="M109" s="591"/>
      <c r="N109" s="591"/>
      <c r="O109" s="591"/>
    </row>
    <row r="110" spans="2:15" ht="52.5" customHeight="1" x14ac:dyDescent="0.25">
      <c r="B110" s="603">
        <v>8</v>
      </c>
      <c r="C110" s="135"/>
      <c r="D110" s="164"/>
      <c r="E110" s="164"/>
      <c r="F110" s="164"/>
      <c r="G110" s="164"/>
      <c r="H110" s="164"/>
      <c r="I110" s="169"/>
      <c r="J110" s="164"/>
      <c r="K110" s="164"/>
      <c r="L110" s="137"/>
      <c r="M110" s="135">
        <f>SUM(E110:K110)</f>
        <v>0</v>
      </c>
      <c r="N110" s="135"/>
      <c r="O110" s="135"/>
    </row>
    <row r="111" spans="2:15" ht="43.5" customHeight="1" x14ac:dyDescent="0.25">
      <c r="B111" s="604"/>
      <c r="C111" s="135"/>
      <c r="D111" s="164"/>
      <c r="E111" s="164"/>
      <c r="F111" s="164"/>
      <c r="G111" s="164"/>
      <c r="H111" s="164"/>
      <c r="I111" s="169"/>
      <c r="J111" s="164"/>
      <c r="K111" s="164"/>
      <c r="L111" s="135"/>
      <c r="M111" s="135">
        <f t="shared" ref="M111:M117" si="7">SUM(E111:K111)</f>
        <v>0</v>
      </c>
      <c r="N111" s="135"/>
      <c r="O111" s="135"/>
    </row>
    <row r="112" spans="2:15" ht="40.5" customHeight="1" x14ac:dyDescent="0.25">
      <c r="B112" s="604"/>
      <c r="C112" s="135"/>
      <c r="D112" s="164"/>
      <c r="E112" s="164"/>
      <c r="F112" s="164"/>
      <c r="G112" s="164"/>
      <c r="H112" s="164"/>
      <c r="I112" s="169"/>
      <c r="J112" s="164"/>
      <c r="K112" s="164"/>
      <c r="L112" s="135"/>
      <c r="M112" s="135">
        <f t="shared" si="7"/>
        <v>0</v>
      </c>
      <c r="N112" s="135"/>
      <c r="O112" s="135"/>
    </row>
    <row r="113" spans="2:15" ht="40.5" customHeight="1" x14ac:dyDescent="0.25">
      <c r="B113" s="604"/>
      <c r="C113" s="135"/>
      <c r="D113" s="164"/>
      <c r="E113" s="164"/>
      <c r="F113" s="164"/>
      <c r="G113" s="164"/>
      <c r="H113" s="164"/>
      <c r="I113" s="169"/>
      <c r="J113" s="164"/>
      <c r="K113" s="164"/>
      <c r="L113" s="135"/>
      <c r="M113" s="135">
        <f t="shared" si="7"/>
        <v>0</v>
      </c>
      <c r="N113" s="135"/>
      <c r="O113" s="135"/>
    </row>
    <row r="114" spans="2:15" ht="48" customHeight="1" x14ac:dyDescent="0.25">
      <c r="B114" s="604"/>
      <c r="C114" s="135"/>
      <c r="D114" s="164"/>
      <c r="E114" s="164"/>
      <c r="F114" s="164"/>
      <c r="G114" s="164"/>
      <c r="H114" s="164"/>
      <c r="I114" s="169"/>
      <c r="J114" s="164"/>
      <c r="K114" s="164"/>
      <c r="L114" s="135"/>
      <c r="M114" s="135">
        <f t="shared" si="7"/>
        <v>0</v>
      </c>
      <c r="N114" s="135"/>
      <c r="O114" s="135"/>
    </row>
    <row r="115" spans="2:15" ht="37.5" customHeight="1" x14ac:dyDescent="0.25">
      <c r="B115" s="604"/>
      <c r="C115" s="135"/>
      <c r="D115" s="164"/>
      <c r="E115" s="164"/>
      <c r="F115" s="164"/>
      <c r="G115" s="164"/>
      <c r="H115" s="164"/>
      <c r="I115" s="169"/>
      <c r="J115" s="164"/>
      <c r="K115" s="164"/>
      <c r="L115" s="135"/>
      <c r="M115" s="135">
        <f t="shared" si="7"/>
        <v>0</v>
      </c>
      <c r="N115" s="135"/>
      <c r="O115" s="135"/>
    </row>
    <row r="116" spans="2:15" ht="45.75" customHeight="1" x14ac:dyDescent="0.25">
      <c r="B116" s="604"/>
      <c r="C116" s="135"/>
      <c r="D116" s="164"/>
      <c r="E116" s="164"/>
      <c r="F116" s="164"/>
      <c r="G116" s="164"/>
      <c r="H116" s="164"/>
      <c r="I116" s="169"/>
      <c r="J116" s="164"/>
      <c r="K116" s="164"/>
      <c r="L116" s="135"/>
      <c r="M116" s="135">
        <f t="shared" si="7"/>
        <v>0</v>
      </c>
      <c r="N116" s="135"/>
      <c r="O116" s="135"/>
    </row>
    <row r="117" spans="2:15" ht="51.75" customHeight="1" x14ac:dyDescent="0.25">
      <c r="B117" s="605"/>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94" t="s">
        <v>252</v>
      </c>
      <c r="C119" s="595"/>
      <c r="D119" s="595"/>
      <c r="E119" s="595"/>
      <c r="F119" s="595"/>
      <c r="G119" s="595"/>
      <c r="H119" s="595"/>
      <c r="I119" s="595"/>
      <c r="J119" s="595"/>
      <c r="K119" s="595"/>
      <c r="L119" s="595"/>
      <c r="M119" s="595"/>
      <c r="N119" s="595"/>
      <c r="O119" s="596"/>
    </row>
    <row r="120" spans="2:15" ht="15" customHeight="1" x14ac:dyDescent="0.25">
      <c r="B120" s="597"/>
      <c r="C120" s="598"/>
      <c r="D120" s="598"/>
      <c r="E120" s="598"/>
      <c r="F120" s="598"/>
      <c r="G120" s="598"/>
      <c r="H120" s="598"/>
      <c r="I120" s="598"/>
      <c r="J120" s="598"/>
      <c r="K120" s="598"/>
      <c r="L120" s="598"/>
      <c r="M120" s="598"/>
      <c r="N120" s="598"/>
      <c r="O120" s="599"/>
    </row>
    <row r="121" spans="2:15" ht="15.75" customHeight="1" thickBot="1" x14ac:dyDescent="0.3">
      <c r="B121" s="600"/>
      <c r="C121" s="601"/>
      <c r="D121" s="601"/>
      <c r="E121" s="601"/>
      <c r="F121" s="601"/>
      <c r="G121" s="601"/>
      <c r="H121" s="601"/>
      <c r="I121" s="601"/>
      <c r="J121" s="601"/>
      <c r="K121" s="601"/>
      <c r="L121" s="601"/>
      <c r="M121" s="601"/>
      <c r="N121" s="601"/>
      <c r="O121" s="602"/>
    </row>
    <row r="122" spans="2:15" ht="43.5" customHeight="1" x14ac:dyDescent="0.25">
      <c r="B122" s="590" t="s">
        <v>300</v>
      </c>
      <c r="C122" s="585" t="s">
        <v>63</v>
      </c>
      <c r="D122" s="585" t="s">
        <v>253</v>
      </c>
      <c r="E122" s="587" t="s">
        <v>295</v>
      </c>
      <c r="F122" s="588"/>
      <c r="G122" s="588"/>
      <c r="H122" s="588"/>
      <c r="I122" s="588"/>
      <c r="J122" s="588"/>
      <c r="K122" s="589"/>
      <c r="L122" s="585" t="s">
        <v>254</v>
      </c>
      <c r="M122" s="590" t="s">
        <v>301</v>
      </c>
      <c r="N122" s="590" t="s">
        <v>312</v>
      </c>
      <c r="O122" s="590" t="s">
        <v>313</v>
      </c>
    </row>
    <row r="123" spans="2:15" ht="75" x14ac:dyDescent="0.25">
      <c r="B123" s="591"/>
      <c r="C123" s="586"/>
      <c r="D123" s="586"/>
      <c r="E123" s="216" t="s">
        <v>287</v>
      </c>
      <c r="F123" s="216" t="s">
        <v>288</v>
      </c>
      <c r="G123" s="216" t="s">
        <v>290</v>
      </c>
      <c r="H123" s="216" t="s">
        <v>289</v>
      </c>
      <c r="I123" s="216" t="s">
        <v>291</v>
      </c>
      <c r="J123" s="216" t="s">
        <v>293</v>
      </c>
      <c r="K123" s="216" t="s">
        <v>292</v>
      </c>
      <c r="L123" s="586"/>
      <c r="M123" s="591"/>
      <c r="N123" s="591"/>
      <c r="O123" s="591"/>
    </row>
    <row r="124" spans="2:15" ht="47.25" customHeight="1" x14ac:dyDescent="0.25">
      <c r="B124" s="603">
        <v>9</v>
      </c>
      <c r="C124" s="135"/>
      <c r="D124" s="164"/>
      <c r="E124" s="164"/>
      <c r="F124" s="164"/>
      <c r="G124" s="164"/>
      <c r="H124" s="164"/>
      <c r="I124" s="169"/>
      <c r="J124" s="164"/>
      <c r="K124" s="164"/>
      <c r="L124" s="137"/>
      <c r="M124" s="135">
        <f>SUM(E124:K124)</f>
        <v>0</v>
      </c>
      <c r="N124" s="135"/>
      <c r="O124" s="135"/>
    </row>
    <row r="125" spans="2:15" ht="39.75" customHeight="1" x14ac:dyDescent="0.25">
      <c r="B125" s="604"/>
      <c r="C125" s="135"/>
      <c r="D125" s="164"/>
      <c r="E125" s="164"/>
      <c r="F125" s="164"/>
      <c r="G125" s="164"/>
      <c r="H125" s="164"/>
      <c r="I125" s="169"/>
      <c r="J125" s="164"/>
      <c r="K125" s="164"/>
      <c r="L125" s="135"/>
      <c r="M125" s="135">
        <f t="shared" ref="M125:M131" si="8">SUM(E125:K125)</f>
        <v>0</v>
      </c>
      <c r="N125" s="135"/>
      <c r="O125" s="135"/>
    </row>
    <row r="126" spans="2:15" ht="40.5" customHeight="1" x14ac:dyDescent="0.25">
      <c r="B126" s="604"/>
      <c r="C126" s="135"/>
      <c r="D126" s="164"/>
      <c r="E126" s="164"/>
      <c r="F126" s="164"/>
      <c r="G126" s="164"/>
      <c r="H126" s="164"/>
      <c r="I126" s="169"/>
      <c r="J126" s="164"/>
      <c r="K126" s="164"/>
      <c r="L126" s="135"/>
      <c r="M126" s="135">
        <f t="shared" si="8"/>
        <v>0</v>
      </c>
      <c r="N126" s="135"/>
      <c r="O126" s="135"/>
    </row>
    <row r="127" spans="2:15" ht="40.5" customHeight="1" x14ac:dyDescent="0.25">
      <c r="B127" s="604"/>
      <c r="C127" s="135"/>
      <c r="D127" s="164"/>
      <c r="E127" s="164"/>
      <c r="F127" s="164"/>
      <c r="G127" s="164"/>
      <c r="H127" s="164"/>
      <c r="I127" s="169"/>
      <c r="J127" s="164"/>
      <c r="K127" s="164"/>
      <c r="L127" s="135"/>
      <c r="M127" s="135">
        <f t="shared" si="8"/>
        <v>0</v>
      </c>
      <c r="N127" s="135"/>
      <c r="O127" s="135"/>
    </row>
    <row r="128" spans="2:15" ht="47.25" customHeight="1" x14ac:dyDescent="0.25">
      <c r="B128" s="604"/>
      <c r="C128" s="135"/>
      <c r="D128" s="164"/>
      <c r="E128" s="164"/>
      <c r="F128" s="164"/>
      <c r="G128" s="164"/>
      <c r="H128" s="164"/>
      <c r="I128" s="169"/>
      <c r="J128" s="164"/>
      <c r="K128" s="164"/>
      <c r="L128" s="135"/>
      <c r="M128" s="135">
        <f t="shared" si="8"/>
        <v>0</v>
      </c>
      <c r="N128" s="135"/>
      <c r="O128" s="135"/>
    </row>
    <row r="129" spans="2:15" ht="41.25" customHeight="1" x14ac:dyDescent="0.25">
      <c r="B129" s="604"/>
      <c r="C129" s="135"/>
      <c r="D129" s="164"/>
      <c r="E129" s="164"/>
      <c r="F129" s="164"/>
      <c r="G129" s="164"/>
      <c r="H129" s="164"/>
      <c r="I129" s="169"/>
      <c r="J129" s="164"/>
      <c r="K129" s="164"/>
      <c r="L129" s="135"/>
      <c r="M129" s="135">
        <f t="shared" si="8"/>
        <v>0</v>
      </c>
      <c r="N129" s="135"/>
      <c r="O129" s="135"/>
    </row>
    <row r="130" spans="2:15" ht="41.25" customHeight="1" x14ac:dyDescent="0.25">
      <c r="B130" s="604"/>
      <c r="C130" s="135"/>
      <c r="D130" s="164"/>
      <c r="E130" s="164"/>
      <c r="F130" s="164"/>
      <c r="G130" s="164"/>
      <c r="H130" s="164"/>
      <c r="I130" s="169"/>
      <c r="J130" s="164"/>
      <c r="K130" s="164"/>
      <c r="L130" s="135"/>
      <c r="M130" s="135">
        <f t="shared" si="8"/>
        <v>0</v>
      </c>
      <c r="N130" s="135"/>
      <c r="O130" s="135"/>
    </row>
    <row r="131" spans="2:15" ht="41.25" customHeight="1" x14ac:dyDescent="0.25">
      <c r="B131" s="605"/>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94" t="s">
        <v>252</v>
      </c>
      <c r="C133" s="595"/>
      <c r="D133" s="595"/>
      <c r="E133" s="595"/>
      <c r="F133" s="595"/>
      <c r="G133" s="595"/>
      <c r="H133" s="595"/>
      <c r="I133" s="595"/>
      <c r="J133" s="595"/>
      <c r="K133" s="595"/>
      <c r="L133" s="595"/>
      <c r="M133" s="595"/>
      <c r="N133" s="595"/>
      <c r="O133" s="596"/>
    </row>
    <row r="134" spans="2:15" ht="15" customHeight="1" x14ac:dyDescent="0.25">
      <c r="B134" s="597"/>
      <c r="C134" s="598"/>
      <c r="D134" s="598"/>
      <c r="E134" s="598"/>
      <c r="F134" s="598"/>
      <c r="G134" s="598"/>
      <c r="H134" s="598"/>
      <c r="I134" s="598"/>
      <c r="J134" s="598"/>
      <c r="K134" s="598"/>
      <c r="L134" s="598"/>
      <c r="M134" s="598"/>
      <c r="N134" s="598"/>
      <c r="O134" s="599"/>
    </row>
    <row r="135" spans="2:15" ht="15.75" customHeight="1" thickBot="1" x14ac:dyDescent="0.3">
      <c r="B135" s="600"/>
      <c r="C135" s="601"/>
      <c r="D135" s="601"/>
      <c r="E135" s="601"/>
      <c r="F135" s="601"/>
      <c r="G135" s="601"/>
      <c r="H135" s="601"/>
      <c r="I135" s="601"/>
      <c r="J135" s="601"/>
      <c r="K135" s="601"/>
      <c r="L135" s="601"/>
      <c r="M135" s="601"/>
      <c r="N135" s="601"/>
      <c r="O135" s="602"/>
    </row>
    <row r="136" spans="2:15" ht="45.75" customHeight="1" x14ac:dyDescent="0.25">
      <c r="B136" s="590" t="s">
        <v>300</v>
      </c>
      <c r="C136" s="585" t="s">
        <v>63</v>
      </c>
      <c r="D136" s="585" t="s">
        <v>253</v>
      </c>
      <c r="E136" s="587" t="s">
        <v>295</v>
      </c>
      <c r="F136" s="588"/>
      <c r="G136" s="588"/>
      <c r="H136" s="588"/>
      <c r="I136" s="588"/>
      <c r="J136" s="588"/>
      <c r="K136" s="589"/>
      <c r="L136" s="585" t="s">
        <v>254</v>
      </c>
      <c r="M136" s="590" t="s">
        <v>301</v>
      </c>
      <c r="N136" s="590" t="s">
        <v>312</v>
      </c>
      <c r="O136" s="590" t="s">
        <v>313</v>
      </c>
    </row>
    <row r="137" spans="2:15" ht="75" x14ac:dyDescent="0.25">
      <c r="B137" s="591"/>
      <c r="C137" s="586"/>
      <c r="D137" s="586"/>
      <c r="E137" s="216" t="s">
        <v>287</v>
      </c>
      <c r="F137" s="216" t="s">
        <v>288</v>
      </c>
      <c r="G137" s="216" t="s">
        <v>290</v>
      </c>
      <c r="H137" s="216" t="s">
        <v>289</v>
      </c>
      <c r="I137" s="216" t="s">
        <v>291</v>
      </c>
      <c r="J137" s="216" t="s">
        <v>293</v>
      </c>
      <c r="K137" s="216" t="s">
        <v>292</v>
      </c>
      <c r="L137" s="586"/>
      <c r="M137" s="591"/>
      <c r="N137" s="591"/>
      <c r="O137" s="591"/>
    </row>
    <row r="138" spans="2:15" ht="47.25" customHeight="1" x14ac:dyDescent="0.25">
      <c r="B138" s="603">
        <v>10</v>
      </c>
      <c r="C138" s="135"/>
      <c r="D138" s="164"/>
      <c r="E138" s="164"/>
      <c r="F138" s="164"/>
      <c r="G138" s="164"/>
      <c r="H138" s="164"/>
      <c r="I138" s="169"/>
      <c r="J138" s="164"/>
      <c r="K138" s="164"/>
      <c r="L138" s="137"/>
      <c r="M138" s="135">
        <f>SUM(E138:K138)</f>
        <v>0</v>
      </c>
      <c r="N138" s="135"/>
      <c r="O138" s="135"/>
    </row>
    <row r="139" spans="2:15" ht="38.25" customHeight="1" x14ac:dyDescent="0.25">
      <c r="B139" s="604"/>
      <c r="C139" s="135"/>
      <c r="D139" s="164"/>
      <c r="E139" s="164"/>
      <c r="F139" s="164"/>
      <c r="G139" s="164"/>
      <c r="H139" s="164"/>
      <c r="I139" s="169"/>
      <c r="J139" s="164"/>
      <c r="K139" s="164"/>
      <c r="L139" s="135"/>
      <c r="M139" s="135">
        <f t="shared" ref="M139:M145" si="9">SUM(E139:K139)</f>
        <v>0</v>
      </c>
      <c r="N139" s="135"/>
      <c r="O139" s="135"/>
    </row>
    <row r="140" spans="2:15" ht="42" customHeight="1" x14ac:dyDescent="0.25">
      <c r="B140" s="604"/>
      <c r="C140" s="135"/>
      <c r="D140" s="164"/>
      <c r="E140" s="164"/>
      <c r="F140" s="164"/>
      <c r="G140" s="164"/>
      <c r="H140" s="164"/>
      <c r="I140" s="169"/>
      <c r="J140" s="164"/>
      <c r="K140" s="164"/>
      <c r="L140" s="135"/>
      <c r="M140" s="135">
        <f t="shared" si="9"/>
        <v>0</v>
      </c>
      <c r="N140" s="135"/>
      <c r="O140" s="135"/>
    </row>
    <row r="141" spans="2:15" ht="45" customHeight="1" x14ac:dyDescent="0.25">
      <c r="B141" s="604"/>
      <c r="C141" s="135"/>
      <c r="D141" s="164"/>
      <c r="E141" s="164"/>
      <c r="F141" s="164"/>
      <c r="G141" s="164"/>
      <c r="H141" s="164"/>
      <c r="I141" s="169"/>
      <c r="J141" s="164"/>
      <c r="K141" s="164"/>
      <c r="L141" s="135"/>
      <c r="M141" s="135">
        <f t="shared" si="9"/>
        <v>0</v>
      </c>
      <c r="N141" s="135"/>
      <c r="O141" s="135"/>
    </row>
    <row r="142" spans="2:15" ht="43.5" customHeight="1" x14ac:dyDescent="0.25">
      <c r="B142" s="604"/>
      <c r="C142" s="135"/>
      <c r="D142" s="164"/>
      <c r="E142" s="164"/>
      <c r="F142" s="164"/>
      <c r="G142" s="164"/>
      <c r="H142" s="164"/>
      <c r="I142" s="169"/>
      <c r="J142" s="164"/>
      <c r="K142" s="164"/>
      <c r="L142" s="135"/>
      <c r="M142" s="135">
        <f t="shared" si="9"/>
        <v>0</v>
      </c>
      <c r="N142" s="135"/>
      <c r="O142" s="135"/>
    </row>
    <row r="143" spans="2:15" ht="42" customHeight="1" x14ac:dyDescent="0.25">
      <c r="B143" s="604"/>
      <c r="C143" s="135"/>
      <c r="D143" s="164"/>
      <c r="E143" s="164"/>
      <c r="F143" s="164"/>
      <c r="G143" s="164"/>
      <c r="H143" s="164"/>
      <c r="I143" s="169"/>
      <c r="J143" s="164"/>
      <c r="K143" s="164"/>
      <c r="L143" s="135"/>
      <c r="M143" s="135">
        <f t="shared" si="9"/>
        <v>0</v>
      </c>
      <c r="N143" s="135"/>
      <c r="O143" s="135"/>
    </row>
    <row r="144" spans="2:15" ht="51" customHeight="1" x14ac:dyDescent="0.25">
      <c r="B144" s="604"/>
      <c r="C144" s="135"/>
      <c r="D144" s="164"/>
      <c r="E144" s="164"/>
      <c r="F144" s="164"/>
      <c r="G144" s="164"/>
      <c r="H144" s="164"/>
      <c r="I144" s="169"/>
      <c r="J144" s="164"/>
      <c r="K144" s="164"/>
      <c r="L144" s="135"/>
      <c r="M144" s="135">
        <f t="shared" si="9"/>
        <v>0</v>
      </c>
      <c r="N144" s="135"/>
      <c r="O144" s="135"/>
    </row>
    <row r="145" spans="2:15" ht="49.5" customHeight="1" x14ac:dyDescent="0.25">
      <c r="B145" s="605"/>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94" t="s">
        <v>252</v>
      </c>
      <c r="C147" s="595"/>
      <c r="D147" s="595"/>
      <c r="E147" s="595"/>
      <c r="F147" s="595"/>
      <c r="G147" s="595"/>
      <c r="H147" s="595"/>
      <c r="I147" s="595"/>
      <c r="J147" s="595"/>
      <c r="K147" s="595"/>
      <c r="L147" s="595"/>
      <c r="M147" s="595"/>
      <c r="N147" s="595"/>
      <c r="O147" s="596"/>
    </row>
    <row r="148" spans="2:15" ht="15" customHeight="1" x14ac:dyDescent="0.25">
      <c r="B148" s="597"/>
      <c r="C148" s="598"/>
      <c r="D148" s="598"/>
      <c r="E148" s="598"/>
      <c r="F148" s="598"/>
      <c r="G148" s="598"/>
      <c r="H148" s="598"/>
      <c r="I148" s="598"/>
      <c r="J148" s="598"/>
      <c r="K148" s="598"/>
      <c r="L148" s="598"/>
      <c r="M148" s="598"/>
      <c r="N148" s="598"/>
      <c r="O148" s="599"/>
    </row>
    <row r="149" spans="2:15" ht="15.75" customHeight="1" thickBot="1" x14ac:dyDescent="0.3">
      <c r="B149" s="600"/>
      <c r="C149" s="601"/>
      <c r="D149" s="601"/>
      <c r="E149" s="601"/>
      <c r="F149" s="601"/>
      <c r="G149" s="601"/>
      <c r="H149" s="601"/>
      <c r="I149" s="601"/>
      <c r="J149" s="601"/>
      <c r="K149" s="601"/>
      <c r="L149" s="601"/>
      <c r="M149" s="601"/>
      <c r="N149" s="601"/>
      <c r="O149" s="602"/>
    </row>
    <row r="150" spans="2:15" ht="49.5" customHeight="1" x14ac:dyDescent="0.25">
      <c r="B150" s="590" t="s">
        <v>300</v>
      </c>
      <c r="C150" s="585" t="s">
        <v>63</v>
      </c>
      <c r="D150" s="585" t="s">
        <v>253</v>
      </c>
      <c r="E150" s="587" t="s">
        <v>295</v>
      </c>
      <c r="F150" s="588"/>
      <c r="G150" s="588"/>
      <c r="H150" s="588"/>
      <c r="I150" s="588"/>
      <c r="J150" s="588"/>
      <c r="K150" s="589"/>
      <c r="L150" s="585" t="s">
        <v>254</v>
      </c>
      <c r="M150" s="590" t="s">
        <v>301</v>
      </c>
      <c r="N150" s="590" t="s">
        <v>312</v>
      </c>
      <c r="O150" s="590" t="s">
        <v>313</v>
      </c>
    </row>
    <row r="151" spans="2:15" ht="72.75" customHeight="1" x14ac:dyDescent="0.25">
      <c r="B151" s="591"/>
      <c r="C151" s="586"/>
      <c r="D151" s="586"/>
      <c r="E151" s="216" t="s">
        <v>287</v>
      </c>
      <c r="F151" s="216" t="s">
        <v>288</v>
      </c>
      <c r="G151" s="216" t="s">
        <v>290</v>
      </c>
      <c r="H151" s="216" t="s">
        <v>289</v>
      </c>
      <c r="I151" s="216" t="s">
        <v>291</v>
      </c>
      <c r="J151" s="216" t="s">
        <v>293</v>
      </c>
      <c r="K151" s="216" t="s">
        <v>292</v>
      </c>
      <c r="L151" s="586"/>
      <c r="M151" s="591"/>
      <c r="N151" s="591"/>
      <c r="O151" s="591"/>
    </row>
    <row r="152" spans="2:15" ht="51" customHeight="1" x14ac:dyDescent="0.25">
      <c r="B152" s="603">
        <v>11</v>
      </c>
      <c r="C152" s="135"/>
      <c r="D152" s="164"/>
      <c r="E152" s="164"/>
      <c r="F152" s="164"/>
      <c r="G152" s="164"/>
      <c r="H152" s="164"/>
      <c r="I152" s="169"/>
      <c r="J152" s="164"/>
      <c r="K152" s="164"/>
      <c r="L152" s="137"/>
      <c r="M152" s="135">
        <f>SUM(E152:K152)</f>
        <v>0</v>
      </c>
      <c r="N152" s="135"/>
      <c r="O152" s="135"/>
    </row>
    <row r="153" spans="2:15" ht="44.25" customHeight="1" x14ac:dyDescent="0.25">
      <c r="B153" s="604"/>
      <c r="C153" s="135"/>
      <c r="D153" s="164"/>
      <c r="E153" s="164"/>
      <c r="F153" s="164"/>
      <c r="G153" s="164"/>
      <c r="H153" s="164"/>
      <c r="I153" s="169"/>
      <c r="J153" s="164"/>
      <c r="K153" s="164"/>
      <c r="L153" s="135"/>
      <c r="M153" s="135">
        <f t="shared" ref="M153:M159" si="10">SUM(E153:K153)</f>
        <v>0</v>
      </c>
      <c r="N153" s="135"/>
      <c r="O153" s="135"/>
    </row>
    <row r="154" spans="2:15" ht="40.5" customHeight="1" x14ac:dyDescent="0.25">
      <c r="B154" s="604"/>
      <c r="C154" s="135"/>
      <c r="D154" s="164"/>
      <c r="E154" s="164"/>
      <c r="F154" s="164"/>
      <c r="G154" s="164"/>
      <c r="H154" s="164"/>
      <c r="I154" s="169"/>
      <c r="J154" s="164"/>
      <c r="K154" s="164"/>
      <c r="L154" s="135"/>
      <c r="M154" s="135">
        <f t="shared" si="10"/>
        <v>0</v>
      </c>
      <c r="N154" s="135"/>
      <c r="O154" s="135"/>
    </row>
    <row r="155" spans="2:15" ht="39.75" customHeight="1" x14ac:dyDescent="0.25">
      <c r="B155" s="604"/>
      <c r="C155" s="135"/>
      <c r="D155" s="164"/>
      <c r="E155" s="164"/>
      <c r="F155" s="164"/>
      <c r="G155" s="164"/>
      <c r="H155" s="164"/>
      <c r="I155" s="169"/>
      <c r="J155" s="164"/>
      <c r="K155" s="164"/>
      <c r="L155" s="135"/>
      <c r="M155" s="135">
        <f t="shared" si="10"/>
        <v>0</v>
      </c>
      <c r="N155" s="135"/>
      <c r="O155" s="135"/>
    </row>
    <row r="156" spans="2:15" ht="44.25" customHeight="1" x14ac:dyDescent="0.25">
      <c r="B156" s="604"/>
      <c r="C156" s="135"/>
      <c r="D156" s="164"/>
      <c r="E156" s="164"/>
      <c r="F156" s="164"/>
      <c r="G156" s="164"/>
      <c r="H156" s="164"/>
      <c r="I156" s="169"/>
      <c r="J156" s="164"/>
      <c r="K156" s="164"/>
      <c r="L156" s="135"/>
      <c r="M156" s="135">
        <f t="shared" si="10"/>
        <v>0</v>
      </c>
      <c r="N156" s="135"/>
      <c r="O156" s="135"/>
    </row>
    <row r="157" spans="2:15" ht="51.75" customHeight="1" x14ac:dyDescent="0.25">
      <c r="B157" s="604"/>
      <c r="C157" s="135"/>
      <c r="D157" s="164"/>
      <c r="E157" s="164"/>
      <c r="F157" s="164"/>
      <c r="G157" s="164"/>
      <c r="H157" s="164"/>
      <c r="I157" s="169"/>
      <c r="J157" s="164"/>
      <c r="K157" s="164"/>
      <c r="L157" s="135"/>
      <c r="M157" s="135">
        <f t="shared" si="10"/>
        <v>0</v>
      </c>
      <c r="N157" s="135"/>
      <c r="O157" s="135"/>
    </row>
    <row r="158" spans="2:15" ht="41.25" customHeight="1" x14ac:dyDescent="0.25">
      <c r="B158" s="604"/>
      <c r="C158" s="135"/>
      <c r="D158" s="164"/>
      <c r="E158" s="164"/>
      <c r="F158" s="164"/>
      <c r="G158" s="164"/>
      <c r="H158" s="164"/>
      <c r="I158" s="169"/>
      <c r="J158" s="164"/>
      <c r="K158" s="164"/>
      <c r="L158" s="135"/>
      <c r="M158" s="135">
        <f t="shared" si="10"/>
        <v>0</v>
      </c>
      <c r="N158" s="135"/>
      <c r="O158" s="135"/>
    </row>
    <row r="159" spans="2:15" ht="48" customHeight="1" x14ac:dyDescent="0.25">
      <c r="B159" s="605"/>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94" t="s">
        <v>252</v>
      </c>
      <c r="C162" s="595"/>
      <c r="D162" s="595"/>
      <c r="E162" s="595"/>
      <c r="F162" s="595"/>
      <c r="G162" s="595"/>
      <c r="H162" s="595"/>
      <c r="I162" s="595"/>
      <c r="J162" s="595"/>
      <c r="K162" s="595"/>
      <c r="L162" s="595"/>
      <c r="M162" s="595"/>
      <c r="N162" s="595"/>
      <c r="O162" s="596"/>
    </row>
    <row r="163" spans="2:15" ht="15" customHeight="1" x14ac:dyDescent="0.25">
      <c r="B163" s="597"/>
      <c r="C163" s="598"/>
      <c r="D163" s="598"/>
      <c r="E163" s="598"/>
      <c r="F163" s="598"/>
      <c r="G163" s="598"/>
      <c r="H163" s="598"/>
      <c r="I163" s="598"/>
      <c r="J163" s="598"/>
      <c r="K163" s="598"/>
      <c r="L163" s="598"/>
      <c r="M163" s="598"/>
      <c r="N163" s="598"/>
      <c r="O163" s="599"/>
    </row>
    <row r="164" spans="2:15" ht="23.25" customHeight="1" thickBot="1" x14ac:dyDescent="0.3">
      <c r="B164" s="600"/>
      <c r="C164" s="601"/>
      <c r="D164" s="601"/>
      <c r="E164" s="601"/>
      <c r="F164" s="601"/>
      <c r="G164" s="601"/>
      <c r="H164" s="601"/>
      <c r="I164" s="601"/>
      <c r="J164" s="601"/>
      <c r="K164" s="601"/>
      <c r="L164" s="601"/>
      <c r="M164" s="601"/>
      <c r="N164" s="601"/>
      <c r="O164" s="602"/>
    </row>
    <row r="165" spans="2:15" ht="45" customHeight="1" x14ac:dyDescent="0.25">
      <c r="B165" s="590" t="s">
        <v>300</v>
      </c>
      <c r="C165" s="585" t="s">
        <v>63</v>
      </c>
      <c r="D165" s="585" t="s">
        <v>253</v>
      </c>
      <c r="E165" s="587" t="s">
        <v>295</v>
      </c>
      <c r="F165" s="588"/>
      <c r="G165" s="588"/>
      <c r="H165" s="588"/>
      <c r="I165" s="588"/>
      <c r="J165" s="588"/>
      <c r="K165" s="589"/>
      <c r="L165" s="585" t="s">
        <v>254</v>
      </c>
      <c r="M165" s="590" t="s">
        <v>301</v>
      </c>
      <c r="N165" s="590" t="s">
        <v>312</v>
      </c>
      <c r="O165" s="590" t="s">
        <v>313</v>
      </c>
    </row>
    <row r="166" spans="2:15" ht="75" x14ac:dyDescent="0.25">
      <c r="B166" s="591"/>
      <c r="C166" s="586"/>
      <c r="D166" s="586"/>
      <c r="E166" s="216" t="s">
        <v>287</v>
      </c>
      <c r="F166" s="216" t="s">
        <v>288</v>
      </c>
      <c r="G166" s="216" t="s">
        <v>290</v>
      </c>
      <c r="H166" s="216" t="s">
        <v>289</v>
      </c>
      <c r="I166" s="216" t="s">
        <v>291</v>
      </c>
      <c r="J166" s="216" t="s">
        <v>293</v>
      </c>
      <c r="K166" s="216" t="s">
        <v>292</v>
      </c>
      <c r="L166" s="586"/>
      <c r="M166" s="591"/>
      <c r="N166" s="591"/>
      <c r="O166" s="591"/>
    </row>
    <row r="167" spans="2:15" ht="45.75" customHeight="1" x14ac:dyDescent="0.25">
      <c r="B167" s="603">
        <v>12</v>
      </c>
      <c r="C167" s="135"/>
      <c r="D167" s="164"/>
      <c r="E167" s="164"/>
      <c r="F167" s="164"/>
      <c r="G167" s="164"/>
      <c r="H167" s="164"/>
      <c r="I167" s="169"/>
      <c r="J167" s="164"/>
      <c r="K167" s="164"/>
      <c r="L167" s="137"/>
      <c r="M167" s="135">
        <f>SUM(E167:K167)</f>
        <v>0</v>
      </c>
      <c r="N167" s="135"/>
      <c r="O167" s="135"/>
    </row>
    <row r="168" spans="2:15" ht="45.75" customHeight="1" x14ac:dyDescent="0.25">
      <c r="B168" s="604"/>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604"/>
      <c r="C169" s="135"/>
      <c r="D169" s="164"/>
      <c r="E169" s="164"/>
      <c r="F169" s="164"/>
      <c r="G169" s="164"/>
      <c r="H169" s="164"/>
      <c r="I169" s="169"/>
      <c r="J169" s="164"/>
      <c r="K169" s="164"/>
      <c r="L169" s="135"/>
      <c r="M169" s="135">
        <f t="shared" si="11"/>
        <v>0</v>
      </c>
      <c r="N169" s="135"/>
      <c r="O169" s="135"/>
    </row>
    <row r="170" spans="2:15" ht="40.5" customHeight="1" x14ac:dyDescent="0.25">
      <c r="B170" s="604"/>
      <c r="C170" s="135"/>
      <c r="D170" s="164"/>
      <c r="E170" s="164"/>
      <c r="F170" s="164"/>
      <c r="G170" s="164"/>
      <c r="H170" s="164"/>
      <c r="I170" s="169"/>
      <c r="J170" s="164"/>
      <c r="K170" s="164"/>
      <c r="L170" s="135"/>
      <c r="M170" s="135">
        <f t="shared" si="11"/>
        <v>0</v>
      </c>
      <c r="N170" s="135"/>
      <c r="O170" s="135"/>
    </row>
    <row r="171" spans="2:15" ht="39.75" customHeight="1" x14ac:dyDescent="0.25">
      <c r="B171" s="604"/>
      <c r="C171" s="135"/>
      <c r="D171" s="164"/>
      <c r="E171" s="164"/>
      <c r="F171" s="164"/>
      <c r="G171" s="164"/>
      <c r="H171" s="164"/>
      <c r="I171" s="169"/>
      <c r="J171" s="164"/>
      <c r="K171" s="164"/>
      <c r="L171" s="135"/>
      <c r="M171" s="135">
        <f t="shared" si="11"/>
        <v>0</v>
      </c>
      <c r="N171" s="135"/>
      <c r="O171" s="135"/>
    </row>
    <row r="172" spans="2:15" ht="49.5" customHeight="1" x14ac:dyDescent="0.25">
      <c r="B172" s="604"/>
      <c r="C172" s="135"/>
      <c r="D172" s="164"/>
      <c r="E172" s="164"/>
      <c r="F172" s="164"/>
      <c r="G172" s="164"/>
      <c r="H172" s="164"/>
      <c r="I172" s="169"/>
      <c r="J172" s="164"/>
      <c r="K172" s="164"/>
      <c r="L172" s="135"/>
      <c r="M172" s="135">
        <f t="shared" si="11"/>
        <v>0</v>
      </c>
      <c r="N172" s="135"/>
      <c r="O172" s="135"/>
    </row>
    <row r="173" spans="2:15" ht="57" customHeight="1" x14ac:dyDescent="0.25">
      <c r="B173" s="604"/>
      <c r="C173" s="135"/>
      <c r="D173" s="164"/>
      <c r="E173" s="164"/>
      <c r="F173" s="164"/>
      <c r="G173" s="164"/>
      <c r="H173" s="164"/>
      <c r="I173" s="169"/>
      <c r="J173" s="164"/>
      <c r="K173" s="164"/>
      <c r="L173" s="135"/>
      <c r="M173" s="135">
        <f t="shared" si="11"/>
        <v>0</v>
      </c>
      <c r="N173" s="135"/>
      <c r="O173" s="135"/>
    </row>
    <row r="174" spans="2:15" ht="42" customHeight="1" x14ac:dyDescent="0.25">
      <c r="B174" s="605"/>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N165:N166"/>
    <mergeCell ref="O165:O166"/>
    <mergeCell ref="N136:N137"/>
    <mergeCell ref="O136:O137"/>
    <mergeCell ref="B147:O149"/>
    <mergeCell ref="N150:N151"/>
    <mergeCell ref="O150:O151"/>
    <mergeCell ref="B162:O164"/>
    <mergeCell ref="B138:B145"/>
    <mergeCell ref="B150:B151"/>
    <mergeCell ref="N108:N109"/>
    <mergeCell ref="O108:O109"/>
    <mergeCell ref="B119:O121"/>
    <mergeCell ref="N122:N123"/>
    <mergeCell ref="O122:O123"/>
    <mergeCell ref="B133:O135"/>
    <mergeCell ref="C108:C109"/>
    <mergeCell ref="D108:D109"/>
    <mergeCell ref="E108:K108"/>
    <mergeCell ref="D122:D123"/>
    <mergeCell ref="N80:N81"/>
    <mergeCell ref="O80:O81"/>
    <mergeCell ref="B91:O93"/>
    <mergeCell ref="N94:N95"/>
    <mergeCell ref="O94:O95"/>
    <mergeCell ref="B105:O107"/>
    <mergeCell ref="D94:D95"/>
    <mergeCell ref="E94:K94"/>
    <mergeCell ref="M94:M95"/>
    <mergeCell ref="C80:C81"/>
    <mergeCell ref="N52:N53"/>
    <mergeCell ref="O52:O53"/>
    <mergeCell ref="B63:O65"/>
    <mergeCell ref="N66:N67"/>
    <mergeCell ref="O66:O67"/>
    <mergeCell ref="B77:O79"/>
    <mergeCell ref="C66:C67"/>
    <mergeCell ref="D66:D67"/>
    <mergeCell ref="E66:K66"/>
    <mergeCell ref="L66:L67"/>
    <mergeCell ref="O23:O24"/>
    <mergeCell ref="B20:O22"/>
    <mergeCell ref="B34:O36"/>
    <mergeCell ref="N37:N38"/>
    <mergeCell ref="O37:O38"/>
    <mergeCell ref="B49:O51"/>
    <mergeCell ref="B23:B24"/>
    <mergeCell ref="B25:B32"/>
    <mergeCell ref="B167:B174"/>
    <mergeCell ref="C165:C166"/>
    <mergeCell ref="M165:M166"/>
    <mergeCell ref="B96:B103"/>
    <mergeCell ref="B108:B109"/>
    <mergeCell ref="B110:B117"/>
    <mergeCell ref="B122:B123"/>
    <mergeCell ref="B124:B131"/>
    <mergeCell ref="M122:M123"/>
    <mergeCell ref="L136:L137"/>
    <mergeCell ref="B94:B95"/>
    <mergeCell ref="L94:L95"/>
    <mergeCell ref="C94:C95"/>
    <mergeCell ref="B152:B159"/>
    <mergeCell ref="B165:B166"/>
    <mergeCell ref="C150:C151"/>
    <mergeCell ref="D150:D151"/>
    <mergeCell ref="E150:K150"/>
    <mergeCell ref="L122:L123"/>
    <mergeCell ref="E136:K136"/>
    <mergeCell ref="D9:D10"/>
    <mergeCell ref="C9:C10"/>
    <mergeCell ref="B136:B137"/>
    <mergeCell ref="B54:B61"/>
    <mergeCell ref="B66:B67"/>
    <mergeCell ref="B68:B75"/>
    <mergeCell ref="B80:B81"/>
    <mergeCell ref="B82:B89"/>
    <mergeCell ref="C136:C137"/>
    <mergeCell ref="D136:D137"/>
    <mergeCell ref="B6:O8"/>
    <mergeCell ref="N23:N24"/>
    <mergeCell ref="B37:B38"/>
    <mergeCell ref="B39:B46"/>
    <mergeCell ref="B52:B53"/>
    <mergeCell ref="L9:L10"/>
    <mergeCell ref="L37:L38"/>
    <mergeCell ref="E9:K9"/>
    <mergeCell ref="B9:B10"/>
    <mergeCell ref="B11:B18"/>
    <mergeCell ref="M136:M137"/>
    <mergeCell ref="R3:S3"/>
    <mergeCell ref="D165:D166"/>
    <mergeCell ref="E165:K165"/>
    <mergeCell ref="L150:L151"/>
    <mergeCell ref="M150:M151"/>
    <mergeCell ref="M80:M81"/>
    <mergeCell ref="M108:M109"/>
    <mergeCell ref="M66:M67"/>
    <mergeCell ref="M9:M10"/>
    <mergeCell ref="L165:L166"/>
    <mergeCell ref="C122:C123"/>
    <mergeCell ref="D80:D81"/>
    <mergeCell ref="E80:K80"/>
    <mergeCell ref="L80:L81"/>
    <mergeCell ref="L108:L109"/>
    <mergeCell ref="E122:K122"/>
    <mergeCell ref="C52:C53"/>
    <mergeCell ref="D52:D53"/>
    <mergeCell ref="M37:M38"/>
    <mergeCell ref="E52:K52"/>
    <mergeCell ref="L52:L53"/>
    <mergeCell ref="M52:M53"/>
    <mergeCell ref="C37:C38"/>
    <mergeCell ref="D37:D38"/>
    <mergeCell ref="E37:K37"/>
    <mergeCell ref="R9:S11"/>
    <mergeCell ref="C19:K19"/>
    <mergeCell ref="Q14:S14"/>
    <mergeCell ref="C23:C24"/>
    <mergeCell ref="D23:D24"/>
    <mergeCell ref="E23:K23"/>
    <mergeCell ref="L23:L24"/>
    <mergeCell ref="M23:M24"/>
    <mergeCell ref="N9:N10"/>
    <mergeCell ref="O9:O10"/>
  </mergeCells>
  <dataValidations count="5">
    <dataValidation type="list" allowBlank="1" showInputMessage="1" showErrorMessage="1" sqref="C25:C32 C152:C161 C39:C48 C54:C62 C209:C216 C68:C75 C82:C90 C96:C104 C11:C18 C110:C117 C124:C132 C138:C146 C176:C183 C187:C194 C198:C205 C167:C174">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I39:I46 G39:G46 E25:E32 I25:I32 I11:I18 G11:G18 G25:G32 G167:G174 E167:E174 I167:I174 E39:E46">
      <formula1>$AB$5:$AB$6</formula1>
    </dataValidation>
    <dataValidation type="list" allowBlank="1" showInputMessage="1" showErrorMessage="1" sqref="F11:F18 F152:F159 F138:F145 F124:F131 F110:F117 F96:F103 F82:F89 F68:F75 F54:F61 F25:F32 F167:F174 F39:F46">
      <formula1>$AC$5:$AC$6</formula1>
    </dataValidation>
    <dataValidation type="list" allowBlank="1" showInputMessage="1" showErrorMessage="1" sqref="H11:H18 H152:H159 J152:J159 H138:H145 J138:J145 H124:H131 J124:J131 H110:H117 J110:J117 H96:H103 J96:J103 H82:H89 J82:J89 H68:H75 J68:J75 H54:H61 J54:J61 J39:J46 H25:H32 J25:J32 J11:J18 J167:J174 H167:H174 H39:H46">
      <formula1>$AD$5:$AD$6</formula1>
    </dataValidation>
    <dataValidation type="list" allowBlank="1" showInputMessage="1" showErrorMessage="1" sqref="K11:K18 K152:K159 K138:K145 K124:K131 K110:K117 K96:K103 K82:K89 K68:K75 K54:K61 K25:K32 K167:K174 K39:K46">
      <formula1>$AE$5:$AE$6</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75"/>
      <c r="C2" s="275"/>
      <c r="D2" s="275"/>
      <c r="E2" s="275"/>
      <c r="F2" s="267" t="s">
        <v>189</v>
      </c>
      <c r="G2" s="267"/>
      <c r="H2" s="267"/>
      <c r="I2" s="267"/>
      <c r="J2" s="267"/>
      <c r="K2" s="267"/>
      <c r="L2" s="267"/>
      <c r="M2" s="267"/>
      <c r="N2" s="267"/>
      <c r="O2" s="267"/>
      <c r="P2" s="267"/>
      <c r="Q2" s="267"/>
    </row>
    <row r="3" spans="2:17" x14ac:dyDescent="0.25">
      <c r="B3" s="275"/>
      <c r="C3" s="275"/>
      <c r="D3" s="275"/>
      <c r="E3" s="275"/>
      <c r="F3" s="267" t="s">
        <v>316</v>
      </c>
      <c r="G3" s="267"/>
      <c r="H3" s="267"/>
      <c r="I3" s="267"/>
      <c r="J3" s="267"/>
      <c r="K3" s="267"/>
      <c r="L3" s="267"/>
      <c r="M3" s="267"/>
      <c r="N3" s="267"/>
      <c r="O3" s="267"/>
      <c r="P3" s="267"/>
      <c r="Q3" s="267"/>
    </row>
    <row r="4" spans="2:17" ht="15" customHeight="1" x14ac:dyDescent="0.25">
      <c r="B4" s="275"/>
      <c r="C4" s="275"/>
      <c r="D4" s="275"/>
      <c r="E4" s="275"/>
      <c r="F4" s="267" t="s">
        <v>193</v>
      </c>
      <c r="G4" s="267"/>
      <c r="H4" s="267"/>
      <c r="I4" s="267"/>
      <c r="J4" s="267"/>
      <c r="K4" s="267"/>
      <c r="L4" s="267"/>
      <c r="M4" s="267"/>
      <c r="N4" s="267"/>
      <c r="O4" s="267"/>
      <c r="P4" s="267"/>
      <c r="Q4" s="267"/>
    </row>
    <row r="5" spans="2:17" x14ac:dyDescent="0.25">
      <c r="B5" s="275"/>
      <c r="C5" s="275"/>
      <c r="D5" s="275"/>
      <c r="E5" s="275"/>
      <c r="F5" s="268" t="s">
        <v>315</v>
      </c>
      <c r="G5" s="269"/>
      <c r="H5" s="269"/>
      <c r="I5" s="269"/>
      <c r="J5" s="269"/>
      <c r="K5" s="269"/>
      <c r="L5" s="269"/>
      <c r="M5" s="270"/>
      <c r="N5" s="271" t="s">
        <v>210</v>
      </c>
      <c r="O5" s="272"/>
      <c r="P5" s="267"/>
      <c r="Q5" s="267"/>
    </row>
    <row r="6" spans="2:17" x14ac:dyDescent="0.25">
      <c r="B6" s="275"/>
      <c r="C6" s="275"/>
      <c r="D6" s="275"/>
      <c r="E6" s="275"/>
      <c r="F6" s="271" t="s">
        <v>196</v>
      </c>
      <c r="G6" s="271"/>
      <c r="H6" s="271"/>
      <c r="I6" s="271"/>
      <c r="J6" s="271"/>
      <c r="K6" s="271"/>
      <c r="L6" s="271"/>
      <c r="M6" s="271"/>
      <c r="N6" s="273" t="s">
        <v>197</v>
      </c>
      <c r="O6" s="274"/>
      <c r="P6" s="267"/>
      <c r="Q6" s="267"/>
    </row>
    <row r="7" spans="2:17" x14ac:dyDescent="0.25">
      <c r="B7" s="265" t="s">
        <v>283</v>
      </c>
      <c r="C7" s="265"/>
      <c r="D7" s="265"/>
      <c r="E7" s="265"/>
      <c r="F7" s="265"/>
      <c r="G7" s="265"/>
      <c r="H7" s="265"/>
      <c r="I7" s="265"/>
      <c r="J7" s="265"/>
      <c r="K7" s="265"/>
      <c r="L7" s="265"/>
      <c r="M7" s="265"/>
      <c r="N7" s="265"/>
      <c r="O7" s="265"/>
      <c r="P7" s="265"/>
      <c r="Q7" s="265"/>
    </row>
    <row r="8" spans="2:17" x14ac:dyDescent="0.25">
      <c r="B8" s="264" t="s">
        <v>284</v>
      </c>
      <c r="C8" s="264"/>
      <c r="D8" s="264"/>
      <c r="E8" s="264"/>
      <c r="F8" s="266" t="s">
        <v>285</v>
      </c>
      <c r="G8" s="264" t="s">
        <v>47</v>
      </c>
      <c r="H8" s="264"/>
      <c r="I8" s="266" t="s">
        <v>286</v>
      </c>
      <c r="J8" s="266"/>
      <c r="K8" s="266"/>
      <c r="L8" s="266"/>
      <c r="M8" s="266"/>
      <c r="N8" s="266"/>
      <c r="O8" s="266"/>
      <c r="P8" s="266"/>
      <c r="Q8" s="266"/>
    </row>
    <row r="9" spans="2:17" x14ac:dyDescent="0.25">
      <c r="B9" s="264"/>
      <c r="C9" s="264"/>
      <c r="D9" s="264"/>
      <c r="E9" s="264"/>
      <c r="F9" s="266"/>
      <c r="G9" s="264"/>
      <c r="H9" s="264"/>
      <c r="I9" s="266"/>
      <c r="J9" s="266"/>
      <c r="K9" s="266"/>
      <c r="L9" s="266"/>
      <c r="M9" s="266"/>
      <c r="N9" s="266"/>
      <c r="O9" s="266"/>
      <c r="P9" s="266"/>
      <c r="Q9" s="266"/>
    </row>
    <row r="10" spans="2:17" x14ac:dyDescent="0.25">
      <c r="B10" s="264"/>
      <c r="C10" s="264"/>
      <c r="D10" s="264"/>
      <c r="E10" s="264"/>
      <c r="F10" s="135"/>
      <c r="G10" s="264"/>
      <c r="H10" s="264"/>
      <c r="I10" s="264"/>
      <c r="J10" s="264"/>
      <c r="K10" s="264"/>
      <c r="L10" s="264"/>
      <c r="M10" s="264"/>
      <c r="N10" s="264"/>
      <c r="O10" s="264"/>
      <c r="P10" s="264"/>
      <c r="Q10" s="264"/>
    </row>
    <row r="11" spans="2:17" x14ac:dyDescent="0.25">
      <c r="B11" s="264"/>
      <c r="C11" s="264"/>
      <c r="D11" s="264"/>
      <c r="E11" s="264"/>
      <c r="F11" s="135"/>
      <c r="G11" s="264"/>
      <c r="H11" s="264"/>
      <c r="I11" s="264"/>
      <c r="J11" s="264"/>
      <c r="K11" s="264"/>
      <c r="L11" s="264"/>
      <c r="M11" s="264"/>
      <c r="N11" s="264"/>
      <c r="O11" s="264"/>
      <c r="P11" s="264"/>
      <c r="Q11" s="264"/>
    </row>
    <row r="12" spans="2:17" x14ac:dyDescent="0.25">
      <c r="B12" s="264"/>
      <c r="C12" s="264"/>
      <c r="D12" s="264"/>
      <c r="E12" s="264"/>
      <c r="F12" s="135"/>
      <c r="G12" s="264"/>
      <c r="H12" s="264"/>
      <c r="I12" s="264"/>
      <c r="J12" s="264"/>
      <c r="K12" s="264"/>
      <c r="L12" s="264"/>
      <c r="M12" s="264"/>
      <c r="N12" s="264"/>
      <c r="O12" s="264"/>
      <c r="P12" s="264"/>
      <c r="Q12" s="264"/>
    </row>
    <row r="13" spans="2:17" x14ac:dyDescent="0.25">
      <c r="B13" s="264"/>
      <c r="C13" s="264"/>
      <c r="D13" s="264"/>
      <c r="E13" s="264"/>
      <c r="F13" s="135"/>
      <c r="G13" s="264"/>
      <c r="H13" s="264"/>
      <c r="I13" s="264"/>
      <c r="J13" s="264"/>
      <c r="K13" s="264"/>
      <c r="L13" s="264"/>
      <c r="M13" s="264"/>
      <c r="N13" s="264"/>
      <c r="O13" s="264"/>
      <c r="P13" s="264"/>
      <c r="Q13" s="264"/>
    </row>
    <row r="14" spans="2:17" x14ac:dyDescent="0.25">
      <c r="B14" s="264"/>
      <c r="C14" s="264"/>
      <c r="D14" s="264"/>
      <c r="E14" s="264"/>
      <c r="F14" s="135"/>
      <c r="G14" s="264"/>
      <c r="H14" s="264"/>
      <c r="I14" s="264"/>
      <c r="J14" s="264"/>
      <c r="K14" s="264"/>
      <c r="L14" s="264"/>
      <c r="M14" s="264"/>
      <c r="N14" s="264"/>
      <c r="O14" s="264"/>
      <c r="P14" s="264"/>
      <c r="Q14" s="264"/>
    </row>
    <row r="15" spans="2:17" x14ac:dyDescent="0.25">
      <c r="B15" s="264"/>
      <c r="C15" s="264"/>
      <c r="D15" s="264"/>
      <c r="E15" s="264"/>
      <c r="F15" s="135"/>
      <c r="G15" s="264"/>
      <c r="H15" s="264"/>
      <c r="I15" s="264"/>
      <c r="J15" s="264"/>
      <c r="K15" s="264"/>
      <c r="L15" s="264"/>
      <c r="M15" s="264"/>
      <c r="N15" s="264"/>
      <c r="O15" s="264"/>
      <c r="P15" s="264"/>
      <c r="Q15" s="264"/>
    </row>
    <row r="16" spans="2:17" x14ac:dyDescent="0.25">
      <c r="B16" s="264"/>
      <c r="C16" s="264"/>
      <c r="D16" s="264"/>
      <c r="E16" s="264"/>
      <c r="F16" s="135"/>
      <c r="G16" s="264"/>
      <c r="H16" s="264"/>
      <c r="I16" s="264"/>
      <c r="J16" s="264"/>
      <c r="K16" s="264"/>
      <c r="L16" s="264"/>
      <c r="M16" s="264"/>
      <c r="N16" s="264"/>
      <c r="O16" s="264"/>
      <c r="P16" s="264"/>
      <c r="Q16" s="264"/>
    </row>
    <row r="17" spans="2:17" x14ac:dyDescent="0.25">
      <c r="B17" s="264"/>
      <c r="C17" s="264"/>
      <c r="D17" s="264"/>
      <c r="E17" s="264"/>
      <c r="F17" s="135"/>
      <c r="G17" s="264"/>
      <c r="H17" s="264"/>
      <c r="I17" s="264"/>
      <c r="J17" s="264"/>
      <c r="K17" s="264"/>
      <c r="L17" s="264"/>
      <c r="M17" s="264"/>
      <c r="N17" s="264"/>
      <c r="O17" s="264"/>
      <c r="P17" s="264"/>
      <c r="Q17" s="264"/>
    </row>
    <row r="18" spans="2:17" x14ac:dyDescent="0.25">
      <c r="B18" s="264"/>
      <c r="C18" s="264"/>
      <c r="D18" s="264"/>
      <c r="E18" s="264"/>
      <c r="F18" s="135"/>
      <c r="G18" s="264"/>
      <c r="H18" s="264"/>
      <c r="I18" s="264"/>
      <c r="J18" s="264"/>
      <c r="K18" s="264"/>
      <c r="L18" s="264"/>
      <c r="M18" s="264"/>
      <c r="N18" s="264"/>
      <c r="O18" s="264"/>
      <c r="P18" s="264"/>
      <c r="Q18" s="264"/>
    </row>
    <row r="19" spans="2:17" x14ac:dyDescent="0.25">
      <c r="B19" s="264"/>
      <c r="C19" s="264"/>
      <c r="D19" s="264"/>
      <c r="E19" s="264"/>
      <c r="F19" s="135"/>
      <c r="G19" s="264"/>
      <c r="H19" s="264"/>
      <c r="I19" s="264"/>
      <c r="J19" s="264"/>
      <c r="K19" s="264"/>
      <c r="L19" s="264"/>
      <c r="M19" s="264"/>
      <c r="N19" s="264"/>
      <c r="O19" s="264"/>
      <c r="P19" s="264"/>
      <c r="Q19" s="264"/>
    </row>
    <row r="20" spans="2:17" x14ac:dyDescent="0.25">
      <c r="B20" s="264"/>
      <c r="C20" s="264"/>
      <c r="D20" s="264"/>
      <c r="E20" s="264"/>
      <c r="F20" s="135"/>
      <c r="G20" s="264"/>
      <c r="H20" s="264"/>
      <c r="I20" s="264"/>
      <c r="J20" s="264"/>
      <c r="K20" s="264"/>
      <c r="L20" s="264"/>
      <c r="M20" s="264"/>
      <c r="N20" s="264"/>
      <c r="O20" s="264"/>
      <c r="P20" s="264"/>
      <c r="Q20" s="264"/>
    </row>
    <row r="21" spans="2:17" x14ac:dyDescent="0.25">
      <c r="B21" s="264"/>
      <c r="C21" s="264"/>
      <c r="D21" s="264"/>
      <c r="E21" s="264"/>
      <c r="F21" s="135"/>
      <c r="G21" s="264"/>
      <c r="H21" s="264"/>
      <c r="I21" s="264"/>
      <c r="J21" s="264"/>
      <c r="K21" s="264"/>
      <c r="L21" s="264"/>
      <c r="M21" s="264"/>
      <c r="N21" s="264"/>
      <c r="O21" s="264"/>
      <c r="P21" s="264"/>
      <c r="Q21" s="264"/>
    </row>
    <row r="22" spans="2:17" x14ac:dyDescent="0.25">
      <c r="B22" s="264"/>
      <c r="C22" s="264"/>
      <c r="D22" s="264"/>
      <c r="E22" s="264"/>
      <c r="F22" s="135"/>
      <c r="G22" s="264"/>
      <c r="H22" s="264"/>
      <c r="I22" s="264"/>
      <c r="J22" s="264"/>
      <c r="K22" s="264"/>
      <c r="L22" s="264"/>
      <c r="M22" s="264"/>
      <c r="N22" s="264"/>
      <c r="O22" s="264"/>
      <c r="P22" s="264"/>
      <c r="Q22" s="264"/>
    </row>
    <row r="23" spans="2:17" x14ac:dyDescent="0.25">
      <c r="B23" s="264"/>
      <c r="C23" s="264"/>
      <c r="D23" s="264"/>
      <c r="E23" s="264"/>
      <c r="F23" s="135"/>
      <c r="G23" s="264"/>
      <c r="H23" s="264"/>
      <c r="I23" s="264"/>
      <c r="J23" s="264"/>
      <c r="K23" s="264"/>
      <c r="L23" s="264"/>
      <c r="M23" s="264"/>
      <c r="N23" s="264"/>
      <c r="O23" s="264"/>
      <c r="P23" s="264"/>
      <c r="Q23" s="264"/>
    </row>
    <row r="24" spans="2:17" x14ac:dyDescent="0.25">
      <c r="B24" s="264"/>
      <c r="C24" s="264"/>
      <c r="D24" s="264"/>
      <c r="E24" s="264"/>
      <c r="F24" s="135"/>
      <c r="G24" s="264"/>
      <c r="H24" s="264"/>
      <c r="I24" s="264"/>
      <c r="J24" s="264"/>
      <c r="K24" s="264"/>
      <c r="L24" s="264"/>
      <c r="M24" s="264"/>
      <c r="N24" s="264"/>
      <c r="O24" s="264"/>
      <c r="P24" s="264"/>
      <c r="Q24" s="264"/>
    </row>
    <row r="25" spans="2:17" x14ac:dyDescent="0.25">
      <c r="B25" s="264"/>
      <c r="C25" s="264"/>
      <c r="D25" s="264"/>
      <c r="E25" s="264"/>
      <c r="F25" s="135"/>
      <c r="G25" s="264"/>
      <c r="H25" s="264"/>
      <c r="I25" s="264"/>
      <c r="J25" s="264"/>
      <c r="K25" s="264"/>
      <c r="L25" s="264"/>
      <c r="M25" s="264"/>
      <c r="N25" s="264"/>
      <c r="O25" s="264"/>
      <c r="P25" s="264"/>
      <c r="Q25" s="264"/>
    </row>
    <row r="26" spans="2:17" x14ac:dyDescent="0.25">
      <c r="B26" s="264"/>
      <c r="C26" s="264"/>
      <c r="D26" s="264"/>
      <c r="E26" s="264"/>
      <c r="F26" s="135"/>
      <c r="G26" s="264"/>
      <c r="H26" s="264"/>
      <c r="I26" s="264"/>
      <c r="J26" s="264"/>
      <c r="K26" s="264"/>
      <c r="L26" s="264"/>
      <c r="M26" s="264"/>
      <c r="N26" s="264"/>
      <c r="O26" s="264"/>
      <c r="P26" s="264"/>
      <c r="Q26" s="264"/>
    </row>
  </sheetData>
  <mergeCells count="65">
    <mergeCell ref="F2:O2"/>
    <mergeCell ref="I15:Q15"/>
    <mergeCell ref="G8:H9"/>
    <mergeCell ref="G15:H15"/>
    <mergeCell ref="B8:E9"/>
    <mergeCell ref="B10:E10"/>
    <mergeCell ref="B2:E6"/>
    <mergeCell ref="I8:Q9"/>
    <mergeCell ref="P2:Q6"/>
    <mergeCell ref="F3:O3"/>
    <mergeCell ref="F4:O4"/>
    <mergeCell ref="F5:M5"/>
    <mergeCell ref="N5:O5"/>
    <mergeCell ref="F6:M6"/>
    <mergeCell ref="G17:H17"/>
    <mergeCell ref="N6:O6"/>
    <mergeCell ref="G18:H18"/>
    <mergeCell ref="G19:H19"/>
    <mergeCell ref="B13:E13"/>
    <mergeCell ref="F8:F9"/>
    <mergeCell ref="B14:E14"/>
    <mergeCell ref="B15:E15"/>
    <mergeCell ref="B11:E11"/>
    <mergeCell ref="B12:E12"/>
    <mergeCell ref="G16:H16"/>
    <mergeCell ref="B21:E21"/>
    <mergeCell ref="B22:E22"/>
    <mergeCell ref="B23:E23"/>
    <mergeCell ref="B7:Q7"/>
    <mergeCell ref="B16:E16"/>
    <mergeCell ref="B17:E17"/>
    <mergeCell ref="B18:E18"/>
    <mergeCell ref="B19:E19"/>
    <mergeCell ref="G20:H20"/>
    <mergeCell ref="G21:H21"/>
    <mergeCell ref="B24:E24"/>
    <mergeCell ref="B25:E25"/>
    <mergeCell ref="G25:H25"/>
    <mergeCell ref="B26:E26"/>
    <mergeCell ref="G10:H10"/>
    <mergeCell ref="G11:H11"/>
    <mergeCell ref="G12:H12"/>
    <mergeCell ref="G13:H13"/>
    <mergeCell ref="G14:H14"/>
    <mergeCell ref="B20:E20"/>
    <mergeCell ref="I22:Q22"/>
    <mergeCell ref="G23:H23"/>
    <mergeCell ref="G24:H24"/>
    <mergeCell ref="G22:H22"/>
    <mergeCell ref="G26:H26"/>
    <mergeCell ref="I10:Q10"/>
    <mergeCell ref="I11:Q11"/>
    <mergeCell ref="I12:Q12"/>
    <mergeCell ref="I13:Q13"/>
    <mergeCell ref="I14:Q14"/>
    <mergeCell ref="I23:Q23"/>
    <mergeCell ref="I16:Q16"/>
    <mergeCell ref="I17:Q17"/>
    <mergeCell ref="I24:Q24"/>
    <mergeCell ref="I25:Q25"/>
    <mergeCell ref="I26:Q26"/>
    <mergeCell ref="I18:Q18"/>
    <mergeCell ref="I19:Q19"/>
    <mergeCell ref="I20:Q20"/>
    <mergeCell ref="I21:Q21"/>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HK151"/>
  <sheetViews>
    <sheetView tabSelected="1" topLeftCell="A101" zoomScaleNormal="100" workbookViewId="0">
      <pane xSplit="1" ySplit="10" topLeftCell="BM111" activePane="bottomRight" state="frozen"/>
      <selection activeCell="A101" sqref="A101"/>
      <selection pane="topRight" activeCell="B101" sqref="B101"/>
      <selection pane="bottomLeft" activeCell="A111" sqref="A111"/>
      <selection pane="bottomRight" activeCell="BT109" sqref="BT109"/>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customWidth="1"/>
    <col min="45" max="45" width="16" style="27" customWidth="1"/>
    <col min="46" max="46" width="18.140625" style="27" customWidth="1"/>
    <col min="47" max="47" width="19.5703125" style="27"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2" width="60.7109375" style="27" customWidth="1"/>
    <col min="63" max="63" width="47.425781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420" t="s">
        <v>18</v>
      </c>
      <c r="BE61" s="420"/>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75"/>
      <c r="B101" s="275"/>
      <c r="C101" s="275"/>
      <c r="D101" s="275"/>
      <c r="E101" s="267" t="s">
        <v>189</v>
      </c>
      <c r="F101" s="267"/>
      <c r="G101" s="267"/>
      <c r="H101" s="267"/>
      <c r="I101" s="267"/>
      <c r="J101" s="267"/>
      <c r="K101" s="267"/>
      <c r="L101" s="267"/>
      <c r="M101" s="267"/>
      <c r="N101" s="267"/>
      <c r="O101" s="82"/>
      <c r="P101" s="82"/>
      <c r="Q101" s="82"/>
      <c r="R101" s="267"/>
      <c r="S101" s="267"/>
      <c r="T101" s="275"/>
      <c r="U101" s="133"/>
      <c r="V101" s="459" t="str">
        <f>E101</f>
        <v>SISTEMA INTEGRADO DE GESTIÓN</v>
      </c>
      <c r="W101" s="460"/>
      <c r="X101" s="460"/>
      <c r="Y101" s="460"/>
      <c r="Z101" s="460"/>
      <c r="AA101" s="460"/>
      <c r="AB101" s="460"/>
      <c r="AC101" s="460"/>
      <c r="AD101" s="460"/>
      <c r="AE101" s="460"/>
      <c r="AF101" s="461"/>
      <c r="AG101" s="82"/>
      <c r="AH101" s="82"/>
      <c r="AI101" s="82"/>
      <c r="AJ101" s="267"/>
      <c r="AK101" s="267"/>
      <c r="AL101" s="82"/>
      <c r="AM101" s="82"/>
      <c r="AN101" s="267"/>
      <c r="AO101" s="267"/>
      <c r="AP101" s="267"/>
      <c r="AQ101" s="267"/>
      <c r="AR101" s="267"/>
      <c r="AS101" s="267"/>
      <c r="AT101" s="267"/>
      <c r="AU101" s="459" t="str">
        <f>E101</f>
        <v>SISTEMA INTEGRADO DE GESTIÓN</v>
      </c>
      <c r="AV101" s="460"/>
      <c r="AW101" s="460"/>
      <c r="AX101" s="460"/>
      <c r="AY101" s="460"/>
      <c r="AZ101" s="460"/>
      <c r="BA101" s="460"/>
      <c r="BB101" s="460"/>
      <c r="BC101" s="460"/>
      <c r="BD101" s="460"/>
      <c r="BE101" s="460"/>
      <c r="BF101" s="460"/>
      <c r="BG101" s="460"/>
      <c r="BH101" s="460"/>
      <c r="BI101" s="460"/>
      <c r="BJ101" s="460"/>
      <c r="BK101" s="460"/>
      <c r="BL101" s="460"/>
      <c r="BM101" s="460"/>
      <c r="BN101" s="461"/>
      <c r="BO101" s="275"/>
      <c r="BP101" s="275"/>
      <c r="BQ101" s="167"/>
      <c r="BR101" s="165"/>
    </row>
    <row r="102" spans="1:219" ht="20.25" customHeight="1" x14ac:dyDescent="0.25">
      <c r="A102" s="275"/>
      <c r="B102" s="275"/>
      <c r="C102" s="275"/>
      <c r="D102" s="275"/>
      <c r="E102" s="267" t="s">
        <v>392</v>
      </c>
      <c r="F102" s="267"/>
      <c r="G102" s="267"/>
      <c r="H102" s="267"/>
      <c r="I102" s="267"/>
      <c r="J102" s="267"/>
      <c r="K102" s="267"/>
      <c r="L102" s="267"/>
      <c r="M102" s="267"/>
      <c r="N102" s="267"/>
      <c r="O102" s="82"/>
      <c r="P102" s="82"/>
      <c r="Q102" s="82"/>
      <c r="R102" s="267"/>
      <c r="S102" s="267"/>
      <c r="T102" s="275"/>
      <c r="U102" s="126"/>
      <c r="V102" s="267" t="str">
        <f>E102</f>
        <v xml:space="preserve"> PROTECCIÓN ANTE LA CRUELDAD ANIMAL</v>
      </c>
      <c r="W102" s="267"/>
      <c r="X102" s="267"/>
      <c r="Y102" s="267"/>
      <c r="Z102" s="267"/>
      <c r="AA102" s="267"/>
      <c r="AB102" s="267"/>
      <c r="AC102" s="267"/>
      <c r="AD102" s="267"/>
      <c r="AE102" s="267"/>
      <c r="AF102" s="267"/>
      <c r="AG102" s="82"/>
      <c r="AH102" s="82"/>
      <c r="AI102" s="82"/>
      <c r="AJ102" s="267"/>
      <c r="AK102" s="267"/>
      <c r="AL102" s="82"/>
      <c r="AM102" s="82"/>
      <c r="AN102" s="267"/>
      <c r="AO102" s="267"/>
      <c r="AP102" s="267"/>
      <c r="AQ102" s="267"/>
      <c r="AR102" s="267"/>
      <c r="AS102" s="267"/>
      <c r="AT102" s="267"/>
      <c r="AU102" s="459" t="str">
        <f>E102</f>
        <v xml:space="preserve"> PROTECCIÓN ANTE LA CRUELDAD ANIMAL</v>
      </c>
      <c r="AV102" s="460"/>
      <c r="AW102" s="460"/>
      <c r="AX102" s="460"/>
      <c r="AY102" s="460"/>
      <c r="AZ102" s="460"/>
      <c r="BA102" s="460"/>
      <c r="BB102" s="460"/>
      <c r="BC102" s="460"/>
      <c r="BD102" s="460"/>
      <c r="BE102" s="460"/>
      <c r="BF102" s="460"/>
      <c r="BG102" s="460"/>
      <c r="BH102" s="460"/>
      <c r="BI102" s="460"/>
      <c r="BJ102" s="460"/>
      <c r="BK102" s="460"/>
      <c r="BL102" s="460"/>
      <c r="BM102" s="460"/>
      <c r="BN102" s="461"/>
      <c r="BO102" s="275"/>
      <c r="BP102" s="275"/>
      <c r="BQ102" s="112"/>
      <c r="BR102" s="113"/>
    </row>
    <row r="103" spans="1:219" ht="20.25" customHeight="1" x14ac:dyDescent="0.25">
      <c r="A103" s="275"/>
      <c r="B103" s="275"/>
      <c r="C103" s="275"/>
      <c r="D103" s="275"/>
      <c r="E103" s="385" t="s">
        <v>314</v>
      </c>
      <c r="F103" s="385"/>
      <c r="G103" s="385"/>
      <c r="H103" s="385"/>
      <c r="I103" s="385"/>
      <c r="J103" s="385"/>
      <c r="K103" s="385"/>
      <c r="L103" s="385"/>
      <c r="M103" s="385"/>
      <c r="N103" s="385"/>
      <c r="O103" s="82"/>
      <c r="P103" s="82"/>
      <c r="Q103" s="82"/>
      <c r="R103" s="267"/>
      <c r="S103" s="267"/>
      <c r="T103" s="275"/>
      <c r="U103" s="126"/>
      <c r="V103" s="385" t="str">
        <f>E103</f>
        <v>Mapa de Riesgos por Proceso</v>
      </c>
      <c r="W103" s="385"/>
      <c r="X103" s="385"/>
      <c r="Y103" s="385"/>
      <c r="Z103" s="385"/>
      <c r="AA103" s="385"/>
      <c r="AB103" s="385"/>
      <c r="AC103" s="385"/>
      <c r="AD103" s="385"/>
      <c r="AE103" s="385"/>
      <c r="AF103" s="385"/>
      <c r="AG103" s="82"/>
      <c r="AH103" s="82"/>
      <c r="AI103" s="82"/>
      <c r="AJ103" s="267"/>
      <c r="AK103" s="267"/>
      <c r="AL103" s="82"/>
      <c r="AM103" s="82"/>
      <c r="AN103" s="267"/>
      <c r="AO103" s="267"/>
      <c r="AP103" s="267"/>
      <c r="AQ103" s="267"/>
      <c r="AR103" s="267"/>
      <c r="AS103" s="267"/>
      <c r="AT103" s="267"/>
      <c r="AU103" s="459" t="str">
        <f>E103</f>
        <v>Mapa de Riesgos por Proceso</v>
      </c>
      <c r="AV103" s="460"/>
      <c r="AW103" s="460"/>
      <c r="AX103" s="460"/>
      <c r="AY103" s="460"/>
      <c r="AZ103" s="460"/>
      <c r="BA103" s="460"/>
      <c r="BB103" s="460"/>
      <c r="BC103" s="460"/>
      <c r="BD103" s="460"/>
      <c r="BE103" s="460"/>
      <c r="BF103" s="460"/>
      <c r="BG103" s="460"/>
      <c r="BH103" s="460"/>
      <c r="BI103" s="460"/>
      <c r="BJ103" s="460"/>
      <c r="BK103" s="460"/>
      <c r="BL103" s="460"/>
      <c r="BM103" s="460"/>
      <c r="BN103" s="461"/>
      <c r="BO103" s="275"/>
      <c r="BP103" s="275"/>
      <c r="BQ103" s="112"/>
      <c r="BR103" s="113"/>
    </row>
    <row r="104" spans="1:219" ht="20.25" customHeight="1" x14ac:dyDescent="0.25">
      <c r="A104" s="275"/>
      <c r="B104" s="275"/>
      <c r="C104" s="275"/>
      <c r="D104" s="275"/>
      <c r="E104" s="271" t="s">
        <v>319</v>
      </c>
      <c r="F104" s="271"/>
      <c r="G104" s="271"/>
      <c r="H104" s="271"/>
      <c r="I104" s="271"/>
      <c r="J104" s="271"/>
      <c r="K104" s="271"/>
      <c r="L104" s="271"/>
      <c r="M104" s="271" t="s">
        <v>210</v>
      </c>
      <c r="N104" s="272"/>
      <c r="O104" s="109"/>
      <c r="P104" s="109"/>
      <c r="Q104" s="109"/>
      <c r="R104" s="267"/>
      <c r="S104" s="267"/>
      <c r="T104" s="275"/>
      <c r="U104" s="126"/>
      <c r="V104" s="267" t="str">
        <f>E104</f>
        <v xml:space="preserve">                                                         Código: PE01-PR03-F01</v>
      </c>
      <c r="W104" s="267"/>
      <c r="X104" s="267"/>
      <c r="Y104" s="267"/>
      <c r="Z104" s="267"/>
      <c r="AA104" s="267"/>
      <c r="AB104" s="267" t="str">
        <f>M104</f>
        <v xml:space="preserve">Versión: 1.0 </v>
      </c>
      <c r="AC104" s="267"/>
      <c r="AD104" s="267"/>
      <c r="AE104" s="267" t="s">
        <v>181</v>
      </c>
      <c r="AF104" s="267"/>
      <c r="AG104" s="109"/>
      <c r="AH104" s="109"/>
      <c r="AI104" s="109"/>
      <c r="AJ104" s="267"/>
      <c r="AK104" s="267"/>
      <c r="AL104" s="109"/>
      <c r="AM104" s="109"/>
      <c r="AN104" s="267"/>
      <c r="AO104" s="267"/>
      <c r="AP104" s="267"/>
      <c r="AQ104" s="267"/>
      <c r="AR104" s="267"/>
      <c r="AS104" s="267"/>
      <c r="AT104" s="267"/>
      <c r="AU104" s="267" t="str">
        <f>E104</f>
        <v xml:space="preserve">                                                         Código: PE01-PR03-F01</v>
      </c>
      <c r="AV104" s="267"/>
      <c r="AW104" s="267"/>
      <c r="AX104" s="267"/>
      <c r="AY104" s="267"/>
      <c r="AZ104" s="267"/>
      <c r="BA104" s="267"/>
      <c r="BB104" s="267"/>
      <c r="BC104" s="267"/>
      <c r="BD104" s="267"/>
      <c r="BE104" s="267"/>
      <c r="BF104" s="267"/>
      <c r="BG104" s="267"/>
      <c r="BH104" s="267"/>
      <c r="BI104" s="267"/>
      <c r="BJ104" s="267"/>
      <c r="BK104" s="459" t="str">
        <f>M104</f>
        <v xml:space="preserve">Versión: 1.0 </v>
      </c>
      <c r="BL104" s="460"/>
      <c r="BM104" s="460"/>
      <c r="BN104" s="461"/>
      <c r="BO104" s="275"/>
      <c r="BP104" s="275"/>
      <c r="BQ104" s="112"/>
      <c r="BR104" s="113"/>
      <c r="CJ104" s="27" t="s">
        <v>248</v>
      </c>
    </row>
    <row r="105" spans="1:219" ht="20.25" customHeight="1" x14ac:dyDescent="0.25">
      <c r="A105" s="275"/>
      <c r="B105" s="275"/>
      <c r="C105" s="275"/>
      <c r="D105" s="275"/>
      <c r="E105" s="385" t="s">
        <v>196</v>
      </c>
      <c r="F105" s="385"/>
      <c r="G105" s="385"/>
      <c r="H105" s="385"/>
      <c r="I105" s="385"/>
      <c r="J105" s="385"/>
      <c r="K105" s="385"/>
      <c r="L105" s="385"/>
      <c r="M105" s="385" t="s">
        <v>197</v>
      </c>
      <c r="N105" s="385"/>
      <c r="O105" s="110"/>
      <c r="P105" s="110"/>
      <c r="Q105" s="110"/>
      <c r="R105" s="267"/>
      <c r="S105" s="267"/>
      <c r="T105" s="275"/>
      <c r="U105" s="126"/>
      <c r="V105" s="385" t="str">
        <f>E105</f>
        <v xml:space="preserve">Versión de actualización: </v>
      </c>
      <c r="W105" s="385"/>
      <c r="X105" s="385"/>
      <c r="Y105" s="385"/>
      <c r="Z105" s="385"/>
      <c r="AA105" s="385"/>
      <c r="AB105" s="385" t="str">
        <f>M105</f>
        <v xml:space="preserve">Fecha: </v>
      </c>
      <c r="AC105" s="385"/>
      <c r="AD105" s="385"/>
      <c r="AE105" s="93"/>
      <c r="AF105" s="93"/>
      <c r="AG105" s="109"/>
      <c r="AH105" s="109"/>
      <c r="AI105" s="109"/>
      <c r="AJ105" s="93"/>
      <c r="AK105" s="93"/>
      <c r="AL105" s="109"/>
      <c r="AM105" s="109"/>
      <c r="AN105" s="267"/>
      <c r="AO105" s="267"/>
      <c r="AP105" s="267"/>
      <c r="AQ105" s="267"/>
      <c r="AR105" s="267"/>
      <c r="AS105" s="267"/>
      <c r="AT105" s="267"/>
      <c r="AU105" s="267" t="str">
        <f>E105</f>
        <v xml:space="preserve">Versión de actualización: </v>
      </c>
      <c r="AV105" s="267"/>
      <c r="AW105" s="267"/>
      <c r="AX105" s="267"/>
      <c r="AY105" s="267"/>
      <c r="AZ105" s="267"/>
      <c r="BA105" s="267"/>
      <c r="BB105" s="267"/>
      <c r="BC105" s="267"/>
      <c r="BD105" s="267"/>
      <c r="BE105" s="267"/>
      <c r="BF105" s="267"/>
      <c r="BG105" s="267"/>
      <c r="BH105" s="267"/>
      <c r="BI105" s="267"/>
      <c r="BJ105" s="267"/>
      <c r="BK105" s="459" t="str">
        <f>M105</f>
        <v xml:space="preserve">Fecha: </v>
      </c>
      <c r="BL105" s="460"/>
      <c r="BM105" s="460"/>
      <c r="BN105" s="461"/>
      <c r="BO105" s="275"/>
      <c r="BP105" s="275"/>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391" t="s">
        <v>10</v>
      </c>
      <c r="B107" s="374" t="s">
        <v>11</v>
      </c>
      <c r="C107" s="181"/>
      <c r="D107" s="400" t="s">
        <v>16</v>
      </c>
      <c r="E107" s="377" t="s">
        <v>0</v>
      </c>
      <c r="F107" s="378"/>
      <c r="G107" s="379"/>
      <c r="H107" s="403" t="s">
        <v>149</v>
      </c>
      <c r="I107" s="388" t="s">
        <v>106</v>
      </c>
      <c r="J107" s="389"/>
      <c r="K107" s="389"/>
      <c r="L107" s="390"/>
      <c r="M107" s="394" t="s">
        <v>117</v>
      </c>
      <c r="N107" s="395"/>
      <c r="O107" s="395"/>
      <c r="P107" s="395"/>
      <c r="Q107" s="395"/>
      <c r="R107" s="395"/>
      <c r="S107" s="396"/>
      <c r="T107" s="413" t="s">
        <v>261</v>
      </c>
      <c r="U107" s="414"/>
      <c r="V107" s="414"/>
      <c r="W107" s="414"/>
      <c r="X107" s="414"/>
      <c r="Y107" s="414"/>
      <c r="Z107" s="414"/>
      <c r="AA107" s="414"/>
      <c r="AB107" s="414"/>
      <c r="AC107" s="414"/>
      <c r="AD107" s="415"/>
      <c r="AE107" s="114"/>
      <c r="AF107" s="114"/>
      <c r="AG107" s="114"/>
      <c r="AH107" s="114"/>
      <c r="AI107" s="114"/>
      <c r="AJ107" s="114"/>
      <c r="AK107" s="114"/>
      <c r="AL107" s="114"/>
      <c r="AM107" s="114"/>
      <c r="AN107" s="433" t="s">
        <v>139</v>
      </c>
      <c r="AO107" s="434"/>
      <c r="AP107" s="434"/>
      <c r="AQ107" s="435"/>
      <c r="AR107" s="423" t="s">
        <v>138</v>
      </c>
      <c r="AS107" s="424"/>
      <c r="AT107" s="424"/>
      <c r="AU107" s="425"/>
      <c r="AV107" s="449" t="s">
        <v>194</v>
      </c>
      <c r="AW107" s="450"/>
      <c r="AX107" s="453" t="s">
        <v>190</v>
      </c>
      <c r="AY107" s="454"/>
      <c r="AZ107" s="454"/>
      <c r="BA107" s="454"/>
      <c r="BB107" s="454"/>
      <c r="BC107" s="455"/>
      <c r="BD107" s="453" t="s">
        <v>191</v>
      </c>
      <c r="BE107" s="454"/>
      <c r="BF107" s="454"/>
      <c r="BG107" s="454"/>
      <c r="BH107" s="454"/>
      <c r="BI107" s="455"/>
      <c r="BJ107" s="453" t="s">
        <v>192</v>
      </c>
      <c r="BK107" s="454"/>
      <c r="BL107" s="454"/>
      <c r="BM107" s="454"/>
      <c r="BN107" s="454"/>
      <c r="BO107" s="455"/>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392"/>
      <c r="B108" s="375"/>
      <c r="C108" s="182"/>
      <c r="D108" s="401"/>
      <c r="E108" s="380"/>
      <c r="F108" s="381"/>
      <c r="G108" s="382"/>
      <c r="H108" s="404"/>
      <c r="I108" s="374" t="s">
        <v>298</v>
      </c>
      <c r="J108" s="421" t="s">
        <v>102</v>
      </c>
      <c r="K108" s="372" t="s">
        <v>9</v>
      </c>
      <c r="L108" s="372" t="s">
        <v>179</v>
      </c>
      <c r="M108" s="397"/>
      <c r="N108" s="398"/>
      <c r="O108" s="398"/>
      <c r="P108" s="398"/>
      <c r="Q108" s="398"/>
      <c r="R108" s="398"/>
      <c r="S108" s="399"/>
      <c r="T108" s="358" t="s">
        <v>269</v>
      </c>
      <c r="U108" s="359"/>
      <c r="V108" s="359"/>
      <c r="W108" s="359"/>
      <c r="X108" s="359"/>
      <c r="Y108" s="359"/>
      <c r="Z108" s="359"/>
      <c r="AA108" s="359"/>
      <c r="AB108" s="359"/>
      <c r="AC108" s="359"/>
      <c r="AD108" s="359"/>
      <c r="AE108" s="115"/>
      <c r="AF108" s="116"/>
      <c r="AG108" s="116"/>
      <c r="AH108" s="116"/>
      <c r="AI108" s="116"/>
      <c r="AJ108" s="116"/>
      <c r="AK108" s="117"/>
      <c r="AL108" s="117"/>
      <c r="AM108" s="117"/>
      <c r="AN108" s="436"/>
      <c r="AO108" s="437"/>
      <c r="AP108" s="437"/>
      <c r="AQ108" s="438"/>
      <c r="AR108" s="426"/>
      <c r="AS108" s="427"/>
      <c r="AT108" s="427"/>
      <c r="AU108" s="428"/>
      <c r="AV108" s="451"/>
      <c r="AW108" s="452"/>
      <c r="AX108" s="456"/>
      <c r="AY108" s="457"/>
      <c r="AZ108" s="457"/>
      <c r="BA108" s="457"/>
      <c r="BB108" s="457"/>
      <c r="BC108" s="458"/>
      <c r="BD108" s="456"/>
      <c r="BE108" s="457"/>
      <c r="BF108" s="457"/>
      <c r="BG108" s="457"/>
      <c r="BH108" s="457"/>
      <c r="BI108" s="458"/>
      <c r="BJ108" s="456"/>
      <c r="BK108" s="457"/>
      <c r="BL108" s="457"/>
      <c r="BM108" s="457"/>
      <c r="BN108" s="457"/>
      <c r="BO108" s="458"/>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392"/>
      <c r="B109" s="375"/>
      <c r="C109" s="182"/>
      <c r="D109" s="401"/>
      <c r="E109" s="416" t="s">
        <v>1</v>
      </c>
      <c r="F109" s="418" t="s">
        <v>2</v>
      </c>
      <c r="G109" s="386" t="s">
        <v>221</v>
      </c>
      <c r="H109" s="404"/>
      <c r="I109" s="376"/>
      <c r="J109" s="422"/>
      <c r="K109" s="373"/>
      <c r="L109" s="373"/>
      <c r="M109" s="406" t="s">
        <v>18</v>
      </c>
      <c r="N109" s="407"/>
      <c r="O109" s="368" t="s">
        <v>19</v>
      </c>
      <c r="P109" s="369"/>
      <c r="Q109" s="369"/>
      <c r="R109" s="370"/>
      <c r="S109" s="371"/>
      <c r="T109" s="118" t="s">
        <v>244</v>
      </c>
      <c r="U109" s="118" t="s">
        <v>246</v>
      </c>
      <c r="V109" s="360" t="s">
        <v>250</v>
      </c>
      <c r="W109" s="361"/>
      <c r="X109" s="362"/>
      <c r="Y109" s="410" t="s">
        <v>252</v>
      </c>
      <c r="Z109" s="411"/>
      <c r="AA109" s="411"/>
      <c r="AB109" s="411"/>
      <c r="AC109" s="411"/>
      <c r="AD109" s="412"/>
      <c r="AE109" s="408" t="s">
        <v>67</v>
      </c>
      <c r="AF109" s="409"/>
      <c r="AG109" s="383" t="s">
        <v>120</v>
      </c>
      <c r="AH109" s="119"/>
      <c r="AI109" s="119"/>
      <c r="AJ109" s="119"/>
      <c r="AK109" s="120"/>
      <c r="AL109" s="120"/>
      <c r="AM109" s="120"/>
      <c r="AN109" s="441" t="s">
        <v>18</v>
      </c>
      <c r="AO109" s="442"/>
      <c r="AP109" s="439" t="s">
        <v>19</v>
      </c>
      <c r="AQ109" s="440"/>
      <c r="AR109" s="443" t="s">
        <v>69</v>
      </c>
      <c r="AS109" s="443" t="s">
        <v>270</v>
      </c>
      <c r="AT109" s="443" t="s">
        <v>271</v>
      </c>
      <c r="AU109" s="429" t="s">
        <v>104</v>
      </c>
      <c r="AV109" s="431" t="s">
        <v>108</v>
      </c>
      <c r="AW109" s="431" t="s">
        <v>136</v>
      </c>
      <c r="AX109" s="447" t="s">
        <v>38</v>
      </c>
      <c r="AY109" s="447" t="s">
        <v>140</v>
      </c>
      <c r="AZ109" s="447" t="s">
        <v>141</v>
      </c>
      <c r="BA109" s="445" t="s">
        <v>142</v>
      </c>
      <c r="BB109" s="445" t="s">
        <v>137</v>
      </c>
      <c r="BC109" s="445" t="s">
        <v>195</v>
      </c>
      <c r="BD109" s="447" t="s">
        <v>38</v>
      </c>
      <c r="BE109" s="447" t="s">
        <v>140</v>
      </c>
      <c r="BF109" s="447" t="s">
        <v>141</v>
      </c>
      <c r="BG109" s="445" t="s">
        <v>142</v>
      </c>
      <c r="BH109" s="445" t="s">
        <v>137</v>
      </c>
      <c r="BI109" s="445" t="s">
        <v>195</v>
      </c>
      <c r="BJ109" s="447" t="s">
        <v>38</v>
      </c>
      <c r="BK109" s="447" t="s">
        <v>140</v>
      </c>
      <c r="BL109" s="447" t="s">
        <v>141</v>
      </c>
      <c r="BM109" s="445" t="s">
        <v>142</v>
      </c>
      <c r="BN109" s="445" t="s">
        <v>137</v>
      </c>
      <c r="BO109" s="445" t="s">
        <v>195</v>
      </c>
      <c r="BP109" s="188" t="s">
        <v>266</v>
      </c>
      <c r="BQ109" s="188" t="s">
        <v>267</v>
      </c>
      <c r="BR109" s="188"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393"/>
      <c r="B110" s="376"/>
      <c r="C110" s="183"/>
      <c r="D110" s="402"/>
      <c r="E110" s="417"/>
      <c r="F110" s="419"/>
      <c r="G110" s="387"/>
      <c r="H110" s="405"/>
      <c r="I110" s="184" t="s">
        <v>297</v>
      </c>
      <c r="J110" s="185" t="s">
        <v>150</v>
      </c>
      <c r="K110" s="185" t="s">
        <v>17</v>
      </c>
      <c r="L110" s="185" t="s">
        <v>107</v>
      </c>
      <c r="M110" s="193" t="s">
        <v>12</v>
      </c>
      <c r="N110" s="193" t="s">
        <v>13</v>
      </c>
      <c r="O110" s="194"/>
      <c r="P110" s="195"/>
      <c r="Q110" s="196" t="s">
        <v>14</v>
      </c>
      <c r="R110" s="197" t="s">
        <v>118</v>
      </c>
      <c r="S110" s="198" t="s">
        <v>116</v>
      </c>
      <c r="T110" s="123" t="s">
        <v>245</v>
      </c>
      <c r="U110" s="207" t="s">
        <v>247</v>
      </c>
      <c r="V110" s="363" t="s">
        <v>251</v>
      </c>
      <c r="W110" s="364"/>
      <c r="X110" s="364"/>
      <c r="Y110" s="365" t="s">
        <v>265</v>
      </c>
      <c r="Z110" s="366"/>
      <c r="AA110" s="366"/>
      <c r="AB110" s="366"/>
      <c r="AC110" s="366"/>
      <c r="AD110" s="367"/>
      <c r="AE110" s="139" t="s">
        <v>12</v>
      </c>
      <c r="AF110" s="124" t="s">
        <v>13</v>
      </c>
      <c r="AG110" s="384"/>
      <c r="AH110" s="124" t="s">
        <v>121</v>
      </c>
      <c r="AI110" s="124" t="s">
        <v>101</v>
      </c>
      <c r="AJ110" s="124" t="s">
        <v>100</v>
      </c>
      <c r="AK110" s="125" t="s">
        <v>98</v>
      </c>
      <c r="AL110" s="125" t="s">
        <v>99</v>
      </c>
      <c r="AM110" s="125" t="s">
        <v>70</v>
      </c>
      <c r="AN110" s="121" t="s">
        <v>12</v>
      </c>
      <c r="AO110" s="121" t="s">
        <v>13</v>
      </c>
      <c r="AP110" s="121" t="s">
        <v>15</v>
      </c>
      <c r="AQ110" s="122" t="s">
        <v>116</v>
      </c>
      <c r="AR110" s="444"/>
      <c r="AS110" s="444"/>
      <c r="AT110" s="444"/>
      <c r="AU110" s="430"/>
      <c r="AV110" s="432"/>
      <c r="AW110" s="432"/>
      <c r="AX110" s="448"/>
      <c r="AY110" s="448"/>
      <c r="AZ110" s="448"/>
      <c r="BA110" s="446"/>
      <c r="BB110" s="446"/>
      <c r="BC110" s="446"/>
      <c r="BD110" s="448"/>
      <c r="BE110" s="448"/>
      <c r="BF110" s="448"/>
      <c r="BG110" s="446"/>
      <c r="BH110" s="446"/>
      <c r="BI110" s="446"/>
      <c r="BJ110" s="448"/>
      <c r="BK110" s="448"/>
      <c r="BL110" s="448"/>
      <c r="BM110" s="446"/>
      <c r="BN110" s="446"/>
      <c r="BO110" s="446"/>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78.75" customHeight="1" thickBot="1" x14ac:dyDescent="0.3">
      <c r="A111" s="320"/>
      <c r="B111" s="276"/>
      <c r="C111" s="35"/>
      <c r="D111" s="323">
        <v>1</v>
      </c>
      <c r="E111" s="97"/>
      <c r="F111" s="98" t="s">
        <v>184</v>
      </c>
      <c r="G111" s="99" t="s">
        <v>200</v>
      </c>
      <c r="H111" s="102" t="s">
        <v>5</v>
      </c>
      <c r="I111" s="326">
        <v>7520</v>
      </c>
      <c r="J111" s="228" t="s">
        <v>320</v>
      </c>
      <c r="K111" s="339" t="s">
        <v>435</v>
      </c>
      <c r="L111" s="241" t="s">
        <v>324</v>
      </c>
      <c r="M111" s="332" t="s">
        <v>33</v>
      </c>
      <c r="N111" s="332" t="s">
        <v>32</v>
      </c>
      <c r="O111" s="336">
        <f>VLOOKUP(M111,'MATRIZ CALIFICACIÓN'!$B$10:$C$24,2,FALSE)</f>
        <v>4</v>
      </c>
      <c r="P111" s="307">
        <f>HLOOKUP(N111,'MATRIZ CALIFICACIÓN'!$D$8:$H$9,2,FALSE)</f>
        <v>3</v>
      </c>
      <c r="Q111" s="310">
        <f>VALUE(CONCATENATE(O111,P111))</f>
        <v>43</v>
      </c>
      <c r="R111" s="279" t="str">
        <f>VLOOKUP(Q111,'MATRIZ CALIFICACIÓN'!$D$58:$E$82,2,FALSE)</f>
        <v>ALTA</v>
      </c>
      <c r="S111" s="313" t="s">
        <v>65</v>
      </c>
      <c r="T111" s="102" t="s">
        <v>327</v>
      </c>
      <c r="U111" s="134" t="s">
        <v>248</v>
      </c>
      <c r="V111" s="317" t="s">
        <v>330</v>
      </c>
      <c r="W111" s="318"/>
      <c r="X111" s="319"/>
      <c r="Y111" s="349" t="s">
        <v>252</v>
      </c>
      <c r="Z111" s="350"/>
      <c r="AA111" s="350"/>
      <c r="AB111" s="350"/>
      <c r="AC111" s="351"/>
      <c r="AD111"/>
      <c r="AE111" s="36" t="str">
        <f>IF(AD111="","",IF(AD111="PROBABILIDAD",SUM(W111+Y111+AC111),0))</f>
        <v/>
      </c>
      <c r="AF111" s="37" t="str">
        <f>IF(AD111="","",IF(AD111="IMPACTO",SUM(W111+Y111+AC111),0))</f>
        <v/>
      </c>
      <c r="AG111" s="290">
        <f>IF(SUM(AE111:AE116),AVERAGEIF(AE111:AE116,"&gt;0",AE111:AE116),1)</f>
        <v>1</v>
      </c>
      <c r="AH111" s="290">
        <f>IF(SUM(AF111:AF116),AVERAGEIF(AF111:AF116,"&gt;0",AF111:AF116),1)</f>
        <v>1</v>
      </c>
      <c r="AI111" s="290">
        <f>IF(AND(AG111&gt;=0,AG111&lt;=50),0,IF(AND(AG111&gt;50,AG111&lt;76),1,2))</f>
        <v>0</v>
      </c>
      <c r="AJ111" s="290">
        <f>IF(AND(AH111&gt;=0,AH111&lt;=50),0,IF(AND(AH111&gt;50,AH111&lt;76),1,2))</f>
        <v>0</v>
      </c>
      <c r="AK111" s="290">
        <f>IF(AI111&lt;O111,O111-AI111,O111)</f>
        <v>4</v>
      </c>
      <c r="AL111" s="290">
        <f>IF(AJ111&lt;P111,P111-AJ111,P111)</f>
        <v>3</v>
      </c>
      <c r="AM111" s="290">
        <f>VALUE(CONCATENATE(AK58:AK111,AL111))</f>
        <v>43</v>
      </c>
      <c r="AN111" s="279" t="s">
        <v>237</v>
      </c>
      <c r="AO111" s="279" t="s">
        <v>21</v>
      </c>
      <c r="AP111" s="279" t="s">
        <v>24</v>
      </c>
      <c r="AQ111" s="286" t="s">
        <v>119</v>
      </c>
      <c r="AR111" s="471" t="s">
        <v>44</v>
      </c>
      <c r="AS111" s="472"/>
      <c r="AT111" s="472"/>
      <c r="AU111" s="473"/>
      <c r="AV111" s="219" t="s">
        <v>334</v>
      </c>
      <c r="AW111" s="102" t="s">
        <v>335</v>
      </c>
      <c r="AX111" s="102"/>
      <c r="AY111" s="102"/>
      <c r="AZ111" s="102"/>
      <c r="BA111" s="102"/>
      <c r="BB111" s="102"/>
      <c r="BC111" s="102"/>
      <c r="BD111" s="102"/>
      <c r="BE111" s="102"/>
      <c r="BF111" s="102"/>
      <c r="BG111" s="102"/>
      <c r="BH111" s="102"/>
      <c r="BI111" s="102"/>
      <c r="BJ111" s="102" t="s">
        <v>455</v>
      </c>
      <c r="BK111" s="102"/>
      <c r="BL111" s="102" t="s">
        <v>44</v>
      </c>
      <c r="BM111" s="102" t="s">
        <v>85</v>
      </c>
      <c r="BN111" s="258" t="s">
        <v>44</v>
      </c>
      <c r="BO111" s="258" t="s">
        <v>44</v>
      </c>
      <c r="BP111" s="276"/>
      <c r="BQ111" s="276"/>
      <c r="BR111" s="276"/>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21"/>
      <c r="B112" s="277"/>
      <c r="C112" s="42"/>
      <c r="D112" s="324"/>
      <c r="E112" s="97"/>
      <c r="F112" s="98" t="s">
        <v>80</v>
      </c>
      <c r="G112" s="100"/>
      <c r="H112" s="102"/>
      <c r="I112" s="327"/>
      <c r="J112" s="229" t="s">
        <v>321</v>
      </c>
      <c r="K112" s="340"/>
      <c r="L112" s="242" t="s">
        <v>325</v>
      </c>
      <c r="M112" s="333"/>
      <c r="N112" s="333"/>
      <c r="O112" s="337"/>
      <c r="P112" s="308"/>
      <c r="Q112" s="311"/>
      <c r="R112" s="280"/>
      <c r="S112" s="314"/>
      <c r="T112" s="103" t="s">
        <v>440</v>
      </c>
      <c r="U112" s="134" t="s">
        <v>248</v>
      </c>
      <c r="V112" s="317" t="s">
        <v>331</v>
      </c>
      <c r="W112" s="318"/>
      <c r="X112" s="319"/>
      <c r="Y112" s="352"/>
      <c r="Z112" s="353"/>
      <c r="AA112" s="353"/>
      <c r="AB112" s="353"/>
      <c r="AC112" s="354"/>
      <c r="AD112"/>
      <c r="AE112" s="36" t="str">
        <f>IF(AD112="","",IF(AD112="PROBABILIDAD",SUM(W112+Y112+AC112),0))</f>
        <v/>
      </c>
      <c r="AF112" s="37" t="str">
        <f>IF(AD112="","",IF(AD112="IMPACTO",SUM(W112+Y112+AC112),0))</f>
        <v/>
      </c>
      <c r="AG112" s="294"/>
      <c r="AH112" s="294"/>
      <c r="AI112" s="294"/>
      <c r="AJ112" s="294"/>
      <c r="AK112" s="294"/>
      <c r="AL112" s="294"/>
      <c r="AM112" s="294"/>
      <c r="AN112" s="280"/>
      <c r="AO112" s="280"/>
      <c r="AP112" s="280"/>
      <c r="AQ112" s="287"/>
      <c r="AR112" s="474"/>
      <c r="AS112" s="302"/>
      <c r="AT112" s="302"/>
      <c r="AU112" s="475"/>
      <c r="AV112" s="220"/>
      <c r="AW112" s="103"/>
      <c r="AX112" s="103"/>
      <c r="AY112" s="103"/>
      <c r="AZ112" s="103"/>
      <c r="BA112" s="103"/>
      <c r="BB112" s="103"/>
      <c r="BC112" s="103"/>
      <c r="BD112" s="103"/>
      <c r="BE112" s="103"/>
      <c r="BF112" s="103"/>
      <c r="BG112" s="103"/>
      <c r="BH112" s="103"/>
      <c r="BI112" s="103"/>
      <c r="BJ112" s="103" t="s">
        <v>456</v>
      </c>
      <c r="BK112" s="103"/>
      <c r="BL112" s="103"/>
      <c r="BM112" s="103"/>
      <c r="BN112" s="103"/>
      <c r="BO112" s="103"/>
      <c r="BP112" s="277"/>
      <c r="BQ112" s="277"/>
      <c r="BR112" s="277"/>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317</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21"/>
      <c r="B113" s="277"/>
      <c r="C113" s="42"/>
      <c r="D113" s="324"/>
      <c r="E113" s="97"/>
      <c r="F113" s="98"/>
      <c r="G113" s="100"/>
      <c r="H113" s="102"/>
      <c r="I113" s="327"/>
      <c r="J113" s="229" t="s">
        <v>322</v>
      </c>
      <c r="K113" s="340"/>
      <c r="L113" s="205" t="s">
        <v>326</v>
      </c>
      <c r="M113" s="333"/>
      <c r="N113" s="333"/>
      <c r="O113" s="337"/>
      <c r="P113" s="308"/>
      <c r="Q113" s="311"/>
      <c r="R113" s="280"/>
      <c r="S113" s="314"/>
      <c r="T113" s="104" t="s">
        <v>329</v>
      </c>
      <c r="U113" s="134" t="s">
        <v>248</v>
      </c>
      <c r="V113" s="283" t="s">
        <v>332</v>
      </c>
      <c r="W113" s="284"/>
      <c r="X113" s="285"/>
      <c r="Y113" s="352"/>
      <c r="Z113" s="353"/>
      <c r="AA113" s="353"/>
      <c r="AB113" s="353"/>
      <c r="AC113" s="354"/>
      <c r="AD113"/>
      <c r="AE113" s="290" t="str">
        <f>IF(AD113="","",IF(AD113="PROBABILIDAD",SUM(W113+Z113+AC113),0))</f>
        <v/>
      </c>
      <c r="AF113" s="292" t="str">
        <f>IF(AD113="","",IF(AD113="IMPACTO",SUM(W113+Z113+AC113),0))</f>
        <v/>
      </c>
      <c r="AG113" s="294"/>
      <c r="AH113" s="294"/>
      <c r="AI113" s="294"/>
      <c r="AJ113" s="294"/>
      <c r="AK113" s="294"/>
      <c r="AL113" s="294"/>
      <c r="AM113" s="294"/>
      <c r="AN113" s="280"/>
      <c r="AO113" s="280"/>
      <c r="AP113" s="280"/>
      <c r="AQ113" s="287"/>
      <c r="AR113" s="474"/>
      <c r="AS113" s="302"/>
      <c r="AT113" s="302"/>
      <c r="AU113" s="475"/>
      <c r="AV113" s="221"/>
      <c r="AW113" s="104"/>
      <c r="AX113" s="104"/>
      <c r="AY113" s="104"/>
      <c r="AZ113" s="104"/>
      <c r="BA113" s="104"/>
      <c r="BB113" s="104"/>
      <c r="BC113" s="104"/>
      <c r="BD113" s="104"/>
      <c r="BE113" s="104"/>
      <c r="BF113" s="104"/>
      <c r="BG113" s="104"/>
      <c r="BH113" s="104"/>
      <c r="BI113" s="104"/>
      <c r="BJ113" s="104" t="s">
        <v>457</v>
      </c>
      <c r="BK113" s="104"/>
      <c r="BL113" s="104"/>
      <c r="BM113" s="104"/>
      <c r="BN113" s="104"/>
      <c r="BO113" s="104"/>
      <c r="BP113" s="277"/>
      <c r="BQ113" s="277"/>
      <c r="BR113" s="277"/>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318</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41.25" customHeight="1" thickBot="1" x14ac:dyDescent="0.3">
      <c r="A114" s="321"/>
      <c r="B114" s="277"/>
      <c r="C114" s="42"/>
      <c r="D114" s="324"/>
      <c r="E114" s="97"/>
      <c r="F114" s="98"/>
      <c r="G114" s="100"/>
      <c r="H114" s="102"/>
      <c r="I114" s="327"/>
      <c r="J114" s="230" t="s">
        <v>323</v>
      </c>
      <c r="K114" s="340"/>
      <c r="L114" s="205"/>
      <c r="M114" s="334"/>
      <c r="N114" s="334"/>
      <c r="O114" s="337"/>
      <c r="P114" s="308"/>
      <c r="Q114" s="311"/>
      <c r="R114" s="281"/>
      <c r="S114" s="315"/>
      <c r="T114" s="104"/>
      <c r="U114" s="134"/>
      <c r="V114" s="283"/>
      <c r="W114" s="284"/>
      <c r="X114" s="285"/>
      <c r="Y114" s="352"/>
      <c r="Z114" s="353"/>
      <c r="AA114" s="353"/>
      <c r="AB114" s="353"/>
      <c r="AC114" s="354"/>
      <c r="AD114"/>
      <c r="AE114" s="291"/>
      <c r="AF114" s="293"/>
      <c r="AG114" s="294"/>
      <c r="AH114" s="294"/>
      <c r="AI114" s="294"/>
      <c r="AJ114" s="294"/>
      <c r="AK114" s="294"/>
      <c r="AL114" s="294"/>
      <c r="AM114" s="294"/>
      <c r="AN114" s="281"/>
      <c r="AO114" s="281"/>
      <c r="AP114" s="281"/>
      <c r="AQ114" s="288"/>
      <c r="AR114" s="474"/>
      <c r="AS114" s="302"/>
      <c r="AT114" s="302"/>
      <c r="AU114" s="475"/>
      <c r="AV114" s="221"/>
      <c r="AW114" s="104"/>
      <c r="AX114" s="104"/>
      <c r="AY114" s="104"/>
      <c r="AZ114" s="104"/>
      <c r="BA114" s="104"/>
      <c r="BB114" s="104"/>
      <c r="BC114" s="104"/>
      <c r="BD114" s="104"/>
      <c r="BE114" s="104"/>
      <c r="BF114" s="104"/>
      <c r="BG114" s="104"/>
      <c r="BH114" s="104"/>
      <c r="BI114" s="104"/>
      <c r="BJ114" s="104"/>
      <c r="BK114" s="104"/>
      <c r="BL114" s="104"/>
      <c r="BM114" s="104"/>
      <c r="BN114" s="104"/>
      <c r="BO114" s="104"/>
      <c r="BP114" s="277"/>
      <c r="BQ114" s="277"/>
      <c r="BR114" s="277"/>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41.25" customHeight="1" thickBot="1" x14ac:dyDescent="0.3">
      <c r="A115" s="321"/>
      <c r="B115" s="277"/>
      <c r="C115" s="79"/>
      <c r="D115" s="324"/>
      <c r="E115" s="97"/>
      <c r="F115" s="98"/>
      <c r="G115" s="231"/>
      <c r="H115" s="102"/>
      <c r="I115" s="327"/>
      <c r="J115" s="232"/>
      <c r="K115" s="340"/>
      <c r="L115" s="205"/>
      <c r="M115" s="334"/>
      <c r="N115" s="334"/>
      <c r="O115" s="337"/>
      <c r="P115" s="308"/>
      <c r="Q115" s="311"/>
      <c r="R115" s="281"/>
      <c r="S115" s="315"/>
      <c r="T115" s="233"/>
      <c r="U115" s="134"/>
      <c r="V115" s="283"/>
      <c r="W115" s="284"/>
      <c r="X115" s="285"/>
      <c r="Y115" s="352"/>
      <c r="Z115" s="353"/>
      <c r="AA115" s="353"/>
      <c r="AB115" s="353"/>
      <c r="AC115" s="354"/>
      <c r="AD115"/>
      <c r="AE115" s="226"/>
      <c r="AF115" s="227"/>
      <c r="AG115" s="294"/>
      <c r="AH115" s="294"/>
      <c r="AI115" s="294"/>
      <c r="AJ115" s="294"/>
      <c r="AK115" s="294"/>
      <c r="AL115" s="294"/>
      <c r="AM115" s="294"/>
      <c r="AN115" s="281"/>
      <c r="AO115" s="281"/>
      <c r="AP115" s="281"/>
      <c r="AQ115" s="288"/>
      <c r="AR115" s="474"/>
      <c r="AS115" s="302"/>
      <c r="AT115" s="302"/>
      <c r="AU115" s="475"/>
      <c r="AV115" s="234"/>
      <c r="AW115" s="233"/>
      <c r="AX115" s="233"/>
      <c r="AY115" s="233"/>
      <c r="AZ115" s="233"/>
      <c r="BA115" s="233"/>
      <c r="BB115" s="233"/>
      <c r="BC115" s="233"/>
      <c r="BD115" s="233"/>
      <c r="BE115" s="233"/>
      <c r="BF115" s="233"/>
      <c r="BG115" s="233"/>
      <c r="BH115" s="233"/>
      <c r="BI115" s="233"/>
      <c r="BJ115" s="233"/>
      <c r="BK115" s="233"/>
      <c r="BL115" s="233"/>
      <c r="BM115" s="233"/>
      <c r="BN115" s="233"/>
      <c r="BO115" s="233"/>
      <c r="BP115" s="277"/>
      <c r="BQ115" s="277"/>
      <c r="BR115" s="277"/>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5"/>
      <c r="CS115" s="38"/>
      <c r="CT115" s="236"/>
      <c r="CU115" s="38"/>
      <c r="CV115" s="38"/>
      <c r="CW115" s="237"/>
      <c r="CX115" s="238"/>
      <c r="CY115" s="239"/>
      <c r="CZ115" s="38"/>
      <c r="DA115" s="38"/>
      <c r="DB115" s="240"/>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22"/>
      <c r="B116" s="277"/>
      <c r="C116" s="43"/>
      <c r="D116" s="325"/>
      <c r="E116" s="97"/>
      <c r="F116" s="98"/>
      <c r="G116" s="101"/>
      <c r="H116" s="102"/>
      <c r="I116" s="328"/>
      <c r="J116" s="243"/>
      <c r="K116" s="341"/>
      <c r="L116" s="205"/>
      <c r="M116" s="335"/>
      <c r="N116" s="335"/>
      <c r="O116" s="338"/>
      <c r="P116" s="309"/>
      <c r="Q116" s="312"/>
      <c r="R116" s="282"/>
      <c r="S116" s="316"/>
      <c r="T116" s="105"/>
      <c r="U116" s="134"/>
      <c r="V116" s="295"/>
      <c r="W116" s="296"/>
      <c r="X116" s="297"/>
      <c r="Y116" s="355"/>
      <c r="Z116" s="356"/>
      <c r="AA116" s="356"/>
      <c r="AB116" s="356"/>
      <c r="AC116" s="357"/>
      <c r="AD116"/>
      <c r="AE116" s="36" t="str">
        <f>IF(AD116="","",IF(AD116="PROBABILIDAD",SUM(W116+Z116+AC116),0))</f>
        <v/>
      </c>
      <c r="AF116" s="53" t="str">
        <f>IF(AD116="","",IF(AD116="IMPACTO",SUM(W116+Z116+AC116),0))</f>
        <v/>
      </c>
      <c r="AG116" s="291"/>
      <c r="AH116" s="291"/>
      <c r="AI116" s="291"/>
      <c r="AJ116" s="291"/>
      <c r="AK116" s="291"/>
      <c r="AL116" s="291"/>
      <c r="AM116" s="291"/>
      <c r="AN116" s="282"/>
      <c r="AO116" s="282"/>
      <c r="AP116" s="282"/>
      <c r="AQ116" s="289"/>
      <c r="AR116" s="476"/>
      <c r="AS116" s="477"/>
      <c r="AT116" s="477"/>
      <c r="AU116" s="478"/>
      <c r="AV116" s="222"/>
      <c r="AW116" s="105"/>
      <c r="AX116" s="105"/>
      <c r="AY116" s="105"/>
      <c r="AZ116" s="105"/>
      <c r="BA116" s="105"/>
      <c r="BB116" s="105"/>
      <c r="BC116" s="105"/>
      <c r="BD116" s="105"/>
      <c r="BE116" s="105"/>
      <c r="BF116" s="105"/>
      <c r="BG116" s="105"/>
      <c r="BH116" s="105"/>
      <c r="BI116" s="105"/>
      <c r="BJ116" s="105"/>
      <c r="BK116" s="105"/>
      <c r="BL116" s="105"/>
      <c r="BM116" s="105"/>
      <c r="BN116" s="105"/>
      <c r="BO116" s="105"/>
      <c r="BP116" s="278"/>
      <c r="BQ116" s="278"/>
      <c r="BR116" s="278"/>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51.75" customHeight="1" thickBot="1" x14ac:dyDescent="0.25">
      <c r="A117" s="320"/>
      <c r="B117" s="277"/>
      <c r="C117" s="78"/>
      <c r="D117" s="323">
        <v>2</v>
      </c>
      <c r="E117" s="97" t="s">
        <v>212</v>
      </c>
      <c r="F117" s="98" t="s">
        <v>184</v>
      </c>
      <c r="G117" s="99" t="s">
        <v>200</v>
      </c>
      <c r="H117" s="102" t="s">
        <v>5</v>
      </c>
      <c r="I117" s="343">
        <v>7520</v>
      </c>
      <c r="J117" s="244" t="s">
        <v>337</v>
      </c>
      <c r="K117" s="346" t="s">
        <v>336</v>
      </c>
      <c r="L117" s="244" t="s">
        <v>341</v>
      </c>
      <c r="M117" s="332" t="s">
        <v>62</v>
      </c>
      <c r="N117" s="332" t="s">
        <v>36</v>
      </c>
      <c r="O117" s="336">
        <f>VLOOKUP(M117,'MATRIZ CALIFICACIÓN'!$B$10:$C$24,2,FALSE)</f>
        <v>5</v>
      </c>
      <c r="P117" s="307">
        <f>HLOOKUP(N117,'MATRIZ CALIFICACIÓN'!$D$8:$H$9,2,FALSE)</f>
        <v>4</v>
      </c>
      <c r="Q117" s="310">
        <f>VALUE(CONCATENATE(O117,P117))</f>
        <v>54</v>
      </c>
      <c r="R117" s="279" t="str">
        <f>VLOOKUP(Q117,'MATRIZ CALIFICACIÓN'!$D$58:$E$82,2,FALSE)</f>
        <v>EXTREMA</v>
      </c>
      <c r="S117" s="313" t="s">
        <v>65</v>
      </c>
      <c r="T117" s="244" t="s">
        <v>345</v>
      </c>
      <c r="U117" s="134" t="s">
        <v>248</v>
      </c>
      <c r="V117" s="342" t="s">
        <v>348</v>
      </c>
      <c r="W117" s="342"/>
      <c r="X117" s="342"/>
      <c r="Y117" s="349" t="s">
        <v>252</v>
      </c>
      <c r="Z117" s="350"/>
      <c r="AA117" s="350"/>
      <c r="AB117" s="350"/>
      <c r="AC117" s="351"/>
      <c r="AD117" s="190"/>
      <c r="AE117" s="36" t="str">
        <f>IF(AD117="","",IF(AD117="PROBABILIDAD",SUM(W117+Z117+AC117),0))</f>
        <v/>
      </c>
      <c r="AF117" s="92" t="str">
        <f>IF(AD117="","",IF(AD117="IMPACTO",SUM(W117+Z117+AC117),0))</f>
        <v/>
      </c>
      <c r="AG117" s="290">
        <f>IF(SUM(AE117:AE121),AVERAGEIF(AE117:AE121,"&gt;0",AE117:AE121),1)</f>
        <v>1</v>
      </c>
      <c r="AH117" s="290">
        <f>IF(SUM(AF117:AF121),AVERAGEIF(AF117:AF121,"&gt;0",AF117:AF121),1)</f>
        <v>1</v>
      </c>
      <c r="AI117" s="290">
        <f>IF(AND(AG117&gt;=0,AG117&lt;=50),0,IF(AND(AG117&gt;50,AG117&lt;76),1,2))</f>
        <v>0</v>
      </c>
      <c r="AJ117" s="290">
        <f>IF(AND(AH117&gt;=0,AH117&lt;=50),0,IF(AND(AH117&gt;50,AH117&lt;76),1,2))</f>
        <v>0</v>
      </c>
      <c r="AK117" s="290">
        <f>IF(AI117&lt;O117,O117-AI117,O117)</f>
        <v>5</v>
      </c>
      <c r="AL117" s="290">
        <f>IF(AJ117&lt;P117,P117-AJ117,P117)</f>
        <v>4</v>
      </c>
      <c r="AM117" s="290">
        <f>VALUE(CONCATENATE(AK63:AK117,AL117))</f>
        <v>54</v>
      </c>
      <c r="AN117" s="279" t="s">
        <v>49</v>
      </c>
      <c r="AO117" s="279" t="s">
        <v>58</v>
      </c>
      <c r="AP117" s="279" t="s">
        <v>262</v>
      </c>
      <c r="AQ117" s="286" t="s">
        <v>65</v>
      </c>
      <c r="AR117" s="223" t="s">
        <v>351</v>
      </c>
      <c r="AS117" s="254">
        <v>43405</v>
      </c>
      <c r="AT117" s="254">
        <v>43435</v>
      </c>
      <c r="AU117" s="223" t="s">
        <v>352</v>
      </c>
      <c r="AV117" s="244" t="s">
        <v>353</v>
      </c>
      <c r="AW117" s="244" t="s">
        <v>354</v>
      </c>
      <c r="AX117" s="102"/>
      <c r="AY117" s="102"/>
      <c r="AZ117" s="102"/>
      <c r="BA117" s="102"/>
      <c r="BB117" s="102"/>
      <c r="BC117" s="102"/>
      <c r="BD117" s="102"/>
      <c r="BE117" s="102"/>
      <c r="BF117" s="102"/>
      <c r="BG117" s="102"/>
      <c r="BH117" s="102"/>
      <c r="BI117" s="102"/>
      <c r="BJ117" s="102"/>
      <c r="BK117" s="102"/>
      <c r="BL117" s="102"/>
      <c r="BM117" s="102"/>
      <c r="BN117" s="102"/>
      <c r="BO117" s="102"/>
      <c r="BP117" s="276"/>
      <c r="BQ117" s="276"/>
      <c r="BR117" s="276"/>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41.25" customHeight="1" thickBot="1" x14ac:dyDescent="0.25">
      <c r="A118" s="321"/>
      <c r="B118" s="277"/>
      <c r="C118" s="79"/>
      <c r="D118" s="324"/>
      <c r="E118" s="97"/>
      <c r="F118" s="98" t="s">
        <v>8</v>
      </c>
      <c r="G118" s="100"/>
      <c r="H118" s="102" t="s">
        <v>235</v>
      </c>
      <c r="I118" s="344"/>
      <c r="J118" s="244" t="s">
        <v>338</v>
      </c>
      <c r="K118" s="347"/>
      <c r="L118" s="244" t="s">
        <v>342</v>
      </c>
      <c r="M118" s="333"/>
      <c r="N118" s="333"/>
      <c r="O118" s="337"/>
      <c r="P118" s="308"/>
      <c r="Q118" s="311"/>
      <c r="R118" s="280"/>
      <c r="S118" s="314"/>
      <c r="T118" s="244" t="s">
        <v>346</v>
      </c>
      <c r="U118" s="134" t="s">
        <v>249</v>
      </c>
      <c r="V118" s="342" t="s">
        <v>349</v>
      </c>
      <c r="W118" s="342"/>
      <c r="X118" s="342"/>
      <c r="Y118" s="352"/>
      <c r="Z118" s="353"/>
      <c r="AA118" s="353"/>
      <c r="AB118" s="353"/>
      <c r="AC118" s="354"/>
      <c r="AD118" s="191"/>
      <c r="AE118" s="36" t="str">
        <f>IF(AD118="","",IF(AD118="PROBABILIDAD",SUM(W118+Z118+AC118),0))</f>
        <v/>
      </c>
      <c r="AF118" s="92" t="str">
        <f>IF(AD118="","",IF(AD118="IMPACTO",SUM(W118+Z118+AC118),0))</f>
        <v/>
      </c>
      <c r="AG118" s="294"/>
      <c r="AH118" s="294"/>
      <c r="AI118" s="294"/>
      <c r="AJ118" s="294"/>
      <c r="AK118" s="294"/>
      <c r="AL118" s="294"/>
      <c r="AM118" s="294"/>
      <c r="AN118" s="280"/>
      <c r="AO118" s="280"/>
      <c r="AP118" s="280"/>
      <c r="AQ118" s="287"/>
      <c r="AR118" s="103"/>
      <c r="AS118" s="103"/>
      <c r="AT118" s="103"/>
      <c r="AU118" s="103"/>
      <c r="AV118" s="103"/>
      <c r="AW118" s="103"/>
      <c r="AX118" s="103"/>
      <c r="AY118" s="103"/>
      <c r="AZ118" s="103"/>
      <c r="BA118" s="103"/>
      <c r="BB118" s="103"/>
      <c r="BC118" s="103"/>
      <c r="BD118" s="103"/>
      <c r="BE118" s="103"/>
      <c r="BF118" s="103"/>
      <c r="BG118" s="103"/>
      <c r="BH118" s="103"/>
      <c r="BI118" s="103"/>
      <c r="BJ118" s="103"/>
      <c r="BK118" s="103"/>
      <c r="BL118" s="103"/>
      <c r="BM118" s="103"/>
      <c r="BN118" s="103"/>
      <c r="BO118" s="103"/>
      <c r="BP118" s="277"/>
      <c r="BQ118" s="277"/>
      <c r="BR118" s="277"/>
      <c r="BS118" s="38"/>
      <c r="BT118" s="38"/>
      <c r="BU118" s="38"/>
      <c r="BV118" s="38"/>
      <c r="BW118" s="38"/>
      <c r="BX118" s="38"/>
      <c r="BY118" s="38"/>
      <c r="BZ118" s="38" t="s">
        <v>304</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41.25" customHeight="1" thickBot="1" x14ac:dyDescent="0.25">
      <c r="A119" s="321"/>
      <c r="B119" s="277"/>
      <c r="C119" s="79"/>
      <c r="D119" s="324"/>
      <c r="E119" s="97"/>
      <c r="F119" s="98" t="s">
        <v>217</v>
      </c>
      <c r="G119" s="100"/>
      <c r="H119" s="102"/>
      <c r="I119" s="344"/>
      <c r="J119" s="244" t="s">
        <v>339</v>
      </c>
      <c r="K119" s="347"/>
      <c r="L119" s="244" t="s">
        <v>343</v>
      </c>
      <c r="M119" s="333"/>
      <c r="N119" s="333"/>
      <c r="O119" s="337"/>
      <c r="P119" s="308"/>
      <c r="Q119" s="311"/>
      <c r="R119" s="280"/>
      <c r="S119" s="314"/>
      <c r="T119" s="223" t="s">
        <v>347</v>
      </c>
      <c r="U119" s="134" t="s">
        <v>248</v>
      </c>
      <c r="V119" s="342" t="s">
        <v>350</v>
      </c>
      <c r="W119" s="342"/>
      <c r="X119" s="342"/>
      <c r="Y119" s="352"/>
      <c r="Z119" s="353"/>
      <c r="AA119" s="353"/>
      <c r="AB119" s="353"/>
      <c r="AC119" s="354"/>
      <c r="AD119" s="191"/>
      <c r="AE119" s="290" t="str">
        <f>IF(AD119="","",IF(AD119="PROBABILIDAD",SUM(W119+Z119+AC119),0))</f>
        <v/>
      </c>
      <c r="AF119" s="292" t="str">
        <f>IF(AD119="","",IF(AD119="IMPACTO",SUM(W119+Z119+AC119),0))</f>
        <v/>
      </c>
      <c r="AG119" s="294"/>
      <c r="AH119" s="294"/>
      <c r="AI119" s="294"/>
      <c r="AJ119" s="294"/>
      <c r="AK119" s="294"/>
      <c r="AL119" s="294"/>
      <c r="AM119" s="294"/>
      <c r="AN119" s="280"/>
      <c r="AO119" s="280"/>
      <c r="AP119" s="280"/>
      <c r="AQ119" s="287"/>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277"/>
      <c r="BQ119" s="277"/>
      <c r="BR119" s="277"/>
      <c r="BS119" s="38"/>
      <c r="BT119" s="38"/>
      <c r="BU119" s="38"/>
      <c r="BV119" s="38"/>
      <c r="BW119" s="38"/>
      <c r="BX119" s="38"/>
      <c r="BY119" s="38"/>
      <c r="BZ119" s="38" t="s">
        <v>305</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21"/>
      <c r="B120" s="277"/>
      <c r="C120" s="79"/>
      <c r="D120" s="324"/>
      <c r="E120" s="97"/>
      <c r="F120" s="98"/>
      <c r="G120" s="100"/>
      <c r="H120" s="102"/>
      <c r="I120" s="344"/>
      <c r="J120" s="223" t="s">
        <v>340</v>
      </c>
      <c r="K120" s="347"/>
      <c r="L120" s="244" t="s">
        <v>344</v>
      </c>
      <c r="M120" s="334"/>
      <c r="N120" s="334"/>
      <c r="O120" s="337"/>
      <c r="P120" s="308"/>
      <c r="Q120" s="311"/>
      <c r="R120" s="281"/>
      <c r="S120" s="315"/>
      <c r="T120" s="205"/>
      <c r="U120" s="134"/>
      <c r="V120" s="283"/>
      <c r="W120" s="284"/>
      <c r="X120" s="285"/>
      <c r="Y120" s="352"/>
      <c r="Z120" s="353"/>
      <c r="AA120" s="353"/>
      <c r="AB120" s="353"/>
      <c r="AC120" s="354"/>
      <c r="AD120" s="191"/>
      <c r="AE120" s="291"/>
      <c r="AF120" s="293"/>
      <c r="AG120" s="294"/>
      <c r="AH120" s="294"/>
      <c r="AI120" s="294"/>
      <c r="AJ120" s="294"/>
      <c r="AK120" s="294"/>
      <c r="AL120" s="294"/>
      <c r="AM120" s="294"/>
      <c r="AN120" s="281"/>
      <c r="AO120" s="281"/>
      <c r="AP120" s="281"/>
      <c r="AQ120" s="288"/>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277"/>
      <c r="BQ120" s="277"/>
      <c r="BR120" s="277"/>
      <c r="BS120" s="38"/>
      <c r="BT120" s="38"/>
      <c r="BU120" s="38"/>
      <c r="BV120" s="38"/>
      <c r="BW120" s="38"/>
      <c r="BX120" s="38"/>
      <c r="BY120" s="38"/>
      <c r="BZ120" s="38" t="s">
        <v>306</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22"/>
      <c r="B121" s="277"/>
      <c r="C121" s="80"/>
      <c r="D121" s="325"/>
      <c r="E121" s="97"/>
      <c r="F121" s="98"/>
      <c r="G121" s="101"/>
      <c r="H121" s="102"/>
      <c r="I121" s="345"/>
      <c r="J121" s="244"/>
      <c r="K121" s="348"/>
      <c r="L121" s="245"/>
      <c r="M121" s="335"/>
      <c r="N121" s="335"/>
      <c r="O121" s="338"/>
      <c r="P121" s="309"/>
      <c r="Q121" s="312"/>
      <c r="R121" s="282"/>
      <c r="S121" s="316"/>
      <c r="T121" s="105"/>
      <c r="U121" s="134"/>
      <c r="V121" s="295"/>
      <c r="W121" s="296"/>
      <c r="X121" s="297"/>
      <c r="Y121" s="355"/>
      <c r="Z121" s="356"/>
      <c r="AA121" s="356"/>
      <c r="AB121" s="356"/>
      <c r="AC121" s="357"/>
      <c r="AD121" s="192"/>
      <c r="AE121" s="36" t="str">
        <f>IF(AD121="","",IF(AD121="PROBABILIDAD",SUM(W121+Z121+AC121),0))</f>
        <v/>
      </c>
      <c r="AF121" s="53" t="str">
        <f>IF(AD121="","",IF(AD121="IMPACTO",SUM(W121+Z121+AC121),0))</f>
        <v/>
      </c>
      <c r="AG121" s="291"/>
      <c r="AH121" s="291"/>
      <c r="AI121" s="291"/>
      <c r="AJ121" s="291"/>
      <c r="AK121" s="291"/>
      <c r="AL121" s="291"/>
      <c r="AM121" s="291"/>
      <c r="AN121" s="282"/>
      <c r="AO121" s="282"/>
      <c r="AP121" s="282"/>
      <c r="AQ121" s="289"/>
      <c r="AR121" s="105"/>
      <c r="AS121" s="105"/>
      <c r="AT121" s="105"/>
      <c r="AU121" s="105"/>
      <c r="AV121" s="105"/>
      <c r="AW121" s="105"/>
      <c r="AX121" s="105"/>
      <c r="AY121" s="105"/>
      <c r="AZ121" s="105"/>
      <c r="BA121" s="105"/>
      <c r="BB121" s="105"/>
      <c r="BC121" s="105"/>
      <c r="BD121" s="105"/>
      <c r="BE121" s="105"/>
      <c r="BF121" s="105"/>
      <c r="BG121" s="105"/>
      <c r="BH121" s="105"/>
      <c r="BI121" s="105"/>
      <c r="BJ121" s="105"/>
      <c r="BK121" s="105"/>
      <c r="BL121" s="105"/>
      <c r="BM121" s="105"/>
      <c r="BN121" s="105"/>
      <c r="BO121" s="105"/>
      <c r="BP121" s="278"/>
      <c r="BQ121" s="278"/>
      <c r="BR121" s="278"/>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84.75" customHeight="1" thickBot="1" x14ac:dyDescent="0.25">
      <c r="A122" s="320"/>
      <c r="B122" s="277"/>
      <c r="C122" s="78"/>
      <c r="D122" s="323">
        <v>3</v>
      </c>
      <c r="E122" s="97"/>
      <c r="F122" s="98" t="s">
        <v>78</v>
      </c>
      <c r="G122" s="99" t="s">
        <v>200</v>
      </c>
      <c r="H122" s="102" t="s">
        <v>5</v>
      </c>
      <c r="I122" s="326">
        <v>7520</v>
      </c>
      <c r="J122" s="244" t="s">
        <v>356</v>
      </c>
      <c r="K122" s="339" t="s">
        <v>355</v>
      </c>
      <c r="L122" s="244" t="s">
        <v>359</v>
      </c>
      <c r="M122" s="332" t="s">
        <v>33</v>
      </c>
      <c r="N122" s="332" t="s">
        <v>37</v>
      </c>
      <c r="O122" s="336">
        <f>VLOOKUP(M122,'MATRIZ CALIFICACIÓN'!$B$10:$C$24,2,FALSE)</f>
        <v>4</v>
      </c>
      <c r="P122" s="307">
        <f>HLOOKUP(N122,'MATRIZ CALIFICACIÓN'!$D$8:$H$9,2,FALSE)</f>
        <v>5</v>
      </c>
      <c r="Q122" s="310">
        <f>VALUE(CONCATENATE(O122,P122))</f>
        <v>45</v>
      </c>
      <c r="R122" s="279" t="str">
        <f>VLOOKUP(Q122,'MATRIZ CALIFICACIÓN'!$D$58:$E$82,2,FALSE)</f>
        <v>EXTREMA</v>
      </c>
      <c r="S122" s="313" t="s">
        <v>65</v>
      </c>
      <c r="T122" s="244" t="s">
        <v>362</v>
      </c>
      <c r="U122" s="134" t="s">
        <v>248</v>
      </c>
      <c r="V122" s="342" t="s">
        <v>365</v>
      </c>
      <c r="W122" s="342"/>
      <c r="X122" s="342"/>
      <c r="Y122" s="349" t="s">
        <v>252</v>
      </c>
      <c r="Z122" s="350"/>
      <c r="AA122" s="350"/>
      <c r="AB122" s="350"/>
      <c r="AC122" s="351"/>
      <c r="AD122" s="190"/>
      <c r="AE122" s="36" t="str">
        <f>IF(AD122="","",IF(AD122="PROBABILIDAD",SUM(W122+Z122+AC122),0))</f>
        <v/>
      </c>
      <c r="AF122" s="92" t="str">
        <f>IF(AD122="","",IF(AD122="IMPACTO",SUM(W122+Z122+AC122),0))</f>
        <v/>
      </c>
      <c r="AG122" s="290">
        <f>IF(SUM(AE122:AE126),AVERAGEIF(AE122:AE126,"&gt;0",AE122:AE126),1)</f>
        <v>1</v>
      </c>
      <c r="AH122" s="290">
        <f>IF(SUM(AF122:AF126),AVERAGEIF(AF122:AF126,"&gt;0",AF122:AF126),1)</f>
        <v>1</v>
      </c>
      <c r="AI122" s="290">
        <f>IF(AND(AG122&gt;=0,AG122&lt;=50),0,IF(AND(AG122&gt;50,AG122&lt;76),1,2))</f>
        <v>0</v>
      </c>
      <c r="AJ122" s="290">
        <f>IF(AND(AH122&gt;=0,AH122&lt;=50),0,IF(AND(AH122&gt;50,AH122&lt;76),1,2))</f>
        <v>0</v>
      </c>
      <c r="AK122" s="290">
        <f>IF(AI122&lt;O122,O122-AI122,O122)</f>
        <v>4</v>
      </c>
      <c r="AL122" s="290">
        <f>IF(AJ122&lt;P122,P122-AJ122,P122)</f>
        <v>5</v>
      </c>
      <c r="AM122" s="290">
        <f>VALUE(CONCATENATE(AK68:AK122,AL122))</f>
        <v>45</v>
      </c>
      <c r="AN122" s="279" t="s">
        <v>237</v>
      </c>
      <c r="AO122" s="279" t="s">
        <v>60</v>
      </c>
      <c r="AP122" s="279" t="s">
        <v>262</v>
      </c>
      <c r="AQ122" s="286" t="s">
        <v>65</v>
      </c>
      <c r="AR122" s="223" t="s">
        <v>369</v>
      </c>
      <c r="AS122" s="255">
        <v>43405</v>
      </c>
      <c r="AT122" s="255">
        <v>43435</v>
      </c>
      <c r="AU122" s="223" t="s">
        <v>370</v>
      </c>
      <c r="AV122" s="244" t="s">
        <v>371</v>
      </c>
      <c r="AW122" s="244" t="s">
        <v>372</v>
      </c>
      <c r="AX122" s="102"/>
      <c r="AY122" s="102"/>
      <c r="AZ122" s="102"/>
      <c r="BA122" s="102"/>
      <c r="BB122" s="102"/>
      <c r="BC122" s="102"/>
      <c r="BD122" s="102"/>
      <c r="BE122" s="102"/>
      <c r="BF122" s="102"/>
      <c r="BG122" s="102"/>
      <c r="BH122" s="102"/>
      <c r="BI122" s="102"/>
      <c r="BJ122" s="102" t="s">
        <v>439</v>
      </c>
      <c r="BK122" s="102" t="s">
        <v>438</v>
      </c>
      <c r="BL122" s="102" t="s">
        <v>86</v>
      </c>
      <c r="BM122" s="102" t="s">
        <v>85</v>
      </c>
      <c r="BN122" s="102"/>
      <c r="BO122" s="102"/>
      <c r="BP122" s="276"/>
      <c r="BQ122" s="276"/>
      <c r="BR122" s="276"/>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61.5" customHeight="1" thickBot="1" x14ac:dyDescent="0.25">
      <c r="A123" s="321"/>
      <c r="B123" s="277"/>
      <c r="C123" s="79"/>
      <c r="D123" s="324"/>
      <c r="E123" s="97"/>
      <c r="F123" s="98"/>
      <c r="G123" s="100"/>
      <c r="H123" s="102"/>
      <c r="I123" s="327"/>
      <c r="J123" s="244" t="s">
        <v>357</v>
      </c>
      <c r="K123" s="340"/>
      <c r="L123" s="244" t="s">
        <v>360</v>
      </c>
      <c r="M123" s="333"/>
      <c r="N123" s="333"/>
      <c r="O123" s="337"/>
      <c r="P123" s="308"/>
      <c r="Q123" s="311"/>
      <c r="R123" s="280"/>
      <c r="S123" s="314"/>
      <c r="T123" s="244" t="s">
        <v>363</v>
      </c>
      <c r="U123" s="134" t="s">
        <v>248</v>
      </c>
      <c r="V123" s="342" t="s">
        <v>366</v>
      </c>
      <c r="W123" s="342"/>
      <c r="X123" s="342"/>
      <c r="Y123" s="352"/>
      <c r="Z123" s="353"/>
      <c r="AA123" s="353"/>
      <c r="AB123" s="353"/>
      <c r="AC123" s="354"/>
      <c r="AD123" s="191"/>
      <c r="AE123" s="36" t="str">
        <f>IF(AD123="","",IF(AD123="PROBABILIDAD",SUM(W123+Z123+AC123),0))</f>
        <v/>
      </c>
      <c r="AF123" s="92" t="str">
        <f>IF(AD123="","",IF(AD123="IMPACTO",SUM(W123+Z123+AC123),0))</f>
        <v/>
      </c>
      <c r="AG123" s="294"/>
      <c r="AH123" s="294"/>
      <c r="AI123" s="294"/>
      <c r="AJ123" s="294"/>
      <c r="AK123" s="294"/>
      <c r="AL123" s="294"/>
      <c r="AM123" s="294"/>
      <c r="AN123" s="280"/>
      <c r="AO123" s="280"/>
      <c r="AP123" s="280"/>
      <c r="AQ123" s="287"/>
      <c r="AR123" s="103"/>
      <c r="AS123" s="103"/>
      <c r="AT123" s="103"/>
      <c r="AU123" s="103"/>
      <c r="AV123" s="103"/>
      <c r="AW123" s="103"/>
      <c r="AX123" s="103"/>
      <c r="AY123" s="103"/>
      <c r="AZ123" s="103"/>
      <c r="BA123" s="103"/>
      <c r="BB123" s="103"/>
      <c r="BC123" s="103"/>
      <c r="BD123" s="103"/>
      <c r="BE123" s="103"/>
      <c r="BF123" s="103"/>
      <c r="BG123" s="103"/>
      <c r="BH123" s="103"/>
      <c r="BI123" s="103"/>
      <c r="BJ123" s="103" t="s">
        <v>437</v>
      </c>
      <c r="BK123" s="103"/>
      <c r="BL123" s="103"/>
      <c r="BM123" s="103"/>
      <c r="BN123" s="103"/>
      <c r="BO123" s="103"/>
      <c r="BP123" s="277"/>
      <c r="BQ123" s="277"/>
      <c r="BR123" s="277"/>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36.75" customHeight="1" thickBot="1" x14ac:dyDescent="0.25">
      <c r="A124" s="321"/>
      <c r="B124" s="277"/>
      <c r="C124" s="79"/>
      <c r="D124" s="324"/>
      <c r="E124" s="97"/>
      <c r="F124" s="98"/>
      <c r="G124" s="100"/>
      <c r="H124" s="102"/>
      <c r="I124" s="327"/>
      <c r="J124" s="244" t="s">
        <v>358</v>
      </c>
      <c r="K124" s="340"/>
      <c r="L124" s="244" t="s">
        <v>361</v>
      </c>
      <c r="M124" s="333"/>
      <c r="N124" s="333"/>
      <c r="O124" s="337"/>
      <c r="P124" s="308"/>
      <c r="Q124" s="311"/>
      <c r="R124" s="280"/>
      <c r="S124" s="314"/>
      <c r="T124" s="223" t="s">
        <v>364</v>
      </c>
      <c r="U124" s="134" t="s">
        <v>248</v>
      </c>
      <c r="V124" s="342" t="s">
        <v>367</v>
      </c>
      <c r="W124" s="342"/>
      <c r="X124" s="342"/>
      <c r="Y124" s="352"/>
      <c r="Z124" s="353"/>
      <c r="AA124" s="353"/>
      <c r="AB124" s="353"/>
      <c r="AC124" s="354"/>
      <c r="AD124" s="191"/>
      <c r="AE124" s="290" t="str">
        <f>IF(AD124="","",IF(AD124="PROBABILIDAD",SUM(W124+Z124+AC124),0))</f>
        <v/>
      </c>
      <c r="AF124" s="292" t="str">
        <f>IF(AD124="","",IF(AD124="IMPACTO",SUM(W124+Z124+AC124),0))</f>
        <v/>
      </c>
      <c r="AG124" s="294"/>
      <c r="AH124" s="294"/>
      <c r="AI124" s="294"/>
      <c r="AJ124" s="294"/>
      <c r="AK124" s="294"/>
      <c r="AL124" s="294"/>
      <c r="AM124" s="294"/>
      <c r="AN124" s="280"/>
      <c r="AO124" s="280"/>
      <c r="AP124" s="280"/>
      <c r="AQ124" s="287"/>
      <c r="AR124" s="104"/>
      <c r="AS124" s="104"/>
      <c r="AT124" s="104"/>
      <c r="AU124" s="104"/>
      <c r="AV124" s="104"/>
      <c r="AW124" s="104"/>
      <c r="AX124" s="104"/>
      <c r="AY124" s="104"/>
      <c r="AZ124" s="104"/>
      <c r="BA124" s="104"/>
      <c r="BB124" s="104"/>
      <c r="BC124" s="104"/>
      <c r="BD124" s="104"/>
      <c r="BE124" s="104"/>
      <c r="BF124" s="104"/>
      <c r="BG124" s="104"/>
      <c r="BH124" s="104"/>
      <c r="BI124" s="104"/>
      <c r="BJ124" s="104"/>
      <c r="BK124" s="104"/>
      <c r="BL124" s="104"/>
      <c r="BM124" s="104"/>
      <c r="BN124" s="104"/>
      <c r="BO124" s="104"/>
      <c r="BP124" s="277"/>
      <c r="BQ124" s="277"/>
      <c r="BR124" s="277"/>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41.25" customHeight="1" thickBot="1" x14ac:dyDescent="0.25">
      <c r="A125" s="321"/>
      <c r="B125" s="277"/>
      <c r="C125" s="79"/>
      <c r="D125" s="324"/>
      <c r="E125" s="97"/>
      <c r="F125" s="98"/>
      <c r="G125" s="100"/>
      <c r="H125" s="102"/>
      <c r="I125" s="327"/>
      <c r="J125" s="104"/>
      <c r="K125" s="340"/>
      <c r="L125" s="244" t="s">
        <v>344</v>
      </c>
      <c r="M125" s="334"/>
      <c r="N125" s="334"/>
      <c r="O125" s="337"/>
      <c r="P125" s="308"/>
      <c r="Q125" s="311"/>
      <c r="R125" s="281"/>
      <c r="S125" s="315"/>
      <c r="T125" s="104"/>
      <c r="U125" s="134"/>
      <c r="V125" s="283"/>
      <c r="W125" s="284"/>
      <c r="X125" s="285"/>
      <c r="Y125" s="352"/>
      <c r="Z125" s="353"/>
      <c r="AA125" s="353"/>
      <c r="AB125" s="353"/>
      <c r="AC125" s="354"/>
      <c r="AD125" s="191"/>
      <c r="AE125" s="291"/>
      <c r="AF125" s="293"/>
      <c r="AG125" s="294"/>
      <c r="AH125" s="294"/>
      <c r="AI125" s="294"/>
      <c r="AJ125" s="294"/>
      <c r="AK125" s="294"/>
      <c r="AL125" s="294"/>
      <c r="AM125" s="294"/>
      <c r="AN125" s="281"/>
      <c r="AO125" s="281"/>
      <c r="AP125" s="281"/>
      <c r="AQ125" s="288"/>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277"/>
      <c r="BQ125" s="277"/>
      <c r="BR125" s="277"/>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22"/>
      <c r="B126" s="277"/>
      <c r="C126" s="80"/>
      <c r="D126" s="325"/>
      <c r="E126" s="97"/>
      <c r="F126" s="98"/>
      <c r="G126" s="101"/>
      <c r="H126" s="102"/>
      <c r="I126" s="328"/>
      <c r="J126" s="105"/>
      <c r="K126" s="341"/>
      <c r="L126" s="105"/>
      <c r="M126" s="335"/>
      <c r="N126" s="335"/>
      <c r="O126" s="338"/>
      <c r="P126" s="309"/>
      <c r="Q126" s="312"/>
      <c r="R126" s="282"/>
      <c r="S126" s="316"/>
      <c r="T126" s="105"/>
      <c r="U126" s="134"/>
      <c r="V126" s="295"/>
      <c r="W126" s="296"/>
      <c r="X126" s="297"/>
      <c r="Y126" s="355"/>
      <c r="Z126" s="356"/>
      <c r="AA126" s="356"/>
      <c r="AB126" s="356"/>
      <c r="AC126" s="357"/>
      <c r="AD126" s="192"/>
      <c r="AE126" s="36" t="str">
        <f>IF(AD126="","",IF(AD126="PROBABILIDAD",SUM(W126+Z126+AC126),0))</f>
        <v/>
      </c>
      <c r="AF126" s="53" t="str">
        <f>IF(AD126="","",IF(AD126="IMPACTO",SUM(W126+Z126+AC126),0))</f>
        <v/>
      </c>
      <c r="AG126" s="291"/>
      <c r="AH126" s="291"/>
      <c r="AI126" s="291"/>
      <c r="AJ126" s="291"/>
      <c r="AK126" s="291"/>
      <c r="AL126" s="291"/>
      <c r="AM126" s="291"/>
      <c r="AN126" s="282"/>
      <c r="AO126" s="282"/>
      <c r="AP126" s="282"/>
      <c r="AQ126" s="289"/>
      <c r="AR126" s="105"/>
      <c r="AS126" s="105"/>
      <c r="AT126" s="105"/>
      <c r="AU126" s="105"/>
      <c r="AV126" s="105"/>
      <c r="AW126" s="105"/>
      <c r="AX126" s="105"/>
      <c r="AY126" s="105"/>
      <c r="AZ126" s="105"/>
      <c r="BA126" s="105"/>
      <c r="BB126" s="105"/>
      <c r="BC126" s="105"/>
      <c r="BD126" s="105"/>
      <c r="BE126" s="105"/>
      <c r="BF126" s="105"/>
      <c r="BG126" s="105"/>
      <c r="BH126" s="105"/>
      <c r="BI126" s="105"/>
      <c r="BJ126" s="105"/>
      <c r="BK126" s="105"/>
      <c r="BL126" s="105"/>
      <c r="BM126" s="105"/>
      <c r="BN126" s="105"/>
      <c r="BO126" s="105"/>
      <c r="BP126" s="278"/>
      <c r="BQ126" s="278"/>
      <c r="BR126" s="278"/>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87" customHeight="1" thickBot="1" x14ac:dyDescent="0.25">
      <c r="A127" s="320"/>
      <c r="B127" s="277"/>
      <c r="C127" s="78"/>
      <c r="D127" s="323">
        <v>4</v>
      </c>
      <c r="E127" s="97" t="s">
        <v>212</v>
      </c>
      <c r="F127" s="98" t="s">
        <v>184</v>
      </c>
      <c r="G127" s="99" t="s">
        <v>199</v>
      </c>
      <c r="H127" s="102" t="s">
        <v>5</v>
      </c>
      <c r="I127" s="326">
        <v>7520</v>
      </c>
      <c r="J127" s="102" t="s">
        <v>373</v>
      </c>
      <c r="K127" s="339" t="s">
        <v>436</v>
      </c>
      <c r="L127" s="205" t="s">
        <v>377</v>
      </c>
      <c r="M127" s="332" t="s">
        <v>62</v>
      </c>
      <c r="N127" s="332" t="s">
        <v>36</v>
      </c>
      <c r="O127" s="336">
        <f>VLOOKUP(M127,'MATRIZ CALIFICACIÓN'!$B$10:$C$24,2,FALSE)</f>
        <v>5</v>
      </c>
      <c r="P127" s="307">
        <f>HLOOKUP(N127,'MATRIZ CALIFICACIÓN'!$D$8:$H$9,2,FALSE)</f>
        <v>4</v>
      </c>
      <c r="Q127" s="310">
        <f>VALUE(CONCATENATE(O127,P127))</f>
        <v>54</v>
      </c>
      <c r="R127" s="279" t="str">
        <f>VLOOKUP(Q127,'MATRIZ CALIFICACIÓN'!$D$58:$E$82,2,FALSE)</f>
        <v>EXTREMA</v>
      </c>
      <c r="S127" s="313" t="s">
        <v>65</v>
      </c>
      <c r="T127" s="102" t="s">
        <v>380</v>
      </c>
      <c r="U127" s="134" t="s">
        <v>248</v>
      </c>
      <c r="V127" s="317" t="s">
        <v>385</v>
      </c>
      <c r="W127" s="318"/>
      <c r="X127" s="319"/>
      <c r="Y127" s="349" t="s">
        <v>252</v>
      </c>
      <c r="Z127" s="350"/>
      <c r="AA127" s="350"/>
      <c r="AB127" s="350"/>
      <c r="AC127" s="351"/>
      <c r="AD127" s="190"/>
      <c r="AE127" s="36" t="str">
        <f>IF(AD127="","",IF(AD127="PROBABILIDAD",SUM(W127+Z127+AC127),0))</f>
        <v/>
      </c>
      <c r="AF127" s="92" t="str">
        <f>IF(AD127="","",IF(AD127="IMPACTO",SUM(W127+Z127+AC127),0))</f>
        <v/>
      </c>
      <c r="AG127" s="290">
        <f>IF(SUM(AE127:AE131),AVERAGEIF(AE127:AE131,"&gt;0",AE127:AE131),1)</f>
        <v>1</v>
      </c>
      <c r="AH127" s="290">
        <f>IF(SUM(AF127:AF131),AVERAGEIF(AF127:AF131,"&gt;0",AF127:AF131),1)</f>
        <v>1</v>
      </c>
      <c r="AI127" s="290">
        <f>IF(AND(AG127&gt;=0,AG127&lt;=50),0,IF(AND(AG127&gt;50,AG127&lt;76),1,2))</f>
        <v>0</v>
      </c>
      <c r="AJ127" s="290">
        <f>IF(AND(AH127&gt;=0,AH127&lt;=50),0,IF(AND(AH127&gt;50,AH127&lt;76),1,2))</f>
        <v>0</v>
      </c>
      <c r="AK127" s="290">
        <f>IF(AI127&lt;O127,O127-AI127,O127)</f>
        <v>5</v>
      </c>
      <c r="AL127" s="290">
        <f>IF(AJ127&lt;P127,P127-AJ127,P127)</f>
        <v>4</v>
      </c>
      <c r="AM127" s="290">
        <f>VALUE(CONCATENATE(AK73:AK127,AL127))</f>
        <v>54</v>
      </c>
      <c r="AN127" s="279" t="s">
        <v>237</v>
      </c>
      <c r="AO127" s="279" t="s">
        <v>21</v>
      </c>
      <c r="AP127" s="279" t="s">
        <v>24</v>
      </c>
      <c r="AQ127" s="286" t="s">
        <v>119</v>
      </c>
      <c r="AR127" s="298" t="s">
        <v>44</v>
      </c>
      <c r="AS127" s="299"/>
      <c r="AT127" s="299"/>
      <c r="AU127" s="300"/>
      <c r="AV127" s="219" t="s">
        <v>390</v>
      </c>
      <c r="AW127" s="102" t="s">
        <v>391</v>
      </c>
      <c r="AX127" s="102"/>
      <c r="AY127" s="102"/>
      <c r="AZ127" s="102"/>
      <c r="BA127" s="102"/>
      <c r="BB127" s="102"/>
      <c r="BC127" s="102"/>
      <c r="BD127" s="102"/>
      <c r="BE127" s="102"/>
      <c r="BF127" s="102"/>
      <c r="BG127" s="102"/>
      <c r="BH127" s="102"/>
      <c r="BI127" s="102"/>
      <c r="BJ127" s="102" t="s">
        <v>441</v>
      </c>
      <c r="BK127" s="102" t="s">
        <v>44</v>
      </c>
      <c r="BL127" s="102"/>
      <c r="BM127" s="102" t="s">
        <v>85</v>
      </c>
      <c r="BN127" s="102"/>
      <c r="BO127" s="102"/>
      <c r="BP127" s="276"/>
      <c r="BQ127" s="276"/>
      <c r="BR127" s="276"/>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77.25" customHeight="1" thickBot="1" x14ac:dyDescent="0.25">
      <c r="A128" s="321"/>
      <c r="B128" s="277"/>
      <c r="C128" s="79"/>
      <c r="D128" s="324"/>
      <c r="E128" s="97"/>
      <c r="F128" s="98" t="s">
        <v>78</v>
      </c>
      <c r="G128" s="100" t="s">
        <v>200</v>
      </c>
      <c r="H128" s="102" t="s">
        <v>235</v>
      </c>
      <c r="I128" s="327"/>
      <c r="J128" s="103" t="s">
        <v>374</v>
      </c>
      <c r="K128" s="340"/>
      <c r="L128" s="205" t="s">
        <v>378</v>
      </c>
      <c r="M128" s="333"/>
      <c r="N128" s="333"/>
      <c r="O128" s="337"/>
      <c r="P128" s="308"/>
      <c r="Q128" s="311"/>
      <c r="R128" s="280"/>
      <c r="S128" s="314"/>
      <c r="T128" s="103" t="s">
        <v>381</v>
      </c>
      <c r="U128" s="134" t="s">
        <v>248</v>
      </c>
      <c r="V128" s="283" t="s">
        <v>386</v>
      </c>
      <c r="W128" s="284"/>
      <c r="X128" s="285"/>
      <c r="Y128" s="352"/>
      <c r="Z128" s="353"/>
      <c r="AA128" s="353"/>
      <c r="AB128" s="353"/>
      <c r="AC128" s="354"/>
      <c r="AD128" s="191"/>
      <c r="AE128" s="36" t="str">
        <f>IF(AD128="","",IF(AD128="PROBABILIDAD",SUM(W128+Z128+AC128),0))</f>
        <v/>
      </c>
      <c r="AF128" s="92" t="str">
        <f>IF(AD128="","",IF(AD128="IMPACTO",SUM(W128+Z128+AC128),0))</f>
        <v/>
      </c>
      <c r="AG128" s="294"/>
      <c r="AH128" s="294"/>
      <c r="AI128" s="294"/>
      <c r="AJ128" s="294"/>
      <c r="AK128" s="294"/>
      <c r="AL128" s="294"/>
      <c r="AM128" s="294"/>
      <c r="AN128" s="280"/>
      <c r="AO128" s="280"/>
      <c r="AP128" s="280"/>
      <c r="AQ128" s="287"/>
      <c r="AR128" s="301"/>
      <c r="AS128" s="302"/>
      <c r="AT128" s="302"/>
      <c r="AU128" s="303"/>
      <c r="AV128" s="103"/>
      <c r="AW128" s="103"/>
      <c r="AX128" s="103"/>
      <c r="AY128" s="103"/>
      <c r="AZ128" s="103"/>
      <c r="BA128" s="103"/>
      <c r="BB128" s="103"/>
      <c r="BC128" s="103"/>
      <c r="BD128" s="103"/>
      <c r="BE128" s="103"/>
      <c r="BF128" s="103"/>
      <c r="BG128" s="103"/>
      <c r="BH128" s="103"/>
      <c r="BI128" s="103"/>
      <c r="BJ128" s="103" t="s">
        <v>442</v>
      </c>
      <c r="BK128" s="103"/>
      <c r="BL128" s="103"/>
      <c r="BM128" s="103"/>
      <c r="BN128" s="103"/>
      <c r="BO128" s="103"/>
      <c r="BP128" s="277"/>
      <c r="BQ128" s="277"/>
      <c r="BR128" s="277"/>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117" customHeight="1" thickBot="1" x14ac:dyDescent="0.25">
      <c r="A129" s="321"/>
      <c r="B129" s="277"/>
      <c r="C129" s="79"/>
      <c r="D129" s="324"/>
      <c r="E129" s="97"/>
      <c r="F129" s="98" t="s">
        <v>8</v>
      </c>
      <c r="G129" s="100"/>
      <c r="H129" s="102"/>
      <c r="I129" s="327"/>
      <c r="J129" s="205" t="s">
        <v>375</v>
      </c>
      <c r="K129" s="340"/>
      <c r="L129" s="205" t="s">
        <v>379</v>
      </c>
      <c r="M129" s="333"/>
      <c r="N129" s="333"/>
      <c r="O129" s="337"/>
      <c r="P129" s="308"/>
      <c r="Q129" s="311"/>
      <c r="R129" s="280"/>
      <c r="S129" s="314"/>
      <c r="T129" s="104" t="s">
        <v>382</v>
      </c>
      <c r="U129" s="134" t="s">
        <v>248</v>
      </c>
      <c r="V129" s="283" t="s">
        <v>387</v>
      </c>
      <c r="W129" s="284"/>
      <c r="X129" s="285"/>
      <c r="Y129" s="352"/>
      <c r="Z129" s="353"/>
      <c r="AA129" s="353"/>
      <c r="AB129" s="353"/>
      <c r="AC129" s="354"/>
      <c r="AD129" s="191"/>
      <c r="AE129" s="290" t="str">
        <f>IF(AD129="","",IF(AD129="PROBABILIDAD",SUM(W129+Z129+AC129),0))</f>
        <v/>
      </c>
      <c r="AF129" s="292" t="str">
        <f>IF(AD129="","",IF(AD129="IMPACTO",SUM(W129+Z129+AC129),0))</f>
        <v/>
      </c>
      <c r="AG129" s="294"/>
      <c r="AH129" s="294"/>
      <c r="AI129" s="294"/>
      <c r="AJ129" s="294"/>
      <c r="AK129" s="294"/>
      <c r="AL129" s="294"/>
      <c r="AM129" s="294"/>
      <c r="AN129" s="280"/>
      <c r="AO129" s="280"/>
      <c r="AP129" s="280"/>
      <c r="AQ129" s="287"/>
      <c r="AR129" s="301"/>
      <c r="AS129" s="302"/>
      <c r="AT129" s="302"/>
      <c r="AU129" s="303"/>
      <c r="AV129" s="104"/>
      <c r="AW129" s="104"/>
      <c r="AX129" s="104"/>
      <c r="AY129" s="104"/>
      <c r="AZ129" s="104"/>
      <c r="BA129" s="104"/>
      <c r="BB129" s="104"/>
      <c r="BC129" s="104"/>
      <c r="BD129" s="104"/>
      <c r="BE129" s="104"/>
      <c r="BF129" s="104"/>
      <c r="BG129" s="104"/>
      <c r="BH129" s="104"/>
      <c r="BI129" s="104"/>
      <c r="BJ129" s="104" t="s">
        <v>443</v>
      </c>
      <c r="BK129" s="104"/>
      <c r="BL129" s="104"/>
      <c r="BM129" s="104"/>
      <c r="BN129" s="104"/>
      <c r="BO129" s="104"/>
      <c r="BP129" s="277"/>
      <c r="BQ129" s="277"/>
      <c r="BR129" s="277"/>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115.5" customHeight="1" thickBot="1" x14ac:dyDescent="0.25">
      <c r="A130" s="321"/>
      <c r="B130" s="277"/>
      <c r="C130" s="79"/>
      <c r="D130" s="324"/>
      <c r="E130" s="97"/>
      <c r="F130" s="98"/>
      <c r="G130" s="100"/>
      <c r="H130" s="102"/>
      <c r="I130" s="327"/>
      <c r="J130" s="206" t="s">
        <v>376</v>
      </c>
      <c r="K130" s="340"/>
      <c r="L130" s="104"/>
      <c r="M130" s="334"/>
      <c r="N130" s="334"/>
      <c r="O130" s="337"/>
      <c r="P130" s="308"/>
      <c r="Q130" s="311"/>
      <c r="R130" s="281"/>
      <c r="S130" s="315"/>
      <c r="T130" s="104" t="s">
        <v>383</v>
      </c>
      <c r="U130" s="134" t="s">
        <v>249</v>
      </c>
      <c r="V130" s="283" t="s">
        <v>388</v>
      </c>
      <c r="W130" s="284"/>
      <c r="X130" s="285"/>
      <c r="Y130" s="352"/>
      <c r="Z130" s="353"/>
      <c r="AA130" s="353"/>
      <c r="AB130" s="353"/>
      <c r="AC130" s="354"/>
      <c r="AD130" s="191"/>
      <c r="AE130" s="291"/>
      <c r="AF130" s="293"/>
      <c r="AG130" s="294"/>
      <c r="AH130" s="294"/>
      <c r="AI130" s="294"/>
      <c r="AJ130" s="294"/>
      <c r="AK130" s="294"/>
      <c r="AL130" s="294"/>
      <c r="AM130" s="294"/>
      <c r="AN130" s="281"/>
      <c r="AO130" s="281"/>
      <c r="AP130" s="281"/>
      <c r="AQ130" s="288"/>
      <c r="AR130" s="301"/>
      <c r="AS130" s="302"/>
      <c r="AT130" s="302"/>
      <c r="AU130" s="303"/>
      <c r="AV130" s="104"/>
      <c r="AW130" s="104"/>
      <c r="AX130" s="104"/>
      <c r="AY130" s="104"/>
      <c r="AZ130" s="104"/>
      <c r="BA130" s="104"/>
      <c r="BB130" s="104"/>
      <c r="BC130" s="104"/>
      <c r="BD130" s="104"/>
      <c r="BE130" s="104"/>
      <c r="BF130" s="104"/>
      <c r="BG130" s="104"/>
      <c r="BH130" s="104"/>
      <c r="BI130" s="104"/>
      <c r="BJ130" s="104" t="s">
        <v>444</v>
      </c>
      <c r="BK130" s="104"/>
      <c r="BL130" s="104"/>
      <c r="BM130" s="104"/>
      <c r="BN130" s="104"/>
      <c r="BO130" s="104"/>
      <c r="BP130" s="277"/>
      <c r="BQ130" s="277"/>
      <c r="BR130" s="277"/>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81" customHeight="1" thickBot="1" x14ac:dyDescent="0.25">
      <c r="A131" s="322"/>
      <c r="B131" s="277"/>
      <c r="C131" s="80"/>
      <c r="D131" s="325"/>
      <c r="E131" s="97"/>
      <c r="F131" s="98"/>
      <c r="G131" s="101"/>
      <c r="H131" s="102"/>
      <c r="I131" s="328"/>
      <c r="J131" s="206"/>
      <c r="K131" s="341"/>
      <c r="L131" s="105"/>
      <c r="M131" s="335"/>
      <c r="N131" s="335"/>
      <c r="O131" s="338"/>
      <c r="P131" s="309"/>
      <c r="Q131" s="312"/>
      <c r="R131" s="282"/>
      <c r="S131" s="316"/>
      <c r="T131" s="105" t="s">
        <v>384</v>
      </c>
      <c r="U131" s="134" t="s">
        <v>248</v>
      </c>
      <c r="V131" s="295" t="s">
        <v>389</v>
      </c>
      <c r="W131" s="296"/>
      <c r="X131" s="297"/>
      <c r="Y131" s="355"/>
      <c r="Z131" s="356"/>
      <c r="AA131" s="356"/>
      <c r="AB131" s="356"/>
      <c r="AC131" s="357"/>
      <c r="AD131" s="192"/>
      <c r="AE131" s="36" t="str">
        <f>IF(AD131="","",IF(AD131="PROBABILIDAD",SUM(W131+Z131+AC131),0))</f>
        <v/>
      </c>
      <c r="AF131" s="53" t="str">
        <f>IF(AD131="","",IF(AD131="IMPACTO",SUM(W131+Z131+AC131),0))</f>
        <v/>
      </c>
      <c r="AG131" s="291"/>
      <c r="AH131" s="291"/>
      <c r="AI131" s="291"/>
      <c r="AJ131" s="291"/>
      <c r="AK131" s="291"/>
      <c r="AL131" s="291"/>
      <c r="AM131" s="291"/>
      <c r="AN131" s="282"/>
      <c r="AO131" s="282"/>
      <c r="AP131" s="282"/>
      <c r="AQ131" s="289"/>
      <c r="AR131" s="304"/>
      <c r="AS131" s="305"/>
      <c r="AT131" s="305"/>
      <c r="AU131" s="306"/>
      <c r="AV131" s="105"/>
      <c r="AW131" s="105"/>
      <c r="AX131" s="105"/>
      <c r="AY131" s="105"/>
      <c r="AZ131" s="105"/>
      <c r="BA131" s="105"/>
      <c r="BB131" s="105"/>
      <c r="BC131" s="105"/>
      <c r="BD131" s="105"/>
      <c r="BE131" s="105"/>
      <c r="BF131" s="105"/>
      <c r="BG131" s="105"/>
      <c r="BH131" s="105"/>
      <c r="BI131" s="105"/>
      <c r="BJ131" s="105" t="s">
        <v>445</v>
      </c>
      <c r="BK131" s="105"/>
      <c r="BL131" s="105"/>
      <c r="BM131" s="105"/>
      <c r="BN131" s="105"/>
      <c r="BO131" s="105"/>
      <c r="BP131" s="278"/>
      <c r="BQ131" s="278"/>
      <c r="BR131" s="278"/>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219" customHeight="1" thickBot="1" x14ac:dyDescent="0.25">
      <c r="A132" s="320"/>
      <c r="B132" s="277"/>
      <c r="C132" s="78"/>
      <c r="D132" s="323">
        <v>5</v>
      </c>
      <c r="E132" s="97" t="s">
        <v>212</v>
      </c>
      <c r="F132" s="98" t="s">
        <v>184</v>
      </c>
      <c r="G132" s="99" t="s">
        <v>202</v>
      </c>
      <c r="H132" s="102" t="s">
        <v>5</v>
      </c>
      <c r="I132" s="326">
        <v>7520</v>
      </c>
      <c r="J132" s="246" t="s">
        <v>393</v>
      </c>
      <c r="K132" s="339" t="s">
        <v>446</v>
      </c>
      <c r="L132" s="248" t="s">
        <v>396</v>
      </c>
      <c r="M132" s="332" t="s">
        <v>62</v>
      </c>
      <c r="N132" s="332" t="s">
        <v>36</v>
      </c>
      <c r="O132" s="336">
        <f>VLOOKUP(M132,'MATRIZ CALIFICACIÓN'!$B$10:$C$24,2,FALSE)</f>
        <v>5</v>
      </c>
      <c r="P132" s="307">
        <f>HLOOKUP(N132,'MATRIZ CALIFICACIÓN'!$D$8:$H$9,2,FALSE)</f>
        <v>4</v>
      </c>
      <c r="Q132" s="310">
        <f>VALUE(CONCATENATE(O132,P132))</f>
        <v>54</v>
      </c>
      <c r="R132" s="279" t="str">
        <f>VLOOKUP(Q132,'MATRIZ CALIFICACIÓN'!$D$58:$E$82,2,FALSE)</f>
        <v>EXTREMA</v>
      </c>
      <c r="S132" s="313" t="s">
        <v>65</v>
      </c>
      <c r="T132" s="250" t="s">
        <v>398</v>
      </c>
      <c r="U132" s="134" t="s">
        <v>249</v>
      </c>
      <c r="V132" s="317" t="s">
        <v>405</v>
      </c>
      <c r="W132" s="318"/>
      <c r="X132" s="319"/>
      <c r="Y132" s="462" t="s">
        <v>252</v>
      </c>
      <c r="Z132" s="463"/>
      <c r="AA132" s="463"/>
      <c r="AB132" s="463"/>
      <c r="AC132" s="463"/>
      <c r="AD132" s="464"/>
      <c r="AE132" s="36" t="str">
        <f>IF(AD132="","",IF(AD132="PROBABILIDAD",SUM(W132+Z132+AC132),0))</f>
        <v/>
      </c>
      <c r="AF132" s="92" t="str">
        <f>IF(AD132="","",IF(AD132="IMPACTO",SUM(W132+Z132+AC132),0))</f>
        <v/>
      </c>
      <c r="AG132" s="290">
        <f>IF(SUM(AE132:AE136),AVERAGEIF(AE132:AE136,"&gt;0",AE132:AE136),1)</f>
        <v>1</v>
      </c>
      <c r="AH132" s="290">
        <f>IF(SUM(AF132:AF136),AVERAGEIF(AF132:AF136,"&gt;0",AF132:AF136),1)</f>
        <v>1</v>
      </c>
      <c r="AI132" s="290">
        <f>IF(AND(AG132&gt;=0,AG132&lt;=50),0,IF(AND(AG132&gt;50,AG132&lt;76),1,2))</f>
        <v>0</v>
      </c>
      <c r="AJ132" s="290">
        <f>IF(AND(AH132&gt;=0,AH132&lt;=50),0,IF(AND(AH132&gt;50,AH132&lt;76),1,2))</f>
        <v>0</v>
      </c>
      <c r="AK132" s="290">
        <f>IF(AI132&lt;O132,O132-AI132,O132)</f>
        <v>5</v>
      </c>
      <c r="AL132" s="290">
        <f>IF(AJ132&lt;P132,P132-AJ132,P132)</f>
        <v>4</v>
      </c>
      <c r="AM132" s="290">
        <f>VALUE(CONCATENATE(AK78:AK132,AL132))</f>
        <v>54</v>
      </c>
      <c r="AN132" s="279" t="s">
        <v>50</v>
      </c>
      <c r="AO132" s="279" t="s">
        <v>59</v>
      </c>
      <c r="AP132" s="279" t="s">
        <v>263</v>
      </c>
      <c r="AQ132" s="286" t="s">
        <v>65</v>
      </c>
      <c r="AR132" s="102" t="s">
        <v>401</v>
      </c>
      <c r="AS132" s="256">
        <v>43405</v>
      </c>
      <c r="AT132" s="256">
        <v>43435</v>
      </c>
      <c r="AU132" s="102" t="s">
        <v>402</v>
      </c>
      <c r="AV132" s="102" t="s">
        <v>403</v>
      </c>
      <c r="AW132" s="102" t="s">
        <v>404</v>
      </c>
      <c r="AX132" s="102"/>
      <c r="AY132" s="102"/>
      <c r="AZ132" s="102"/>
      <c r="BA132" s="102"/>
      <c r="BB132" s="102"/>
      <c r="BC132" s="102"/>
      <c r="BD132" s="102"/>
      <c r="BE132" s="102"/>
      <c r="BF132" s="102"/>
      <c r="BG132" s="102"/>
      <c r="BH132" s="102"/>
      <c r="BI132" s="102"/>
      <c r="BJ132" s="102" t="s">
        <v>447</v>
      </c>
      <c r="BK132" s="102" t="s">
        <v>450</v>
      </c>
      <c r="BL132" s="102" t="s">
        <v>86</v>
      </c>
      <c r="BM132" s="102" t="s">
        <v>85</v>
      </c>
      <c r="BN132" s="102"/>
      <c r="BO132" s="102"/>
      <c r="BP132" s="276"/>
      <c r="BQ132" s="276"/>
      <c r="BR132" s="276" t="s">
        <v>463</v>
      </c>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132" customHeight="1" thickBot="1" x14ac:dyDescent="0.25">
      <c r="A133" s="321"/>
      <c r="B133" s="277"/>
      <c r="C133" s="79"/>
      <c r="D133" s="324"/>
      <c r="E133" s="97"/>
      <c r="F133" s="98"/>
      <c r="G133" s="100"/>
      <c r="H133" s="102"/>
      <c r="I133" s="327"/>
      <c r="J133" s="247" t="s">
        <v>394</v>
      </c>
      <c r="K133" s="340"/>
      <c r="L133" s="103" t="s">
        <v>378</v>
      </c>
      <c r="M133" s="333"/>
      <c r="N133" s="333"/>
      <c r="O133" s="337"/>
      <c r="P133" s="308"/>
      <c r="Q133" s="311"/>
      <c r="R133" s="280"/>
      <c r="S133" s="314"/>
      <c r="T133" s="205" t="s">
        <v>399</v>
      </c>
      <c r="U133" s="134" t="s">
        <v>248</v>
      </c>
      <c r="V133" s="283" t="s">
        <v>406</v>
      </c>
      <c r="W133" s="284"/>
      <c r="X133" s="285"/>
      <c r="Y133" s="465"/>
      <c r="Z133" s="466"/>
      <c r="AA133" s="466"/>
      <c r="AB133" s="466"/>
      <c r="AC133" s="466"/>
      <c r="AD133" s="467"/>
      <c r="AE133" s="36" t="str">
        <f>IF(AD133="","",IF(AD133="PROBABILIDAD",SUM(W133+Z133+AC133),0))</f>
        <v/>
      </c>
      <c r="AF133" s="92" t="str">
        <f>IF(AD133="","",IF(AD133="IMPACTO",SUM(W133+Z133+AC133),0))</f>
        <v/>
      </c>
      <c r="AG133" s="294"/>
      <c r="AH133" s="294"/>
      <c r="AI133" s="294"/>
      <c r="AJ133" s="294"/>
      <c r="AK133" s="294"/>
      <c r="AL133" s="294"/>
      <c r="AM133" s="294"/>
      <c r="AN133" s="280"/>
      <c r="AO133" s="280"/>
      <c r="AP133" s="280"/>
      <c r="AQ133" s="287"/>
      <c r="AR133" s="103"/>
      <c r="AS133" s="103"/>
      <c r="AT133" s="103"/>
      <c r="AU133" s="103"/>
      <c r="AV133" s="103"/>
      <c r="AW133" s="103"/>
      <c r="AX133" s="103"/>
      <c r="AY133" s="103"/>
      <c r="AZ133" s="103"/>
      <c r="BA133" s="103"/>
      <c r="BB133" s="103"/>
      <c r="BC133" s="103"/>
      <c r="BD133" s="103"/>
      <c r="BE133" s="103"/>
      <c r="BF133" s="103"/>
      <c r="BG133" s="103"/>
      <c r="BH133" s="103"/>
      <c r="BI133" s="103"/>
      <c r="BJ133" s="103" t="s">
        <v>448</v>
      </c>
      <c r="BK133" s="103"/>
      <c r="BL133" s="103"/>
      <c r="BM133" s="103"/>
      <c r="BN133" s="103"/>
      <c r="BO133" s="103"/>
      <c r="BP133" s="277"/>
      <c r="BQ133" s="277"/>
      <c r="BR133" s="277"/>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93.75" customHeight="1" thickBot="1" x14ac:dyDescent="0.25">
      <c r="A134" s="321"/>
      <c r="B134" s="277"/>
      <c r="C134" s="79"/>
      <c r="D134" s="324"/>
      <c r="E134" s="97"/>
      <c r="F134" s="98"/>
      <c r="G134" s="100"/>
      <c r="H134" s="102"/>
      <c r="I134" s="327"/>
      <c r="J134" s="104" t="s">
        <v>395</v>
      </c>
      <c r="K134" s="340"/>
      <c r="L134" s="249" t="s">
        <v>397</v>
      </c>
      <c r="M134" s="333"/>
      <c r="N134" s="333"/>
      <c r="O134" s="337"/>
      <c r="P134" s="308"/>
      <c r="Q134" s="311"/>
      <c r="R134" s="280"/>
      <c r="S134" s="314"/>
      <c r="T134" s="104" t="s">
        <v>400</v>
      </c>
      <c r="U134" s="134" t="s">
        <v>248</v>
      </c>
      <c r="V134" s="283" t="s">
        <v>407</v>
      </c>
      <c r="W134" s="284"/>
      <c r="X134" s="285"/>
      <c r="Y134" s="465"/>
      <c r="Z134" s="466"/>
      <c r="AA134" s="466"/>
      <c r="AB134" s="466"/>
      <c r="AC134" s="466"/>
      <c r="AD134" s="467"/>
      <c r="AE134" s="290" t="str">
        <f>IF(AD134="","",IF(AD134="PROBABILIDAD",SUM(W134+Z134+AC134),0))</f>
        <v/>
      </c>
      <c r="AF134" s="292" t="str">
        <f>IF(AD134="","",IF(AD134="IMPACTO",SUM(W134+Z134+AC134),0))</f>
        <v/>
      </c>
      <c r="AG134" s="294"/>
      <c r="AH134" s="294"/>
      <c r="AI134" s="294"/>
      <c r="AJ134" s="294"/>
      <c r="AK134" s="294"/>
      <c r="AL134" s="294"/>
      <c r="AM134" s="294"/>
      <c r="AN134" s="280"/>
      <c r="AO134" s="280"/>
      <c r="AP134" s="280"/>
      <c r="AQ134" s="287"/>
      <c r="AR134" s="104"/>
      <c r="AS134" s="104"/>
      <c r="AT134" s="104"/>
      <c r="AU134" s="104"/>
      <c r="AV134" s="104"/>
      <c r="AW134" s="104"/>
      <c r="AX134" s="104"/>
      <c r="AY134" s="104"/>
      <c r="AZ134" s="104"/>
      <c r="BA134" s="104"/>
      <c r="BB134" s="104"/>
      <c r="BC134" s="104"/>
      <c r="BD134" s="104"/>
      <c r="BE134" s="104"/>
      <c r="BF134" s="104"/>
      <c r="BG134" s="104"/>
      <c r="BH134" s="104"/>
      <c r="BI134" s="104"/>
      <c r="BJ134" s="104" t="s">
        <v>449</v>
      </c>
      <c r="BK134" s="104"/>
      <c r="BL134" s="104"/>
      <c r="BM134" s="104"/>
      <c r="BN134" s="104"/>
      <c r="BO134" s="104"/>
      <c r="BP134" s="277"/>
      <c r="BQ134" s="277"/>
      <c r="BR134" s="277"/>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21"/>
      <c r="B135" s="277"/>
      <c r="C135" s="79"/>
      <c r="D135" s="324"/>
      <c r="E135" s="97"/>
      <c r="F135" s="98"/>
      <c r="G135" s="100"/>
      <c r="H135" s="102"/>
      <c r="I135" s="327"/>
      <c r="J135" s="104"/>
      <c r="K135" s="340"/>
      <c r="L135" s="104"/>
      <c r="M135" s="334"/>
      <c r="N135" s="334"/>
      <c r="O135" s="337"/>
      <c r="P135" s="308"/>
      <c r="Q135" s="311"/>
      <c r="R135" s="281"/>
      <c r="S135" s="315"/>
      <c r="T135" s="104"/>
      <c r="U135" s="134"/>
      <c r="V135" s="283"/>
      <c r="W135" s="284"/>
      <c r="X135" s="285"/>
      <c r="Y135" s="465"/>
      <c r="Z135" s="466"/>
      <c r="AA135" s="466"/>
      <c r="AB135" s="466"/>
      <c r="AC135" s="466"/>
      <c r="AD135" s="467"/>
      <c r="AE135" s="291"/>
      <c r="AF135" s="293"/>
      <c r="AG135" s="294"/>
      <c r="AH135" s="294"/>
      <c r="AI135" s="294"/>
      <c r="AJ135" s="294"/>
      <c r="AK135" s="294"/>
      <c r="AL135" s="294"/>
      <c r="AM135" s="294"/>
      <c r="AN135" s="281"/>
      <c r="AO135" s="281"/>
      <c r="AP135" s="281"/>
      <c r="AQ135" s="288"/>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277"/>
      <c r="BQ135" s="277"/>
      <c r="BR135" s="277"/>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22"/>
      <c r="B136" s="277"/>
      <c r="C136" s="80"/>
      <c r="D136" s="325"/>
      <c r="E136" s="97"/>
      <c r="F136" s="98"/>
      <c r="G136" s="101"/>
      <c r="H136" s="102"/>
      <c r="I136" s="328"/>
      <c r="J136" s="105"/>
      <c r="K136" s="341"/>
      <c r="L136" s="105"/>
      <c r="M136" s="335"/>
      <c r="N136" s="335"/>
      <c r="O136" s="338"/>
      <c r="P136" s="309"/>
      <c r="Q136" s="312"/>
      <c r="R136" s="282"/>
      <c r="S136" s="316"/>
      <c r="T136" s="105"/>
      <c r="U136" s="134"/>
      <c r="V136" s="295"/>
      <c r="W136" s="296"/>
      <c r="X136" s="297"/>
      <c r="Y136" s="468"/>
      <c r="Z136" s="469"/>
      <c r="AA136" s="469"/>
      <c r="AB136" s="469"/>
      <c r="AC136" s="469"/>
      <c r="AD136" s="470"/>
      <c r="AE136" s="36" t="str">
        <f>IF(AD136="","",IF(AD136="PROBABILIDAD",SUM(W136+Z136+AC136),0))</f>
        <v/>
      </c>
      <c r="AF136" s="53" t="str">
        <f>IF(AD136="","",IF(AD136="IMPACTO",SUM(W136+Z136+AC136),0))</f>
        <v/>
      </c>
      <c r="AG136" s="291"/>
      <c r="AH136" s="291"/>
      <c r="AI136" s="291"/>
      <c r="AJ136" s="291"/>
      <c r="AK136" s="291"/>
      <c r="AL136" s="291"/>
      <c r="AM136" s="291"/>
      <c r="AN136" s="282"/>
      <c r="AO136" s="282"/>
      <c r="AP136" s="282"/>
      <c r="AQ136" s="289"/>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278"/>
      <c r="BQ136" s="278"/>
      <c r="BR136" s="278"/>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75.75" customHeight="1" thickBot="1" x14ac:dyDescent="0.25">
      <c r="A137" s="320"/>
      <c r="B137" s="277"/>
      <c r="C137" s="78"/>
      <c r="D137" s="323">
        <v>6</v>
      </c>
      <c r="E137" s="97" t="s">
        <v>212</v>
      </c>
      <c r="F137" s="98" t="s">
        <v>184</v>
      </c>
      <c r="G137" s="99" t="s">
        <v>200</v>
      </c>
      <c r="H137" s="102" t="s">
        <v>5</v>
      </c>
      <c r="I137" s="326">
        <v>7520</v>
      </c>
      <c r="J137" s="102" t="s">
        <v>409</v>
      </c>
      <c r="K137" s="339" t="s">
        <v>408</v>
      </c>
      <c r="L137" s="102" t="s">
        <v>412</v>
      </c>
      <c r="M137" s="332" t="s">
        <v>33</v>
      </c>
      <c r="N137" s="332" t="s">
        <v>32</v>
      </c>
      <c r="O137" s="336">
        <f>VLOOKUP(M137,'MATRIZ CALIFICACIÓN'!$B$10:$C$24,2,FALSE)</f>
        <v>4</v>
      </c>
      <c r="P137" s="307">
        <f>HLOOKUP(N137,'MATRIZ CALIFICACIÓN'!$D$8:$H$9,2,FALSE)</f>
        <v>3</v>
      </c>
      <c r="Q137" s="310">
        <f>VALUE(CONCATENATE(O137,P137))</f>
        <v>43</v>
      </c>
      <c r="R137" s="279" t="str">
        <f>VLOOKUP(Q137,'MATRIZ CALIFICACIÓN'!$D$58:$E$82,2,FALSE)</f>
        <v>ALTA</v>
      </c>
      <c r="S137" s="313" t="s">
        <v>65</v>
      </c>
      <c r="T137" s="102" t="s">
        <v>415</v>
      </c>
      <c r="U137" s="134" t="s">
        <v>248</v>
      </c>
      <c r="V137" s="317"/>
      <c r="W137" s="318"/>
      <c r="X137" s="319"/>
      <c r="Y137" s="462" t="s">
        <v>252</v>
      </c>
      <c r="Z137" s="463"/>
      <c r="AA137" s="463"/>
      <c r="AB137" s="463"/>
      <c r="AC137" s="463"/>
      <c r="AD137" s="464"/>
      <c r="AE137" s="36" t="str">
        <f>IF(AD137="","",IF(AD137="PROBABILIDAD",SUM(W137+Z137+AC137),0))</f>
        <v/>
      </c>
      <c r="AF137" s="92" t="str">
        <f>IF(AD137="","",IF(AD137="IMPACTO",SUM(W137+Z137+AC137),0))</f>
        <v/>
      </c>
      <c r="AG137" s="290">
        <f>IF(SUM(AE137:AE141),AVERAGEIF(AE137:AE141,"&gt;0",AE137:AE141),1)</f>
        <v>1</v>
      </c>
      <c r="AH137" s="290">
        <f>IF(SUM(AF137:AF141),AVERAGEIF(AF137:AF141,"&gt;0",AF137:AF141),1)</f>
        <v>1</v>
      </c>
      <c r="AI137" s="290">
        <f>IF(AND(AG137&gt;=0,AG137&lt;=50),0,IF(AND(AG137&gt;50,AG137&lt;76),1,2))</f>
        <v>0</v>
      </c>
      <c r="AJ137" s="290">
        <f>IF(AND(AH137&gt;=0,AH137&lt;=50),0,IF(AND(AH137&gt;50,AH137&lt;76),1,2))</f>
        <v>0</v>
      </c>
      <c r="AK137" s="290">
        <f>IF(AI137&lt;O137,O137-AI137,O137)</f>
        <v>4</v>
      </c>
      <c r="AL137" s="290">
        <f>IF(AJ137&lt;P137,P137-AJ137,P137)</f>
        <v>3</v>
      </c>
      <c r="AM137" s="290">
        <f>VALUE(CONCATENATE(AK83:AK137,AL137))</f>
        <v>43</v>
      </c>
      <c r="AN137" s="279" t="s">
        <v>237</v>
      </c>
      <c r="AO137" s="279" t="s">
        <v>21</v>
      </c>
      <c r="AP137" s="279" t="s">
        <v>24</v>
      </c>
      <c r="AQ137" s="286"/>
      <c r="AR137" s="298" t="s">
        <v>44</v>
      </c>
      <c r="AS137" s="299"/>
      <c r="AT137" s="299"/>
      <c r="AU137" s="300"/>
      <c r="AV137" s="102" t="s">
        <v>417</v>
      </c>
      <c r="AW137" s="102" t="s">
        <v>418</v>
      </c>
      <c r="AX137" s="102"/>
      <c r="AY137" s="102"/>
      <c r="AZ137" s="102"/>
      <c r="BA137" s="102"/>
      <c r="BB137" s="102"/>
      <c r="BC137" s="102"/>
      <c r="BD137" s="102"/>
      <c r="BE137" s="102"/>
      <c r="BF137" s="102"/>
      <c r="BG137" s="102"/>
      <c r="BH137" s="102"/>
      <c r="BI137" s="102"/>
      <c r="BJ137" s="102" t="s">
        <v>451</v>
      </c>
      <c r="BK137" s="102"/>
      <c r="BL137" s="102"/>
      <c r="BM137" s="102"/>
      <c r="BN137" s="102"/>
      <c r="BO137" s="102"/>
      <c r="BP137" s="276"/>
      <c r="BQ137" s="276"/>
      <c r="BR137" s="276" t="s">
        <v>464</v>
      </c>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93" customHeight="1" thickBot="1" x14ac:dyDescent="0.25">
      <c r="A138" s="321"/>
      <c r="B138" s="277"/>
      <c r="C138" s="79"/>
      <c r="D138" s="324"/>
      <c r="E138" s="97"/>
      <c r="F138" s="98" t="s">
        <v>78</v>
      </c>
      <c r="G138" s="100"/>
      <c r="H138" s="102"/>
      <c r="I138" s="327"/>
      <c r="J138" s="103" t="s">
        <v>410</v>
      </c>
      <c r="K138" s="340"/>
      <c r="L138" s="103" t="s">
        <v>413</v>
      </c>
      <c r="M138" s="333"/>
      <c r="N138" s="333"/>
      <c r="O138" s="337"/>
      <c r="P138" s="308"/>
      <c r="Q138" s="311"/>
      <c r="R138" s="280"/>
      <c r="S138" s="314"/>
      <c r="T138" s="103" t="s">
        <v>416</v>
      </c>
      <c r="U138" s="134" t="s">
        <v>248</v>
      </c>
      <c r="V138" s="283"/>
      <c r="W138" s="284"/>
      <c r="X138" s="285"/>
      <c r="Y138" s="465"/>
      <c r="Z138" s="466"/>
      <c r="AA138" s="466"/>
      <c r="AB138" s="466"/>
      <c r="AC138" s="466"/>
      <c r="AD138" s="467"/>
      <c r="AE138" s="36" t="str">
        <f>IF(AD138="","",IF(AD138="PROBABILIDAD",SUM(W138+Z138+AC138),0))</f>
        <v/>
      </c>
      <c r="AF138" s="92" t="str">
        <f>IF(AD138="","",IF(AD138="IMPACTO",SUM(W138+Z138+AC138),0))</f>
        <v/>
      </c>
      <c r="AG138" s="294"/>
      <c r="AH138" s="294"/>
      <c r="AI138" s="294"/>
      <c r="AJ138" s="294"/>
      <c r="AK138" s="294"/>
      <c r="AL138" s="294"/>
      <c r="AM138" s="294"/>
      <c r="AN138" s="280"/>
      <c r="AO138" s="280"/>
      <c r="AP138" s="280"/>
      <c r="AQ138" s="287"/>
      <c r="AR138" s="301"/>
      <c r="AS138" s="302"/>
      <c r="AT138" s="302"/>
      <c r="AU138" s="303"/>
      <c r="AV138" s="103"/>
      <c r="AW138" s="103"/>
      <c r="AX138" s="103"/>
      <c r="AY138" s="103"/>
      <c r="AZ138" s="103"/>
      <c r="BA138" s="103"/>
      <c r="BB138" s="103"/>
      <c r="BC138" s="103"/>
      <c r="BD138" s="103"/>
      <c r="BE138" s="103"/>
      <c r="BF138" s="103"/>
      <c r="BG138" s="103"/>
      <c r="BH138" s="103"/>
      <c r="BI138" s="103"/>
      <c r="BJ138" s="103" t="s">
        <v>452</v>
      </c>
      <c r="BK138" s="103"/>
      <c r="BL138" s="103"/>
      <c r="BM138" s="103"/>
      <c r="BN138" s="103"/>
      <c r="BO138" s="103"/>
      <c r="BP138" s="277"/>
      <c r="BQ138" s="277"/>
      <c r="BR138" s="277"/>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81.75" customHeight="1" thickBot="1" x14ac:dyDescent="0.25">
      <c r="A139" s="321"/>
      <c r="B139" s="277"/>
      <c r="C139" s="79"/>
      <c r="D139" s="324"/>
      <c r="E139" s="97"/>
      <c r="F139" s="98" t="s">
        <v>217</v>
      </c>
      <c r="G139" s="100"/>
      <c r="H139" s="102"/>
      <c r="I139" s="327"/>
      <c r="J139" s="104" t="s">
        <v>411</v>
      </c>
      <c r="K139" s="340"/>
      <c r="L139" s="104" t="s">
        <v>414</v>
      </c>
      <c r="M139" s="333"/>
      <c r="N139" s="333"/>
      <c r="O139" s="337"/>
      <c r="P139" s="308"/>
      <c r="Q139" s="311"/>
      <c r="R139" s="280"/>
      <c r="S139" s="314"/>
      <c r="T139" s="104"/>
      <c r="U139" s="134"/>
      <c r="V139" s="283"/>
      <c r="W139" s="284"/>
      <c r="X139" s="285"/>
      <c r="Y139" s="465"/>
      <c r="Z139" s="466"/>
      <c r="AA139" s="466"/>
      <c r="AB139" s="466"/>
      <c r="AC139" s="466"/>
      <c r="AD139" s="467"/>
      <c r="AE139" s="290" t="str">
        <f>IF(AD139="","",IF(AD139="PROBABILIDAD",SUM(W139+Z139+AC139),0))</f>
        <v/>
      </c>
      <c r="AF139" s="292" t="str">
        <f>IF(AD139="","",IF(AD139="IMPACTO",SUM(W139+Z139+AC139),0))</f>
        <v/>
      </c>
      <c r="AG139" s="294"/>
      <c r="AH139" s="294"/>
      <c r="AI139" s="294"/>
      <c r="AJ139" s="294"/>
      <c r="AK139" s="294"/>
      <c r="AL139" s="294"/>
      <c r="AM139" s="294"/>
      <c r="AN139" s="280"/>
      <c r="AO139" s="280"/>
      <c r="AP139" s="280"/>
      <c r="AQ139" s="287"/>
      <c r="AR139" s="301"/>
      <c r="AS139" s="302"/>
      <c r="AT139" s="302"/>
      <c r="AU139" s="303"/>
      <c r="AV139" s="104"/>
      <c r="AW139" s="104"/>
      <c r="AX139" s="104"/>
      <c r="AY139" s="104"/>
      <c r="AZ139" s="104"/>
      <c r="BA139" s="104"/>
      <c r="BB139" s="104"/>
      <c r="BC139" s="104"/>
      <c r="BD139" s="104"/>
      <c r="BE139" s="104"/>
      <c r="BF139" s="104"/>
      <c r="BG139" s="104"/>
      <c r="BH139" s="104"/>
      <c r="BI139" s="104"/>
      <c r="BJ139" s="104" t="s">
        <v>453</v>
      </c>
      <c r="BK139" s="104"/>
      <c r="BL139" s="104"/>
      <c r="BM139" s="104"/>
      <c r="BN139" s="104"/>
      <c r="BO139" s="104"/>
      <c r="BP139" s="277"/>
      <c r="BQ139" s="277"/>
      <c r="BR139" s="277"/>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21"/>
      <c r="B140" s="277"/>
      <c r="C140" s="79"/>
      <c r="D140" s="324"/>
      <c r="E140" s="97"/>
      <c r="F140" s="98"/>
      <c r="G140" s="100"/>
      <c r="H140" s="102"/>
      <c r="I140" s="327"/>
      <c r="J140" s="104"/>
      <c r="K140" s="340"/>
      <c r="L140" s="104"/>
      <c r="M140" s="334"/>
      <c r="N140" s="334"/>
      <c r="O140" s="337"/>
      <c r="P140" s="308"/>
      <c r="Q140" s="311"/>
      <c r="R140" s="281"/>
      <c r="S140" s="315"/>
      <c r="T140" s="104"/>
      <c r="U140" s="134"/>
      <c r="V140" s="283"/>
      <c r="W140" s="284"/>
      <c r="X140" s="285"/>
      <c r="Y140" s="465"/>
      <c r="Z140" s="466"/>
      <c r="AA140" s="466"/>
      <c r="AB140" s="466"/>
      <c r="AC140" s="466"/>
      <c r="AD140" s="467"/>
      <c r="AE140" s="291"/>
      <c r="AF140" s="293"/>
      <c r="AG140" s="294"/>
      <c r="AH140" s="294"/>
      <c r="AI140" s="294"/>
      <c r="AJ140" s="294"/>
      <c r="AK140" s="294"/>
      <c r="AL140" s="294"/>
      <c r="AM140" s="294"/>
      <c r="AN140" s="281"/>
      <c r="AO140" s="281"/>
      <c r="AP140" s="281"/>
      <c r="AQ140" s="288"/>
      <c r="AR140" s="301"/>
      <c r="AS140" s="302"/>
      <c r="AT140" s="302"/>
      <c r="AU140" s="303"/>
      <c r="AV140" s="104"/>
      <c r="AW140" s="104"/>
      <c r="AX140" s="104"/>
      <c r="AY140" s="104"/>
      <c r="AZ140" s="104"/>
      <c r="BA140" s="104"/>
      <c r="BB140" s="104"/>
      <c r="BC140" s="104"/>
      <c r="BD140" s="104"/>
      <c r="BE140" s="104"/>
      <c r="BF140" s="104"/>
      <c r="BG140" s="104"/>
      <c r="BH140" s="104"/>
      <c r="BI140" s="104"/>
      <c r="BJ140" s="104" t="s">
        <v>454</v>
      </c>
      <c r="BK140" s="104"/>
      <c r="BL140" s="104"/>
      <c r="BM140" s="104"/>
      <c r="BN140" s="104"/>
      <c r="BO140" s="104"/>
      <c r="BP140" s="277"/>
      <c r="BQ140" s="277"/>
      <c r="BR140" s="277"/>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22"/>
      <c r="B141" s="277"/>
      <c r="C141" s="80"/>
      <c r="D141" s="325"/>
      <c r="E141" s="97"/>
      <c r="F141" s="98"/>
      <c r="G141" s="101"/>
      <c r="H141" s="102"/>
      <c r="I141" s="328"/>
      <c r="J141" s="105"/>
      <c r="K141" s="341"/>
      <c r="L141" s="105"/>
      <c r="M141" s="335"/>
      <c r="N141" s="335"/>
      <c r="O141" s="338"/>
      <c r="P141" s="309"/>
      <c r="Q141" s="312"/>
      <c r="R141" s="282"/>
      <c r="S141" s="316"/>
      <c r="T141" s="105"/>
      <c r="U141" s="134"/>
      <c r="V141" s="295"/>
      <c r="W141" s="296"/>
      <c r="X141" s="297"/>
      <c r="Y141" s="468"/>
      <c r="Z141" s="469"/>
      <c r="AA141" s="469"/>
      <c r="AB141" s="469"/>
      <c r="AC141" s="469"/>
      <c r="AD141" s="470"/>
      <c r="AE141" s="36" t="str">
        <f>IF(AD141="","",IF(AD141="PROBABILIDAD",SUM(W141+Z141+AC141),0))</f>
        <v/>
      </c>
      <c r="AF141" s="53" t="str">
        <f>IF(AD141="","",IF(AD141="IMPACTO",SUM(W141+Z141+AC141),0))</f>
        <v/>
      </c>
      <c r="AG141" s="291"/>
      <c r="AH141" s="291"/>
      <c r="AI141" s="291"/>
      <c r="AJ141" s="291"/>
      <c r="AK141" s="291"/>
      <c r="AL141" s="291"/>
      <c r="AM141" s="291"/>
      <c r="AN141" s="282"/>
      <c r="AO141" s="282"/>
      <c r="AP141" s="282"/>
      <c r="AQ141" s="289"/>
      <c r="AR141" s="304"/>
      <c r="AS141" s="305"/>
      <c r="AT141" s="305"/>
      <c r="AU141" s="306"/>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278"/>
      <c r="BQ141" s="278"/>
      <c r="BR141" s="278"/>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41.25" customHeight="1" thickBot="1" x14ac:dyDescent="0.25">
      <c r="A142" s="320"/>
      <c r="B142" s="277"/>
      <c r="C142" s="78"/>
      <c r="D142" s="323"/>
      <c r="E142" s="97"/>
      <c r="F142" s="98" t="s">
        <v>184</v>
      </c>
      <c r="G142" s="99" t="s">
        <v>203</v>
      </c>
      <c r="H142" s="102" t="s">
        <v>5</v>
      </c>
      <c r="I142" s="326">
        <v>7520</v>
      </c>
      <c r="J142" s="102" t="s">
        <v>419</v>
      </c>
      <c r="K142" s="329" t="s">
        <v>420</v>
      </c>
      <c r="L142" s="102" t="s">
        <v>421</v>
      </c>
      <c r="M142" s="332" t="s">
        <v>33</v>
      </c>
      <c r="N142" s="332" t="s">
        <v>36</v>
      </c>
      <c r="O142" s="336">
        <f>VLOOKUP(M142,'MATRIZ CALIFICACIÓN'!$B$10:$C$24,2,FALSE)</f>
        <v>4</v>
      </c>
      <c r="P142" s="307">
        <f>HLOOKUP(N142,'MATRIZ CALIFICACIÓN'!$D$8:$H$9,2,FALSE)</f>
        <v>4</v>
      </c>
      <c r="Q142" s="310">
        <f>VALUE(CONCATENATE(O142,P142))</f>
        <v>44</v>
      </c>
      <c r="R142" s="279" t="str">
        <f>VLOOKUP(Q142,'MATRIZ CALIFICACIÓN'!$D$58:$E$82,2,FALSE)</f>
        <v>EXTREMA</v>
      </c>
      <c r="S142" s="313" t="s">
        <v>65</v>
      </c>
      <c r="T142" s="102" t="s">
        <v>458</v>
      </c>
      <c r="U142" s="134" t="s">
        <v>248</v>
      </c>
      <c r="V142" s="317"/>
      <c r="W142" s="318"/>
      <c r="X142" s="319"/>
      <c r="Y142" s="479" t="s">
        <v>252</v>
      </c>
      <c r="Z142" s="480"/>
      <c r="AA142" s="480"/>
      <c r="AB142" s="480"/>
      <c r="AC142" s="480"/>
      <c r="AD142" s="481"/>
      <c r="AE142" s="36" t="str">
        <f>IF(AD142="","",IF(AD142="PROBABILIDAD",SUM(W142+Z142+AC142),0))</f>
        <v/>
      </c>
      <c r="AF142" s="92" t="str">
        <f>IF(AD142="","",IF(AD142="IMPACTO",SUM(W142+Z142+AC142),0))</f>
        <v/>
      </c>
      <c r="AG142" s="290">
        <f>IF(SUM(AE142:AE146),AVERAGEIF(AE142:AE146,"&gt;0",AE142:AE146),1)</f>
        <v>1</v>
      </c>
      <c r="AH142" s="290">
        <f>IF(SUM(AF142:AF146),AVERAGEIF(AF142:AF146,"&gt;0",AF142:AF146),1)</f>
        <v>1</v>
      </c>
      <c r="AI142" s="290">
        <f>IF(AND(AG142&gt;=0,AG142&lt;=50),0,IF(AND(AG142&gt;50,AG142&lt;76),1,2))</f>
        <v>0</v>
      </c>
      <c r="AJ142" s="290">
        <f>IF(AND(AH142&gt;=0,AH142&lt;=50),0,IF(AND(AH142&gt;50,AH142&lt;76),1,2))</f>
        <v>0</v>
      </c>
      <c r="AK142" s="290">
        <f>IF(AI142&lt;O142,O142-AI142,O142)</f>
        <v>4</v>
      </c>
      <c r="AL142" s="290">
        <f>IF(AJ142&lt;P142,P142-AJ142,P142)</f>
        <v>4</v>
      </c>
      <c r="AM142" s="290">
        <f>VALUE(CONCATENATE(AK88:AK142,AL142))</f>
        <v>44</v>
      </c>
      <c r="AN142" s="279"/>
      <c r="AO142" s="279"/>
      <c r="AP142" s="279"/>
      <c r="AQ142" s="286"/>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276"/>
      <c r="BQ142" s="276"/>
      <c r="BR142" s="276" t="s">
        <v>465</v>
      </c>
      <c r="BS142" s="38"/>
      <c r="BT142" s="38"/>
      <c r="BU142" s="38"/>
      <c r="BV142" s="38"/>
      <c r="BW142" s="38"/>
      <c r="BX142" s="38"/>
      <c r="BY142" s="38"/>
      <c r="BZ142" s="38"/>
      <c r="CA142" s="38" t="s">
        <v>103</v>
      </c>
      <c r="CB142" s="38"/>
      <c r="CC142" s="38"/>
      <c r="CD142" s="38"/>
      <c r="CE142" s="38"/>
      <c r="CF142" s="38"/>
      <c r="CG142" s="38"/>
      <c r="CH142" s="38"/>
      <c r="CI142" s="38"/>
      <c r="CJ142" s="38" t="s">
        <v>64</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21"/>
      <c r="B143" s="277"/>
      <c r="C143" s="79"/>
      <c r="D143" s="324"/>
      <c r="E143" s="97"/>
      <c r="F143" s="98" t="s">
        <v>80</v>
      </c>
      <c r="G143" s="100"/>
      <c r="H143" s="102" t="s">
        <v>305</v>
      </c>
      <c r="I143" s="327"/>
      <c r="J143" s="103" t="s">
        <v>422</v>
      </c>
      <c r="K143" s="330"/>
      <c r="L143" s="103" t="s">
        <v>423</v>
      </c>
      <c r="M143" s="333"/>
      <c r="N143" s="333"/>
      <c r="O143" s="337"/>
      <c r="P143" s="308"/>
      <c r="Q143" s="311"/>
      <c r="R143" s="280"/>
      <c r="S143" s="314"/>
      <c r="T143" s="103" t="s">
        <v>459</v>
      </c>
      <c r="U143" s="134" t="s">
        <v>248</v>
      </c>
      <c r="V143" s="283"/>
      <c r="W143" s="284"/>
      <c r="X143" s="285"/>
      <c r="Y143" s="482"/>
      <c r="Z143" s="483"/>
      <c r="AA143" s="483"/>
      <c r="AB143" s="483"/>
      <c r="AC143" s="483"/>
      <c r="AD143" s="484"/>
      <c r="AE143" s="36" t="str">
        <f>IF(AD143="","",IF(AD143="PROBABILIDAD",SUM(W143+Z143+AC143),0))</f>
        <v/>
      </c>
      <c r="AF143" s="92" t="str">
        <f>IF(AD143="","",IF(AD143="IMPACTO",SUM(W143+Z143+AC143),0))</f>
        <v/>
      </c>
      <c r="AG143" s="294"/>
      <c r="AH143" s="294"/>
      <c r="AI143" s="294"/>
      <c r="AJ143" s="294"/>
      <c r="AK143" s="294"/>
      <c r="AL143" s="294"/>
      <c r="AM143" s="294"/>
      <c r="AN143" s="280"/>
      <c r="AO143" s="280"/>
      <c r="AP143" s="280"/>
      <c r="AQ143" s="287"/>
      <c r="AR143" s="103"/>
      <c r="AS143" s="103"/>
      <c r="AT143" s="103"/>
      <c r="AU143" s="103"/>
      <c r="AV143" s="103"/>
      <c r="AW143" s="103"/>
      <c r="AX143" s="103"/>
      <c r="AY143" s="103"/>
      <c r="AZ143" s="103"/>
      <c r="BA143" s="103"/>
      <c r="BB143" s="103"/>
      <c r="BC143" s="103"/>
      <c r="BD143" s="103"/>
      <c r="BE143" s="103"/>
      <c r="BF143" s="103"/>
      <c r="BG143" s="103"/>
      <c r="BH143" s="103"/>
      <c r="BI143" s="103"/>
      <c r="BJ143" s="103"/>
      <c r="BK143" s="103"/>
      <c r="BL143" s="103"/>
      <c r="BM143" s="103"/>
      <c r="BN143" s="103"/>
      <c r="BO143" s="103"/>
      <c r="BP143" s="277"/>
      <c r="BQ143" s="277"/>
      <c r="BR143" s="277"/>
      <c r="BS143" s="38"/>
      <c r="BT143" s="38"/>
      <c r="BU143" s="38"/>
      <c r="BV143" s="38"/>
      <c r="BW143" s="38"/>
      <c r="BX143" s="38"/>
      <c r="BY143" s="38"/>
      <c r="BZ143" s="38"/>
      <c r="CA143" s="38" t="s">
        <v>68</v>
      </c>
      <c r="CB143" s="38"/>
      <c r="CC143" s="38"/>
      <c r="CD143" s="38"/>
      <c r="CE143" s="38"/>
      <c r="CF143" s="38"/>
      <c r="CG143" s="38"/>
      <c r="CH143" s="38"/>
      <c r="CI143" s="38"/>
      <c r="CJ143" s="38" t="s">
        <v>65</v>
      </c>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21"/>
      <c r="B144" s="277"/>
      <c r="C144" s="79"/>
      <c r="D144" s="324"/>
      <c r="E144" s="97"/>
      <c r="F144" s="98"/>
      <c r="G144" s="100"/>
      <c r="H144" s="102"/>
      <c r="I144" s="327"/>
      <c r="J144" s="104" t="s">
        <v>424</v>
      </c>
      <c r="K144" s="330"/>
      <c r="L144" s="104" t="s">
        <v>425</v>
      </c>
      <c r="M144" s="333"/>
      <c r="N144" s="333"/>
      <c r="O144" s="337"/>
      <c r="P144" s="308"/>
      <c r="Q144" s="311"/>
      <c r="R144" s="280"/>
      <c r="S144" s="314"/>
      <c r="T144" s="104" t="s">
        <v>460</v>
      </c>
      <c r="U144" s="134" t="s">
        <v>248</v>
      </c>
      <c r="V144" s="283"/>
      <c r="W144" s="284"/>
      <c r="X144" s="285"/>
      <c r="Y144" s="482"/>
      <c r="Z144" s="483"/>
      <c r="AA144" s="483"/>
      <c r="AB144" s="483"/>
      <c r="AC144" s="483"/>
      <c r="AD144" s="484"/>
      <c r="AE144" s="290" t="str">
        <f>IF(AD144="","",IF(AD144="PROBABILIDAD",SUM(W144+Z144+AC144),0))</f>
        <v/>
      </c>
      <c r="AF144" s="292" t="str">
        <f>IF(AD144="","",IF(AD144="IMPACTO",SUM(W144+Z144+AC144),0))</f>
        <v/>
      </c>
      <c r="AG144" s="294"/>
      <c r="AH144" s="294"/>
      <c r="AI144" s="294"/>
      <c r="AJ144" s="294"/>
      <c r="AK144" s="294"/>
      <c r="AL144" s="294"/>
      <c r="AM144" s="294"/>
      <c r="AN144" s="280"/>
      <c r="AO144" s="280"/>
      <c r="AP144" s="280"/>
      <c r="AQ144" s="287"/>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277"/>
      <c r="BQ144" s="277"/>
      <c r="BR144" s="277"/>
      <c r="BS144" s="38"/>
      <c r="BT144" s="38"/>
      <c r="BU144" s="38"/>
      <c r="BV144" s="38"/>
      <c r="BW144" s="38"/>
      <c r="BX144" s="38"/>
      <c r="BY144" s="38"/>
      <c r="BZ144" s="38"/>
      <c r="CA144" s="38" t="s">
        <v>5</v>
      </c>
      <c r="CB144" s="38"/>
      <c r="CC144" s="38"/>
      <c r="CD144" s="38"/>
      <c r="CE144" s="38"/>
      <c r="CF144" s="38"/>
      <c r="CG144" s="38"/>
      <c r="CH144" s="38"/>
      <c r="CI144" s="38"/>
      <c r="CJ144" s="38" t="s">
        <v>119</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21"/>
      <c r="B145" s="277"/>
      <c r="C145" s="79"/>
      <c r="D145" s="324"/>
      <c r="E145" s="97"/>
      <c r="F145" s="98"/>
      <c r="G145" s="100"/>
      <c r="H145" s="102"/>
      <c r="I145" s="327"/>
      <c r="J145" s="104" t="s">
        <v>426</v>
      </c>
      <c r="K145" s="330"/>
      <c r="L145" s="104" t="s">
        <v>427</v>
      </c>
      <c r="M145" s="334"/>
      <c r="N145" s="334"/>
      <c r="O145" s="337"/>
      <c r="P145" s="308"/>
      <c r="Q145" s="311"/>
      <c r="R145" s="281"/>
      <c r="S145" s="315"/>
      <c r="T145" s="104"/>
      <c r="U145" s="134"/>
      <c r="V145" s="283"/>
      <c r="W145" s="284"/>
      <c r="X145" s="285"/>
      <c r="Y145" s="482"/>
      <c r="Z145" s="483"/>
      <c r="AA145" s="483"/>
      <c r="AB145" s="483"/>
      <c r="AC145" s="483"/>
      <c r="AD145" s="484"/>
      <c r="AE145" s="291"/>
      <c r="AF145" s="293"/>
      <c r="AG145" s="294"/>
      <c r="AH145" s="294"/>
      <c r="AI145" s="294"/>
      <c r="AJ145" s="294"/>
      <c r="AK145" s="294"/>
      <c r="AL145" s="294"/>
      <c r="AM145" s="294"/>
      <c r="AN145" s="281"/>
      <c r="AO145" s="281"/>
      <c r="AP145" s="281"/>
      <c r="AQ145" s="288"/>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277"/>
      <c r="BQ145" s="277"/>
      <c r="BR145" s="277"/>
      <c r="BS145" s="38"/>
      <c r="BT145" s="38"/>
      <c r="BU145" s="38"/>
      <c r="BV145" s="38"/>
      <c r="BW145" s="38"/>
      <c r="BX145" s="38"/>
      <c r="BY145" s="38"/>
      <c r="BZ145" s="38"/>
      <c r="CA145" s="38" t="s">
        <v>6</v>
      </c>
      <c r="CB145" s="38"/>
      <c r="CC145" s="38"/>
      <c r="CD145" s="38"/>
      <c r="CE145" s="38"/>
      <c r="CF145" s="38"/>
      <c r="CG145" s="38"/>
      <c r="CH145" s="38"/>
      <c r="CI145" s="38"/>
      <c r="CJ145" s="38" t="s">
        <v>66</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22"/>
      <c r="B146" s="278"/>
      <c r="C146" s="80"/>
      <c r="D146" s="325"/>
      <c r="E146" s="97"/>
      <c r="F146" s="98"/>
      <c r="G146" s="101"/>
      <c r="H146" s="102"/>
      <c r="I146" s="328"/>
      <c r="J146" s="105"/>
      <c r="K146" s="331"/>
      <c r="L146" s="105"/>
      <c r="M146" s="335"/>
      <c r="N146" s="335"/>
      <c r="O146" s="338"/>
      <c r="P146" s="309"/>
      <c r="Q146" s="312"/>
      <c r="R146" s="282"/>
      <c r="S146" s="316"/>
      <c r="T146" s="105"/>
      <c r="U146" s="134"/>
      <c r="V146" s="295"/>
      <c r="W146" s="296"/>
      <c r="X146" s="297"/>
      <c r="Y146" s="485"/>
      <c r="Z146" s="486"/>
      <c r="AA146" s="486"/>
      <c r="AB146" s="486"/>
      <c r="AC146" s="486"/>
      <c r="AD146" s="487"/>
      <c r="AE146" s="36" t="str">
        <f>IF(AD146="","",IF(AD146="PROBABILIDAD",SUM(W146+Z146+AC146),0))</f>
        <v/>
      </c>
      <c r="AF146" s="53" t="str">
        <f>IF(AD146="","",IF(AD146="IMPACTO",SUM(W146+Z146+AC146),0))</f>
        <v/>
      </c>
      <c r="AG146" s="291"/>
      <c r="AH146" s="291"/>
      <c r="AI146" s="291"/>
      <c r="AJ146" s="291"/>
      <c r="AK146" s="291"/>
      <c r="AL146" s="291"/>
      <c r="AM146" s="291"/>
      <c r="AN146" s="282"/>
      <c r="AO146" s="282"/>
      <c r="AP146" s="282"/>
      <c r="AQ146" s="289"/>
      <c r="AR146" s="105"/>
      <c r="AS146" s="105"/>
      <c r="AT146" s="105"/>
      <c r="AU146" s="105"/>
      <c r="AV146" s="105"/>
      <c r="AW146" s="105"/>
      <c r="AX146" s="105"/>
      <c r="AY146" s="105"/>
      <c r="AZ146" s="105"/>
      <c r="BA146" s="105"/>
      <c r="BB146" s="105"/>
      <c r="BC146" s="105"/>
      <c r="BD146" s="105"/>
      <c r="BE146" s="105"/>
      <c r="BF146" s="105"/>
      <c r="BG146" s="105"/>
      <c r="BH146" s="105"/>
      <c r="BI146" s="105"/>
      <c r="BJ146" s="105"/>
      <c r="BK146" s="105"/>
      <c r="BL146" s="105"/>
      <c r="BM146" s="105"/>
      <c r="BN146" s="105"/>
      <c r="BO146" s="105"/>
      <c r="BP146" s="278"/>
      <c r="BQ146" s="278"/>
      <c r="BR146" s="278"/>
      <c r="BS146" s="38"/>
      <c r="BT146" s="38"/>
      <c r="BU146" s="38"/>
      <c r="BV146" s="38"/>
      <c r="BW146" s="38"/>
      <c r="BX146" s="38"/>
      <c r="BY146" s="38"/>
      <c r="BZ146" s="38"/>
      <c r="CA146" s="38" t="s">
        <v>7</v>
      </c>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row r="147" spans="1:219" s="41" customFormat="1" ht="41.25" customHeight="1" thickBot="1" x14ac:dyDescent="0.25">
      <c r="A147" s="320"/>
      <c r="B147" s="27"/>
      <c r="C147" s="78"/>
      <c r="D147" s="323"/>
      <c r="E147" s="97" t="s">
        <v>211</v>
      </c>
      <c r="F147" s="98" t="s">
        <v>216</v>
      </c>
      <c r="G147" s="99"/>
      <c r="H147" s="102" t="s">
        <v>5</v>
      </c>
      <c r="I147" s="326">
        <v>7520</v>
      </c>
      <c r="J147" s="102" t="s">
        <v>428</v>
      </c>
      <c r="K147" s="329" t="s">
        <v>429</v>
      </c>
      <c r="L147" s="102" t="s">
        <v>430</v>
      </c>
      <c r="M147" s="332" t="s">
        <v>33</v>
      </c>
      <c r="N147" s="332" t="s">
        <v>36</v>
      </c>
      <c r="O147" s="336">
        <f>VLOOKUP(M147,'MATRIZ CALIFICACIÓN'!$B$10:$C$24,2,FALSE)</f>
        <v>4</v>
      </c>
      <c r="P147" s="307">
        <f>HLOOKUP(N147,'MATRIZ CALIFICACIÓN'!$D$8:$H$9,2,FALSE)</f>
        <v>4</v>
      </c>
      <c r="Q147" s="310">
        <f>VALUE(CONCATENATE(O147,P147))</f>
        <v>44</v>
      </c>
      <c r="R147" s="279" t="str">
        <f>VLOOKUP(Q147,'MATRIZ CALIFICACIÓN'!$D$58:$E$82,2,FALSE)</f>
        <v>EXTREMA</v>
      </c>
      <c r="S147" s="313" t="s">
        <v>65</v>
      </c>
      <c r="T147" s="102" t="s">
        <v>461</v>
      </c>
      <c r="U147" s="134" t="s">
        <v>248</v>
      </c>
      <c r="V147" s="317"/>
      <c r="W147" s="318"/>
      <c r="X147" s="319"/>
      <c r="Y147" s="479" t="s">
        <v>252</v>
      </c>
      <c r="Z147" s="480"/>
      <c r="AA147" s="480"/>
      <c r="AB147" s="480"/>
      <c r="AC147" s="480"/>
      <c r="AD147" s="481"/>
      <c r="AE147" s="36" t="str">
        <f>IF(AD147="","",IF(AD147="PROBABILIDAD",SUM(W147+Z147+AC147),0))</f>
        <v/>
      </c>
      <c r="AF147" s="257" t="str">
        <f>IF(AD147="","",IF(AD147="IMPACTO",SUM(W147+Z147+AC147),0))</f>
        <v/>
      </c>
      <c r="AG147" s="290">
        <f>IF(SUM(AE147:AE151),AVERAGEIF(AE147:AE151,"&gt;0",AE147:AE151),1)</f>
        <v>1</v>
      </c>
      <c r="AH147" s="290">
        <f>IF(SUM(AF147:AF151),AVERAGEIF(AF147:AF151,"&gt;0",AF147:AF151),1)</f>
        <v>1</v>
      </c>
      <c r="AI147" s="290">
        <f>IF(AND(AG147&gt;=0,AG147&lt;=50),0,IF(AND(AG147&gt;50,AG147&lt;76),1,2))</f>
        <v>0</v>
      </c>
      <c r="AJ147" s="290">
        <f>IF(AND(AH147&gt;=0,AH147&lt;=50),0,IF(AND(AH147&gt;50,AH147&lt;76),1,2))</f>
        <v>0</v>
      </c>
      <c r="AK147" s="290">
        <f>IF(AI147&lt;O147,O147-AI147,O147)</f>
        <v>4</v>
      </c>
      <c r="AL147" s="290">
        <f>IF(AJ147&lt;P147,P147-AJ147,P147)</f>
        <v>4</v>
      </c>
      <c r="AM147" s="290">
        <f>VALUE(CONCATENATE(AK93:AK147,AL147))</f>
        <v>44</v>
      </c>
      <c r="AN147" s="279"/>
      <c r="AO147" s="279"/>
      <c r="AP147" s="279"/>
      <c r="AQ147" s="286"/>
      <c r="AR147" s="102"/>
      <c r="AS147" s="102"/>
      <c r="AT147" s="102"/>
      <c r="AU147" s="102"/>
      <c r="AV147" s="102"/>
      <c r="AW147" s="102"/>
      <c r="AX147" s="102"/>
      <c r="AY147" s="102"/>
      <c r="AZ147" s="102"/>
      <c r="BA147" s="102"/>
      <c r="BB147" s="102"/>
      <c r="BC147" s="102"/>
      <c r="BD147" s="102"/>
      <c r="BE147" s="102"/>
      <c r="BF147" s="102"/>
      <c r="BG147" s="102"/>
      <c r="BH147" s="102"/>
      <c r="BI147" s="102"/>
      <c r="BJ147" s="102"/>
      <c r="BK147" s="102"/>
      <c r="BL147" s="102"/>
      <c r="BM147" s="102"/>
      <c r="BN147" s="102"/>
      <c r="BO147" s="102"/>
      <c r="BP147" s="276"/>
      <c r="BQ147" s="276"/>
      <c r="BR147" s="276" t="s">
        <v>466</v>
      </c>
      <c r="BS147" s="38"/>
      <c r="BT147" s="38"/>
      <c r="BU147" s="38"/>
      <c r="BV147" s="38"/>
      <c r="BW147" s="38"/>
      <c r="BX147" s="38"/>
      <c r="BY147" s="38"/>
      <c r="BZ147" s="38"/>
      <c r="CA147" s="38" t="s">
        <v>103</v>
      </c>
      <c r="CB147" s="38"/>
      <c r="CC147" s="38"/>
      <c r="CD147" s="38"/>
      <c r="CE147" s="38"/>
      <c r="CF147" s="38"/>
      <c r="CG147" s="38"/>
      <c r="CH147" s="38"/>
      <c r="CI147" s="38"/>
      <c r="CJ147" s="38" t="s">
        <v>64</v>
      </c>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c r="DK147" s="38"/>
      <c r="DL147" s="38"/>
      <c r="DM147" s="38"/>
      <c r="DN147" s="38"/>
      <c r="DO147" s="38"/>
      <c r="DP147" s="38"/>
      <c r="DQ147" s="38"/>
      <c r="DR147" s="38"/>
      <c r="DS147" s="38"/>
      <c r="DT147" s="38"/>
      <c r="DU147" s="38"/>
      <c r="DV147" s="38"/>
      <c r="DW147" s="38"/>
      <c r="DX147" s="38"/>
      <c r="DY147" s="38"/>
      <c r="DZ147" s="38"/>
      <c r="EA147" s="38"/>
      <c r="EB147" s="38"/>
      <c r="EC147" s="38"/>
      <c r="ED147" s="38"/>
      <c r="EE147" s="38"/>
      <c r="EF147" s="38"/>
      <c r="EG147" s="38"/>
      <c r="EH147" s="38"/>
      <c r="EI147" s="38"/>
      <c r="EJ147" s="38"/>
      <c r="EK147" s="38"/>
      <c r="EL147" s="38"/>
      <c r="EM147" s="38"/>
      <c r="EN147" s="38"/>
      <c r="EO147" s="38"/>
      <c r="EP147" s="38"/>
      <c r="EQ147" s="38"/>
      <c r="ER147" s="38"/>
      <c r="ES147" s="38"/>
      <c r="ET147" s="38"/>
      <c r="EU147" s="38"/>
      <c r="EV147" s="38"/>
      <c r="EW147" s="38"/>
      <c r="EX147" s="38"/>
      <c r="EY147" s="38"/>
      <c r="EZ147" s="38"/>
      <c r="FA147" s="38"/>
      <c r="FB147" s="38"/>
      <c r="FC147" s="38"/>
      <c r="FD147" s="38"/>
      <c r="FE147" s="38"/>
      <c r="FF147" s="38"/>
      <c r="FG147" s="38"/>
      <c r="FH147" s="38"/>
      <c r="FI147" s="38"/>
      <c r="FJ147" s="38"/>
      <c r="FK147" s="38"/>
      <c r="FL147" s="38"/>
      <c r="FM147" s="38"/>
      <c r="FN147" s="38"/>
      <c r="FO147" s="38"/>
      <c r="FP147" s="38"/>
      <c r="FQ147" s="38"/>
      <c r="FR147" s="38"/>
      <c r="FS147" s="38"/>
      <c r="FT147" s="38"/>
      <c r="FU147" s="38"/>
      <c r="FV147" s="38"/>
      <c r="FW147" s="38"/>
      <c r="FX147" s="38"/>
      <c r="FY147" s="38"/>
      <c r="FZ147" s="38"/>
      <c r="GA147" s="38"/>
      <c r="GB147" s="38"/>
      <c r="GC147" s="38"/>
      <c r="GD147" s="38"/>
      <c r="GE147" s="38"/>
      <c r="GF147" s="38"/>
      <c r="GG147" s="38"/>
      <c r="GH147" s="38"/>
      <c r="GI147" s="38"/>
      <c r="GJ147" s="38"/>
      <c r="GK147" s="38"/>
      <c r="GL147" s="38"/>
      <c r="GM147" s="38"/>
      <c r="GN147" s="38"/>
      <c r="GO147" s="38"/>
      <c r="GP147" s="38"/>
      <c r="GQ147" s="38"/>
      <c r="GR147" s="38"/>
      <c r="GS147" s="38"/>
      <c r="GT147" s="38"/>
      <c r="GU147" s="38"/>
      <c r="GV147" s="38"/>
      <c r="GW147" s="38"/>
      <c r="GX147" s="38"/>
      <c r="GY147" s="38"/>
      <c r="GZ147" s="38"/>
      <c r="HA147" s="38"/>
      <c r="HB147" s="38"/>
      <c r="HC147" s="38"/>
      <c r="HD147" s="38"/>
      <c r="HE147" s="39"/>
      <c r="HF147" s="40"/>
      <c r="HG147" s="40"/>
      <c r="HH147" s="40"/>
      <c r="HI147" s="40"/>
      <c r="HJ147" s="40"/>
      <c r="HK147" s="40"/>
    </row>
    <row r="148" spans="1:219" s="41" customFormat="1" ht="41.25" customHeight="1" thickBot="1" x14ac:dyDescent="0.25">
      <c r="A148" s="321"/>
      <c r="B148" s="27"/>
      <c r="C148" s="79"/>
      <c r="D148" s="324"/>
      <c r="E148" s="97"/>
      <c r="F148" s="98" t="s">
        <v>80</v>
      </c>
      <c r="G148" s="100"/>
      <c r="H148" s="102" t="s">
        <v>305</v>
      </c>
      <c r="I148" s="327"/>
      <c r="J148" s="103" t="s">
        <v>431</v>
      </c>
      <c r="K148" s="330"/>
      <c r="L148" s="103" t="s">
        <v>432</v>
      </c>
      <c r="M148" s="333"/>
      <c r="N148" s="333"/>
      <c r="O148" s="337"/>
      <c r="P148" s="308"/>
      <c r="Q148" s="311"/>
      <c r="R148" s="280"/>
      <c r="S148" s="314"/>
      <c r="T148" s="103" t="s">
        <v>462</v>
      </c>
      <c r="U148" s="134" t="s">
        <v>248</v>
      </c>
      <c r="V148" s="283"/>
      <c r="W148" s="284"/>
      <c r="X148" s="285"/>
      <c r="Y148" s="482"/>
      <c r="Z148" s="483"/>
      <c r="AA148" s="483"/>
      <c r="AB148" s="483"/>
      <c r="AC148" s="483"/>
      <c r="AD148" s="484"/>
      <c r="AE148" s="36" t="str">
        <f>IF(AD148="","",IF(AD148="PROBABILIDAD",SUM(W148+Z148+AC148),0))</f>
        <v/>
      </c>
      <c r="AF148" s="257" t="str">
        <f>IF(AD148="","",IF(AD148="IMPACTO",SUM(W148+Z148+AC148),0))</f>
        <v/>
      </c>
      <c r="AG148" s="294"/>
      <c r="AH148" s="294"/>
      <c r="AI148" s="294"/>
      <c r="AJ148" s="294"/>
      <c r="AK148" s="294"/>
      <c r="AL148" s="294"/>
      <c r="AM148" s="294"/>
      <c r="AN148" s="280"/>
      <c r="AO148" s="280"/>
      <c r="AP148" s="280"/>
      <c r="AQ148" s="287"/>
      <c r="AR148" s="103"/>
      <c r="AS148" s="103"/>
      <c r="AT148" s="103"/>
      <c r="AU148" s="103"/>
      <c r="AV148" s="103"/>
      <c r="AW148" s="103"/>
      <c r="AX148" s="103"/>
      <c r="AY148" s="103"/>
      <c r="AZ148" s="103"/>
      <c r="BA148" s="103"/>
      <c r="BB148" s="103"/>
      <c r="BC148" s="103"/>
      <c r="BD148" s="103"/>
      <c r="BE148" s="103"/>
      <c r="BF148" s="103"/>
      <c r="BG148" s="103"/>
      <c r="BH148" s="103"/>
      <c r="BI148" s="103"/>
      <c r="BJ148" s="103"/>
      <c r="BK148" s="103"/>
      <c r="BL148" s="103"/>
      <c r="BM148" s="103"/>
      <c r="BN148" s="103"/>
      <c r="BO148" s="103"/>
      <c r="BP148" s="277"/>
      <c r="BQ148" s="277"/>
      <c r="BR148" s="277"/>
      <c r="BS148" s="38"/>
      <c r="BT148" s="38"/>
      <c r="BU148" s="38"/>
      <c r="BV148" s="38"/>
      <c r="BW148" s="38"/>
      <c r="BX148" s="38"/>
      <c r="BY148" s="38"/>
      <c r="BZ148" s="38"/>
      <c r="CA148" s="38" t="s">
        <v>68</v>
      </c>
      <c r="CB148" s="38"/>
      <c r="CC148" s="38"/>
      <c r="CD148" s="38"/>
      <c r="CE148" s="38"/>
      <c r="CF148" s="38"/>
      <c r="CG148" s="38"/>
      <c r="CH148" s="38"/>
      <c r="CI148" s="38"/>
      <c r="CJ148" s="38" t="s">
        <v>65</v>
      </c>
      <c r="CK148" s="38"/>
      <c r="CL148" s="38"/>
      <c r="CM148" s="38"/>
      <c r="CN148" s="38"/>
      <c r="CO148" s="38"/>
      <c r="CP148" s="38"/>
      <c r="CQ148" s="38"/>
      <c r="CR148" s="38"/>
      <c r="CS148" s="38"/>
      <c r="CT148" s="38"/>
      <c r="CU148" s="38"/>
      <c r="CV148" s="38"/>
      <c r="CW148" s="38"/>
      <c r="CX148" s="38"/>
      <c r="CY148" s="38"/>
      <c r="CZ148" s="38"/>
      <c r="DA148" s="38"/>
      <c r="DB148" s="38"/>
      <c r="DC148" s="38"/>
      <c r="DD148" s="38"/>
      <c r="DE148" s="38"/>
      <c r="DF148" s="38"/>
      <c r="DG148" s="38"/>
      <c r="DH148" s="38"/>
      <c r="DI148" s="38"/>
      <c r="DJ148" s="38"/>
      <c r="DK148" s="38"/>
      <c r="DL148" s="38"/>
      <c r="DM148" s="38"/>
      <c r="DN148" s="38"/>
      <c r="DO148" s="38"/>
      <c r="DP148" s="38"/>
      <c r="DQ148" s="38"/>
      <c r="DR148" s="38"/>
      <c r="DS148" s="38"/>
      <c r="DT148" s="38"/>
      <c r="DU148" s="38"/>
      <c r="DV148" s="38"/>
      <c r="DW148" s="38"/>
      <c r="DX148" s="38"/>
      <c r="DY148" s="38"/>
      <c r="DZ148" s="38"/>
      <c r="EA148" s="38"/>
      <c r="EB148" s="38"/>
      <c r="EC148" s="38"/>
      <c r="ED148" s="38"/>
      <c r="EE148" s="38"/>
      <c r="EF148" s="38"/>
      <c r="EG148" s="38"/>
      <c r="EH148" s="38"/>
      <c r="EI148" s="38"/>
      <c r="EJ148" s="38"/>
      <c r="EK148" s="38"/>
      <c r="EL148" s="38"/>
      <c r="EM148" s="38"/>
      <c r="EN148" s="38"/>
      <c r="EO148" s="38"/>
      <c r="EP148" s="38"/>
      <c r="EQ148" s="38"/>
      <c r="ER148" s="38"/>
      <c r="ES148" s="38"/>
      <c r="ET148" s="38"/>
      <c r="EU148" s="38"/>
      <c r="EV148" s="38"/>
      <c r="EW148" s="38"/>
      <c r="EX148" s="38"/>
      <c r="EY148" s="38"/>
      <c r="EZ148" s="38"/>
      <c r="FA148" s="38"/>
      <c r="FB148" s="38"/>
      <c r="FC148" s="38"/>
      <c r="FD148" s="38"/>
      <c r="FE148" s="38"/>
      <c r="FF148" s="38"/>
      <c r="FG148" s="38"/>
      <c r="FH148" s="38"/>
      <c r="FI148" s="38"/>
      <c r="FJ148" s="38"/>
      <c r="FK148" s="38"/>
      <c r="FL148" s="38"/>
      <c r="FM148" s="38"/>
      <c r="FN148" s="38"/>
      <c r="FO148" s="38"/>
      <c r="FP148" s="38"/>
      <c r="FQ148" s="38"/>
      <c r="FR148" s="38"/>
      <c r="FS148" s="38"/>
      <c r="FT148" s="38"/>
      <c r="FU148" s="38"/>
      <c r="FV148" s="38"/>
      <c r="FW148" s="38"/>
      <c r="FX148" s="38"/>
      <c r="FY148" s="38"/>
      <c r="FZ148" s="38"/>
      <c r="GA148" s="38"/>
      <c r="GB148" s="38"/>
      <c r="GC148" s="38"/>
      <c r="GD148" s="38"/>
      <c r="GE148" s="38"/>
      <c r="GF148" s="38"/>
      <c r="GG148" s="38"/>
      <c r="GH148" s="38"/>
      <c r="GI148" s="38"/>
      <c r="GJ148" s="38"/>
      <c r="GK148" s="38"/>
      <c r="GL148" s="38"/>
      <c r="GM148" s="38"/>
      <c r="GN148" s="38"/>
      <c r="GO148" s="38"/>
      <c r="GP148" s="38"/>
      <c r="GQ148" s="38"/>
      <c r="GR148" s="38"/>
      <c r="GS148" s="38"/>
      <c r="GT148" s="38"/>
      <c r="GU148" s="38"/>
      <c r="GV148" s="38"/>
      <c r="GW148" s="38"/>
      <c r="GX148" s="38"/>
      <c r="GY148" s="38"/>
      <c r="GZ148" s="38"/>
      <c r="HA148" s="38"/>
      <c r="HB148" s="38"/>
      <c r="HC148" s="38"/>
      <c r="HD148" s="38"/>
      <c r="HE148" s="39"/>
      <c r="HF148" s="40"/>
      <c r="HG148" s="40"/>
      <c r="HH148" s="40"/>
      <c r="HI148" s="40"/>
      <c r="HJ148" s="40"/>
      <c r="HK148" s="40"/>
    </row>
    <row r="149" spans="1:219" s="41" customFormat="1" ht="41.25" customHeight="1" thickBot="1" x14ac:dyDescent="0.25">
      <c r="A149" s="321"/>
      <c r="B149" s="27"/>
      <c r="C149" s="79"/>
      <c r="D149" s="324"/>
      <c r="E149" s="97"/>
      <c r="F149" s="98"/>
      <c r="G149" s="100"/>
      <c r="H149" s="102"/>
      <c r="I149" s="327"/>
      <c r="J149" s="104" t="s">
        <v>433</v>
      </c>
      <c r="K149" s="330"/>
      <c r="L149" s="104" t="s">
        <v>423</v>
      </c>
      <c r="M149" s="333"/>
      <c r="N149" s="333"/>
      <c r="O149" s="337"/>
      <c r="P149" s="308"/>
      <c r="Q149" s="311"/>
      <c r="R149" s="280"/>
      <c r="S149" s="314"/>
      <c r="T149" s="104"/>
      <c r="U149" s="134"/>
      <c r="V149" s="283"/>
      <c r="W149" s="284"/>
      <c r="X149" s="285"/>
      <c r="Y149" s="482"/>
      <c r="Z149" s="483"/>
      <c r="AA149" s="483"/>
      <c r="AB149" s="483"/>
      <c r="AC149" s="483"/>
      <c r="AD149" s="484"/>
      <c r="AE149" s="290" t="str">
        <f>IF(AD149="","",IF(AD149="PROBABILIDAD",SUM(W149+Z149+AC149),0))</f>
        <v/>
      </c>
      <c r="AF149" s="292" t="str">
        <f>IF(AD149="","",IF(AD149="IMPACTO",SUM(W149+Z149+AC149),0))</f>
        <v/>
      </c>
      <c r="AG149" s="294"/>
      <c r="AH149" s="294"/>
      <c r="AI149" s="294"/>
      <c r="AJ149" s="294"/>
      <c r="AK149" s="294"/>
      <c r="AL149" s="294"/>
      <c r="AM149" s="294"/>
      <c r="AN149" s="280"/>
      <c r="AO149" s="280"/>
      <c r="AP149" s="280"/>
      <c r="AQ149" s="287"/>
      <c r="AR149" s="104"/>
      <c r="AS149" s="104"/>
      <c r="AT149" s="104"/>
      <c r="AU149" s="104"/>
      <c r="AV149" s="104"/>
      <c r="AW149" s="104"/>
      <c r="AX149" s="104"/>
      <c r="AY149" s="104"/>
      <c r="AZ149" s="104"/>
      <c r="BA149" s="104"/>
      <c r="BB149" s="104"/>
      <c r="BC149" s="104"/>
      <c r="BD149" s="104"/>
      <c r="BE149" s="104"/>
      <c r="BF149" s="104"/>
      <c r="BG149" s="104"/>
      <c r="BH149" s="104"/>
      <c r="BI149" s="104"/>
      <c r="BJ149" s="104"/>
      <c r="BK149" s="104"/>
      <c r="BL149" s="104"/>
      <c r="BM149" s="104"/>
      <c r="BN149" s="104"/>
      <c r="BO149" s="104"/>
      <c r="BP149" s="277"/>
      <c r="BQ149" s="277"/>
      <c r="BR149" s="277"/>
      <c r="BS149" s="38"/>
      <c r="BT149" s="38"/>
      <c r="BU149" s="38"/>
      <c r="BV149" s="38"/>
      <c r="BW149" s="38"/>
      <c r="BX149" s="38"/>
      <c r="BY149" s="38"/>
      <c r="BZ149" s="38"/>
      <c r="CA149" s="38" t="s">
        <v>5</v>
      </c>
      <c r="CB149" s="38"/>
      <c r="CC149" s="38"/>
      <c r="CD149" s="38"/>
      <c r="CE149" s="38"/>
      <c r="CF149" s="38"/>
      <c r="CG149" s="38"/>
      <c r="CH149" s="38"/>
      <c r="CI149" s="38"/>
      <c r="CJ149" s="38" t="s">
        <v>119</v>
      </c>
      <c r="CK149" s="38"/>
      <c r="CL149" s="38"/>
      <c r="CM149" s="38"/>
      <c r="CN149" s="38"/>
      <c r="CO149" s="38"/>
      <c r="CP149" s="38"/>
      <c r="CQ149" s="38"/>
      <c r="CR149" s="38"/>
      <c r="CS149" s="38"/>
      <c r="CT149" s="38"/>
      <c r="CU149" s="38"/>
      <c r="CV149" s="38"/>
      <c r="CW149" s="38"/>
      <c r="CX149" s="38"/>
      <c r="CY149" s="38"/>
      <c r="CZ149" s="38"/>
      <c r="DA149" s="38"/>
      <c r="DB149" s="38"/>
      <c r="DC149" s="38"/>
      <c r="DD149" s="38"/>
      <c r="DE149" s="38"/>
      <c r="DF149" s="38"/>
      <c r="DG149" s="38"/>
      <c r="DH149" s="38"/>
      <c r="DI149" s="38"/>
      <c r="DJ149" s="38"/>
      <c r="DK149" s="38"/>
      <c r="DL149" s="38"/>
      <c r="DM149" s="38"/>
      <c r="DN149" s="38"/>
      <c r="DO149" s="38"/>
      <c r="DP149" s="38"/>
      <c r="DQ149" s="38"/>
      <c r="DR149" s="38"/>
      <c r="DS149" s="38"/>
      <c r="DT149" s="38"/>
      <c r="DU149" s="38"/>
      <c r="DV149" s="38"/>
      <c r="DW149" s="38"/>
      <c r="DX149" s="38"/>
      <c r="DY149" s="38"/>
      <c r="DZ149" s="38"/>
      <c r="EA149" s="38"/>
      <c r="EB149" s="38"/>
      <c r="EC149" s="38"/>
      <c r="ED149" s="38"/>
      <c r="EE149" s="38"/>
      <c r="EF149" s="38"/>
      <c r="EG149" s="38"/>
      <c r="EH149" s="38"/>
      <c r="EI149" s="38"/>
      <c r="EJ149" s="38"/>
      <c r="EK149" s="38"/>
      <c r="EL149" s="38"/>
      <c r="EM149" s="38"/>
      <c r="EN149" s="38"/>
      <c r="EO149" s="38"/>
      <c r="EP149" s="38"/>
      <c r="EQ149" s="38"/>
      <c r="ER149" s="38"/>
      <c r="ES149" s="38"/>
      <c r="ET149" s="38"/>
      <c r="EU149" s="38"/>
      <c r="EV149" s="38"/>
      <c r="EW149" s="38"/>
      <c r="EX149" s="38"/>
      <c r="EY149" s="38"/>
      <c r="EZ149" s="38"/>
      <c r="FA149" s="38"/>
      <c r="FB149" s="38"/>
      <c r="FC149" s="38"/>
      <c r="FD149" s="38"/>
      <c r="FE149" s="38"/>
      <c r="FF149" s="38"/>
      <c r="FG149" s="38"/>
      <c r="FH149" s="38"/>
      <c r="FI149" s="38"/>
      <c r="FJ149" s="38"/>
      <c r="FK149" s="38"/>
      <c r="FL149" s="38"/>
      <c r="FM149" s="38"/>
      <c r="FN149" s="38"/>
      <c r="FO149" s="38"/>
      <c r="FP149" s="38"/>
      <c r="FQ149" s="38"/>
      <c r="FR149" s="38"/>
      <c r="FS149" s="38"/>
      <c r="FT149" s="38"/>
      <c r="FU149" s="38"/>
      <c r="FV149" s="38"/>
      <c r="FW149" s="38"/>
      <c r="FX149" s="38"/>
      <c r="FY149" s="38"/>
      <c r="FZ149" s="38"/>
      <c r="GA149" s="38"/>
      <c r="GB149" s="38"/>
      <c r="GC149" s="38"/>
      <c r="GD149" s="38"/>
      <c r="GE149" s="38"/>
      <c r="GF149" s="38"/>
      <c r="GG149" s="38"/>
      <c r="GH149" s="38"/>
      <c r="GI149" s="38"/>
      <c r="GJ149" s="38"/>
      <c r="GK149" s="38"/>
      <c r="GL149" s="38"/>
      <c r="GM149" s="38"/>
      <c r="GN149" s="38"/>
      <c r="GO149" s="38"/>
      <c r="GP149" s="38"/>
      <c r="GQ149" s="38"/>
      <c r="GR149" s="38"/>
      <c r="GS149" s="38"/>
      <c r="GT149" s="38"/>
      <c r="GU149" s="38"/>
      <c r="GV149" s="38"/>
      <c r="GW149" s="38"/>
      <c r="GX149" s="38"/>
      <c r="GY149" s="38"/>
      <c r="GZ149" s="38"/>
      <c r="HA149" s="38"/>
      <c r="HB149" s="38"/>
      <c r="HC149" s="38"/>
      <c r="HD149" s="38"/>
      <c r="HE149" s="39"/>
      <c r="HF149" s="40"/>
      <c r="HG149" s="40"/>
      <c r="HH149" s="40"/>
      <c r="HI149" s="40"/>
      <c r="HJ149" s="40"/>
      <c r="HK149" s="40"/>
    </row>
    <row r="150" spans="1:219" s="41" customFormat="1" ht="41.25" customHeight="1" thickBot="1" x14ac:dyDescent="0.25">
      <c r="A150" s="321"/>
      <c r="B150" s="27"/>
      <c r="C150" s="79"/>
      <c r="D150" s="324"/>
      <c r="E150" s="97"/>
      <c r="F150" s="98"/>
      <c r="G150" s="100"/>
      <c r="H150" s="102"/>
      <c r="I150" s="327"/>
      <c r="J150" s="104"/>
      <c r="K150" s="330"/>
      <c r="L150" s="104" t="s">
        <v>434</v>
      </c>
      <c r="M150" s="334"/>
      <c r="N150" s="334"/>
      <c r="O150" s="337"/>
      <c r="P150" s="308"/>
      <c r="Q150" s="311"/>
      <c r="R150" s="281"/>
      <c r="S150" s="315"/>
      <c r="T150" s="104"/>
      <c r="U150" s="134"/>
      <c r="V150" s="283"/>
      <c r="W150" s="284"/>
      <c r="X150" s="285"/>
      <c r="Y150" s="482"/>
      <c r="Z150" s="483"/>
      <c r="AA150" s="483"/>
      <c r="AB150" s="483"/>
      <c r="AC150" s="483"/>
      <c r="AD150" s="484"/>
      <c r="AE150" s="291"/>
      <c r="AF150" s="293"/>
      <c r="AG150" s="294"/>
      <c r="AH150" s="294"/>
      <c r="AI150" s="294"/>
      <c r="AJ150" s="294"/>
      <c r="AK150" s="294"/>
      <c r="AL150" s="294"/>
      <c r="AM150" s="294"/>
      <c r="AN150" s="281"/>
      <c r="AO150" s="281"/>
      <c r="AP150" s="281"/>
      <c r="AQ150" s="288"/>
      <c r="AR150" s="104"/>
      <c r="AS150" s="104"/>
      <c r="AT150" s="104"/>
      <c r="AU150" s="104"/>
      <c r="AV150" s="104"/>
      <c r="AW150" s="104"/>
      <c r="AX150" s="104"/>
      <c r="AY150" s="104"/>
      <c r="AZ150" s="104"/>
      <c r="BA150" s="104"/>
      <c r="BB150" s="104"/>
      <c r="BC150" s="104"/>
      <c r="BD150" s="104"/>
      <c r="BE150" s="104"/>
      <c r="BF150" s="104"/>
      <c r="BG150" s="104"/>
      <c r="BH150" s="104"/>
      <c r="BI150" s="104"/>
      <c r="BJ150" s="104"/>
      <c r="BK150" s="104"/>
      <c r="BL150" s="104"/>
      <c r="BM150" s="104"/>
      <c r="BN150" s="104"/>
      <c r="BO150" s="104"/>
      <c r="BP150" s="277"/>
      <c r="BQ150" s="277"/>
      <c r="BR150" s="277"/>
      <c r="BS150" s="38"/>
      <c r="BT150" s="38"/>
      <c r="BU150" s="38"/>
      <c r="BV150" s="38"/>
      <c r="BW150" s="38"/>
      <c r="BX150" s="38"/>
      <c r="BY150" s="38"/>
      <c r="BZ150" s="38"/>
      <c r="CA150" s="38" t="s">
        <v>6</v>
      </c>
      <c r="CB150" s="38"/>
      <c r="CC150" s="38"/>
      <c r="CD150" s="38"/>
      <c r="CE150" s="38"/>
      <c r="CF150" s="38"/>
      <c r="CG150" s="38"/>
      <c r="CH150" s="38"/>
      <c r="CI150" s="38"/>
      <c r="CJ150" s="38" t="s">
        <v>66</v>
      </c>
      <c r="CK150" s="38"/>
      <c r="CL150" s="38"/>
      <c r="CM150" s="38"/>
      <c r="CN150" s="38"/>
      <c r="CO150" s="38"/>
      <c r="CP150" s="38"/>
      <c r="CQ150" s="38"/>
      <c r="CR150" s="38"/>
      <c r="CS150" s="38"/>
      <c r="CT150" s="38"/>
      <c r="CU150" s="38"/>
      <c r="CV150" s="38"/>
      <c r="CW150" s="38"/>
      <c r="CX150" s="38"/>
      <c r="CY150" s="38"/>
      <c r="CZ150" s="38"/>
      <c r="DA150" s="38"/>
      <c r="DB150" s="38"/>
      <c r="DC150" s="38"/>
      <c r="DD150" s="38"/>
      <c r="DE150" s="38"/>
      <c r="DF150" s="38"/>
      <c r="DG150" s="38"/>
      <c r="DH150" s="38"/>
      <c r="DI150" s="38"/>
      <c r="DJ150" s="38"/>
      <c r="DK150" s="38"/>
      <c r="DL150" s="38"/>
      <c r="DM150" s="38"/>
      <c r="DN150" s="38"/>
      <c r="DO150" s="38"/>
      <c r="DP150" s="38"/>
      <c r="DQ150" s="38"/>
      <c r="DR150" s="38"/>
      <c r="DS150" s="38"/>
      <c r="DT150" s="38"/>
      <c r="DU150" s="38"/>
      <c r="DV150" s="38"/>
      <c r="DW150" s="38"/>
      <c r="DX150" s="38"/>
      <c r="DY150" s="38"/>
      <c r="DZ150" s="38"/>
      <c r="EA150" s="38"/>
      <c r="EB150" s="38"/>
      <c r="EC150" s="38"/>
      <c r="ED150" s="38"/>
      <c r="EE150" s="38"/>
      <c r="EF150" s="38"/>
      <c r="EG150" s="38"/>
      <c r="EH150" s="38"/>
      <c r="EI150" s="38"/>
      <c r="EJ150" s="38"/>
      <c r="EK150" s="38"/>
      <c r="EL150" s="38"/>
      <c r="EM150" s="38"/>
      <c r="EN150" s="38"/>
      <c r="EO150" s="38"/>
      <c r="EP150" s="38"/>
      <c r="EQ150" s="38"/>
      <c r="ER150" s="38"/>
      <c r="ES150" s="38"/>
      <c r="ET150" s="38"/>
      <c r="EU150" s="38"/>
      <c r="EV150" s="38"/>
      <c r="EW150" s="38"/>
      <c r="EX150" s="38"/>
      <c r="EY150" s="38"/>
      <c r="EZ150" s="38"/>
      <c r="FA150" s="38"/>
      <c r="FB150" s="38"/>
      <c r="FC150" s="38"/>
      <c r="FD150" s="38"/>
      <c r="FE150" s="38"/>
      <c r="FF150" s="38"/>
      <c r="FG150" s="38"/>
      <c r="FH150" s="38"/>
      <c r="FI150" s="38"/>
      <c r="FJ150" s="38"/>
      <c r="FK150" s="38"/>
      <c r="FL150" s="38"/>
      <c r="FM150" s="38"/>
      <c r="FN150" s="38"/>
      <c r="FO150" s="38"/>
      <c r="FP150" s="38"/>
      <c r="FQ150" s="38"/>
      <c r="FR150" s="38"/>
      <c r="FS150" s="38"/>
      <c r="FT150" s="38"/>
      <c r="FU150" s="38"/>
      <c r="FV150" s="38"/>
      <c r="FW150" s="38"/>
      <c r="FX150" s="38"/>
      <c r="FY150" s="38"/>
      <c r="FZ150" s="38"/>
      <c r="GA150" s="38"/>
      <c r="GB150" s="38"/>
      <c r="GC150" s="38"/>
      <c r="GD150" s="38"/>
      <c r="GE150" s="38"/>
      <c r="GF150" s="38"/>
      <c r="GG150" s="38"/>
      <c r="GH150" s="38"/>
      <c r="GI150" s="38"/>
      <c r="GJ150" s="38"/>
      <c r="GK150" s="38"/>
      <c r="GL150" s="38"/>
      <c r="GM150" s="38"/>
      <c r="GN150" s="38"/>
      <c r="GO150" s="38"/>
      <c r="GP150" s="38"/>
      <c r="GQ150" s="38"/>
      <c r="GR150" s="38"/>
      <c r="GS150" s="38"/>
      <c r="GT150" s="38"/>
      <c r="GU150" s="38"/>
      <c r="GV150" s="38"/>
      <c r="GW150" s="38"/>
      <c r="GX150" s="38"/>
      <c r="GY150" s="38"/>
      <c r="GZ150" s="38"/>
      <c r="HA150" s="38"/>
      <c r="HB150" s="38"/>
      <c r="HC150" s="38"/>
      <c r="HD150" s="38"/>
      <c r="HE150" s="39"/>
      <c r="HF150" s="40"/>
      <c r="HG150" s="40"/>
      <c r="HH150" s="40"/>
      <c r="HI150" s="40"/>
      <c r="HJ150" s="40"/>
      <c r="HK150" s="40"/>
    </row>
    <row r="151" spans="1:219" s="41" customFormat="1" ht="41.25" customHeight="1" thickBot="1" x14ac:dyDescent="0.25">
      <c r="A151" s="322"/>
      <c r="B151" s="27"/>
      <c r="C151" s="80"/>
      <c r="D151" s="325"/>
      <c r="E151" s="97"/>
      <c r="F151" s="98"/>
      <c r="G151" s="101"/>
      <c r="H151" s="102"/>
      <c r="I151" s="328"/>
      <c r="J151" s="105"/>
      <c r="K151" s="331"/>
      <c r="L151" s="105"/>
      <c r="M151" s="335"/>
      <c r="N151" s="335"/>
      <c r="O151" s="338"/>
      <c r="P151" s="309"/>
      <c r="Q151" s="312"/>
      <c r="R151" s="282"/>
      <c r="S151" s="316"/>
      <c r="T151" s="105"/>
      <c r="U151" s="134"/>
      <c r="V151" s="295"/>
      <c r="W151" s="296"/>
      <c r="X151" s="297"/>
      <c r="Y151" s="485"/>
      <c r="Z151" s="486"/>
      <c r="AA151" s="486"/>
      <c r="AB151" s="486"/>
      <c r="AC151" s="486"/>
      <c r="AD151" s="487"/>
      <c r="AE151" s="36" t="str">
        <f>IF(AD151="","",IF(AD151="PROBABILIDAD",SUM(W151+Z151+AC151),0))</f>
        <v/>
      </c>
      <c r="AF151" s="53" t="str">
        <f>IF(AD151="","",IF(AD151="IMPACTO",SUM(W151+Z151+AC151),0))</f>
        <v/>
      </c>
      <c r="AG151" s="291"/>
      <c r="AH151" s="291"/>
      <c r="AI151" s="291"/>
      <c r="AJ151" s="291"/>
      <c r="AK151" s="291"/>
      <c r="AL151" s="291"/>
      <c r="AM151" s="291"/>
      <c r="AN151" s="282"/>
      <c r="AO151" s="282"/>
      <c r="AP151" s="282"/>
      <c r="AQ151" s="289"/>
      <c r="AR151" s="105"/>
      <c r="AS151" s="105"/>
      <c r="AT151" s="105"/>
      <c r="AU151" s="105"/>
      <c r="AV151" s="105"/>
      <c r="AW151" s="105"/>
      <c r="AX151" s="105"/>
      <c r="AY151" s="105"/>
      <c r="AZ151" s="105"/>
      <c r="BA151" s="105"/>
      <c r="BB151" s="105"/>
      <c r="BC151" s="105"/>
      <c r="BD151" s="105"/>
      <c r="BE151" s="105"/>
      <c r="BF151" s="105"/>
      <c r="BG151" s="105"/>
      <c r="BH151" s="105"/>
      <c r="BI151" s="105"/>
      <c r="BJ151" s="105"/>
      <c r="BK151" s="105"/>
      <c r="BL151" s="105"/>
      <c r="BM151" s="105"/>
      <c r="BN151" s="105"/>
      <c r="BO151" s="105"/>
      <c r="BP151" s="278"/>
      <c r="BQ151" s="278"/>
      <c r="BR151" s="278"/>
      <c r="BS151" s="38"/>
      <c r="BT151" s="38"/>
      <c r="BU151" s="38"/>
      <c r="BV151" s="38"/>
      <c r="BW151" s="38"/>
      <c r="BX151" s="38"/>
      <c r="BY151" s="38"/>
      <c r="BZ151" s="38"/>
      <c r="CA151" s="38" t="s">
        <v>7</v>
      </c>
      <c r="CB151" s="38"/>
      <c r="CC151" s="38"/>
      <c r="CD151" s="38"/>
      <c r="CE151" s="38"/>
      <c r="CF151" s="38"/>
      <c r="CG151" s="38"/>
      <c r="CH151" s="38"/>
      <c r="CI151" s="38"/>
      <c r="CJ151" s="38"/>
      <c r="CK151" s="38"/>
      <c r="CL151" s="38"/>
      <c r="CM151" s="38"/>
      <c r="CN151" s="38"/>
      <c r="CO151" s="38"/>
      <c r="CP151" s="38"/>
      <c r="CQ151" s="38"/>
      <c r="CR151" s="38"/>
      <c r="CS151" s="38"/>
      <c r="CT151" s="38"/>
      <c r="CU151" s="38"/>
      <c r="CV151" s="38"/>
      <c r="CW151" s="38"/>
      <c r="CX151" s="38"/>
      <c r="CY151" s="38"/>
      <c r="CZ151" s="38"/>
      <c r="DA151" s="38"/>
      <c r="DB151" s="38"/>
      <c r="DC151" s="38"/>
      <c r="DD151" s="38"/>
      <c r="DE151" s="38"/>
      <c r="DF151" s="38"/>
      <c r="DG151" s="38"/>
      <c r="DH151" s="38"/>
      <c r="DI151" s="38"/>
      <c r="DJ151" s="38"/>
      <c r="DK151" s="38"/>
      <c r="DL151" s="38"/>
      <c r="DM151" s="38"/>
      <c r="DN151" s="38"/>
      <c r="DO151" s="38"/>
      <c r="DP151" s="38"/>
      <c r="DQ151" s="38"/>
      <c r="DR151" s="38"/>
      <c r="DS151" s="38"/>
      <c r="DT151" s="38"/>
      <c r="DU151" s="38"/>
      <c r="DV151" s="38"/>
      <c r="DW151" s="38"/>
      <c r="DX151" s="38"/>
      <c r="DY151" s="38"/>
      <c r="DZ151" s="38"/>
      <c r="EA151" s="38"/>
      <c r="EB151" s="38"/>
      <c r="EC151" s="38"/>
      <c r="ED151" s="38"/>
      <c r="EE151" s="38"/>
      <c r="EF151" s="38"/>
      <c r="EG151" s="38"/>
      <c r="EH151" s="38"/>
      <c r="EI151" s="38"/>
      <c r="EJ151" s="38"/>
      <c r="EK151" s="38"/>
      <c r="EL151" s="38"/>
      <c r="EM151" s="38"/>
      <c r="EN151" s="38"/>
      <c r="EO151" s="38"/>
      <c r="EP151" s="38"/>
      <c r="EQ151" s="38"/>
      <c r="ER151" s="38"/>
      <c r="ES151" s="38"/>
      <c r="ET151" s="38"/>
      <c r="EU151" s="38"/>
      <c r="EV151" s="38"/>
      <c r="EW151" s="38"/>
      <c r="EX151" s="38"/>
      <c r="EY151" s="38"/>
      <c r="EZ151" s="38"/>
      <c r="FA151" s="38"/>
      <c r="FB151" s="38"/>
      <c r="FC151" s="38"/>
      <c r="FD151" s="38"/>
      <c r="FE151" s="38"/>
      <c r="FF151" s="38"/>
      <c r="FG151" s="38"/>
      <c r="FH151" s="38"/>
      <c r="FI151" s="38"/>
      <c r="FJ151" s="38"/>
      <c r="FK151" s="38"/>
      <c r="FL151" s="38"/>
      <c r="FM151" s="38"/>
      <c r="FN151" s="38"/>
      <c r="FO151" s="38"/>
      <c r="FP151" s="38"/>
      <c r="FQ151" s="38"/>
      <c r="FR151" s="38"/>
      <c r="FS151" s="38"/>
      <c r="FT151" s="38"/>
      <c r="FU151" s="38"/>
      <c r="FV151" s="38"/>
      <c r="FW151" s="38"/>
      <c r="FX151" s="38"/>
      <c r="FY151" s="38"/>
      <c r="FZ151" s="38"/>
      <c r="GA151" s="38"/>
      <c r="GB151" s="38"/>
      <c r="GC151" s="38"/>
      <c r="GD151" s="38"/>
      <c r="GE151" s="38"/>
      <c r="GF151" s="38"/>
      <c r="GG151" s="38"/>
      <c r="GH151" s="38"/>
      <c r="GI151" s="38"/>
      <c r="GJ151" s="38"/>
      <c r="GK151" s="38"/>
      <c r="GL151" s="38"/>
      <c r="GM151" s="38"/>
      <c r="GN151" s="38"/>
      <c r="GO151" s="38"/>
      <c r="GP151" s="38"/>
      <c r="GQ151" s="38"/>
      <c r="GR151" s="38"/>
      <c r="GS151" s="38"/>
      <c r="GT151" s="38"/>
      <c r="GU151" s="38"/>
      <c r="GV151" s="38"/>
      <c r="GW151" s="38"/>
      <c r="GX151" s="38"/>
      <c r="GY151" s="38"/>
      <c r="GZ151" s="38"/>
      <c r="HA151" s="38"/>
      <c r="HB151" s="38"/>
      <c r="HC151" s="38"/>
      <c r="HD151" s="38"/>
      <c r="HE151" s="39"/>
      <c r="HF151" s="40"/>
      <c r="HG151" s="40"/>
      <c r="HH151" s="40"/>
      <c r="HI151" s="40"/>
      <c r="HJ151" s="40"/>
      <c r="HK151" s="40"/>
    </row>
  </sheetData>
  <sheetProtection formatCells="0" formatColumns="0" formatRows="0" insertRows="0" insertHyperlinks="0" sort="0" autoFilter="0" pivotTables="0"/>
  <autoFilter ref="A111:A146"/>
  <dataConsolidate/>
  <mergeCells count="355">
    <mergeCell ref="BP147:BP151"/>
    <mergeCell ref="BQ147:BQ151"/>
    <mergeCell ref="BR147:BR151"/>
    <mergeCell ref="V148:X148"/>
    <mergeCell ref="V149:X149"/>
    <mergeCell ref="AE149:AE150"/>
    <mergeCell ref="AF149:AF150"/>
    <mergeCell ref="V150:X150"/>
    <mergeCell ref="V151:X151"/>
    <mergeCell ref="AL147:AL151"/>
    <mergeCell ref="AM147:AM151"/>
    <mergeCell ref="AN147:AN151"/>
    <mergeCell ref="AO147:AO151"/>
    <mergeCell ref="AP147:AP151"/>
    <mergeCell ref="AQ147:AQ151"/>
    <mergeCell ref="Y147:AD151"/>
    <mergeCell ref="AG147:AG151"/>
    <mergeCell ref="AH147:AH151"/>
    <mergeCell ref="AI147:AI151"/>
    <mergeCell ref="AJ147:AJ151"/>
    <mergeCell ref="AK147:AK151"/>
    <mergeCell ref="O147:O151"/>
    <mergeCell ref="P147:P151"/>
    <mergeCell ref="Q147:Q151"/>
    <mergeCell ref="R147:R151"/>
    <mergeCell ref="S147:S151"/>
    <mergeCell ref="V147:X147"/>
    <mergeCell ref="A147:A151"/>
    <mergeCell ref="D147:D151"/>
    <mergeCell ref="I147:I151"/>
    <mergeCell ref="K147:K151"/>
    <mergeCell ref="M147:M151"/>
    <mergeCell ref="N147:N151"/>
    <mergeCell ref="AP117:AP121"/>
    <mergeCell ref="AF124:AF125"/>
    <mergeCell ref="V115:X115"/>
    <mergeCell ref="Y142:AD146"/>
    <mergeCell ref="Y122:AC126"/>
    <mergeCell ref="AI122:AI126"/>
    <mergeCell ref="AJ122:AJ126"/>
    <mergeCell ref="AG122:AG126"/>
    <mergeCell ref="AM117:AM121"/>
    <mergeCell ref="AL111:AL116"/>
    <mergeCell ref="BO101:BP105"/>
    <mergeCell ref="BP111:BP116"/>
    <mergeCell ref="BQ111:BQ116"/>
    <mergeCell ref="AU101:BN101"/>
    <mergeCell ref="AU102:BN102"/>
    <mergeCell ref="AU103:BN103"/>
    <mergeCell ref="BK104:BN104"/>
    <mergeCell ref="BK105:BN105"/>
    <mergeCell ref="BC109:BC110"/>
    <mergeCell ref="AR111:AU116"/>
    <mergeCell ref="A111:A116"/>
    <mergeCell ref="D122:D126"/>
    <mergeCell ref="AJ117:AJ121"/>
    <mergeCell ref="Y132:AD136"/>
    <mergeCell ref="A127:A131"/>
    <mergeCell ref="D127:D131"/>
    <mergeCell ref="I127:I131"/>
    <mergeCell ref="K127:K131"/>
    <mergeCell ref="AF119:AF120"/>
    <mergeCell ref="M127:M131"/>
    <mergeCell ref="AQ117:AQ121"/>
    <mergeCell ref="AH117:AH121"/>
    <mergeCell ref="AG117:AG121"/>
    <mergeCell ref="AH127:AH131"/>
    <mergeCell ref="AI127:AI131"/>
    <mergeCell ref="Y137:AD141"/>
    <mergeCell ref="AG127:AG131"/>
    <mergeCell ref="Y127:AC131"/>
    <mergeCell ref="AF129:AF130"/>
    <mergeCell ref="AN117:AN121"/>
    <mergeCell ref="N127:N131"/>
    <mergeCell ref="B111:B146"/>
    <mergeCell ref="N111:N116"/>
    <mergeCell ref="Q111:Q116"/>
    <mergeCell ref="R127:R131"/>
    <mergeCell ref="S127:S131"/>
    <mergeCell ref="N117:N121"/>
    <mergeCell ref="S117:S121"/>
    <mergeCell ref="O111:O116"/>
    <mergeCell ref="P111:P116"/>
    <mergeCell ref="AU105:BJ105"/>
    <mergeCell ref="AU104:BJ104"/>
    <mergeCell ref="T101:T105"/>
    <mergeCell ref="AN101:AQ105"/>
    <mergeCell ref="V105:AA105"/>
    <mergeCell ref="AB105:AD105"/>
    <mergeCell ref="AR101:AT105"/>
    <mergeCell ref="V101:AF101"/>
    <mergeCell ref="AJ101:AK104"/>
    <mergeCell ref="BJ107:BO108"/>
    <mergeCell ref="BJ109:BJ110"/>
    <mergeCell ref="BK109:BK110"/>
    <mergeCell ref="BL109:BL110"/>
    <mergeCell ref="BM109:BM110"/>
    <mergeCell ref="AX107:BC108"/>
    <mergeCell ref="AX109:AX110"/>
    <mergeCell ref="AY109:AY110"/>
    <mergeCell ref="BI109:BI110"/>
    <mergeCell ref="BB109:BB110"/>
    <mergeCell ref="AV107:AW108"/>
    <mergeCell ref="BO109:BO110"/>
    <mergeCell ref="BN109:BN110"/>
    <mergeCell ref="A101:D105"/>
    <mergeCell ref="BD107:BI108"/>
    <mergeCell ref="BD109:BD110"/>
    <mergeCell ref="BE109:BE110"/>
    <mergeCell ref="BF109:BF110"/>
    <mergeCell ref="BG109:BG110"/>
    <mergeCell ref="BH109:BH110"/>
    <mergeCell ref="AQ111:AQ116"/>
    <mergeCell ref="AP111:AP116"/>
    <mergeCell ref="AR109:AR110"/>
    <mergeCell ref="AV109:AV110"/>
    <mergeCell ref="BA109:BA110"/>
    <mergeCell ref="AS109:AS110"/>
    <mergeCell ref="AT109:AT110"/>
    <mergeCell ref="AZ109:AZ110"/>
    <mergeCell ref="AI111:AI116"/>
    <mergeCell ref="AE113:AE114"/>
    <mergeCell ref="AF113:AF114"/>
    <mergeCell ref="V114:X114"/>
    <mergeCell ref="AN107:AQ108"/>
    <mergeCell ref="AP109:AQ109"/>
    <mergeCell ref="AK111:AK116"/>
    <mergeCell ref="AM111:AM116"/>
    <mergeCell ref="AN109:AO109"/>
    <mergeCell ref="AG111:AG116"/>
    <mergeCell ref="BD61:BE61"/>
    <mergeCell ref="J108:J109"/>
    <mergeCell ref="K108:K109"/>
    <mergeCell ref="AR107:AU108"/>
    <mergeCell ref="AU109:AU110"/>
    <mergeCell ref="V104:AA104"/>
    <mergeCell ref="AW109:AW110"/>
    <mergeCell ref="E102:N102"/>
    <mergeCell ref="E103:N103"/>
    <mergeCell ref="M104:N104"/>
    <mergeCell ref="E101:N101"/>
    <mergeCell ref="AE109:AF109"/>
    <mergeCell ref="R101:S105"/>
    <mergeCell ref="V103:AF103"/>
    <mergeCell ref="V102:AF102"/>
    <mergeCell ref="Y109:AD109"/>
    <mergeCell ref="E104:L104"/>
    <mergeCell ref="T107:AD107"/>
    <mergeCell ref="E109:E110"/>
    <mergeCell ref="F109:F110"/>
    <mergeCell ref="E105:L105"/>
    <mergeCell ref="M105:N105"/>
    <mergeCell ref="G109:G110"/>
    <mergeCell ref="I107:L107"/>
    <mergeCell ref="AE104:AF104"/>
    <mergeCell ref="A107:A110"/>
    <mergeCell ref="M107:S108"/>
    <mergeCell ref="D107:D110"/>
    <mergeCell ref="H107:H110"/>
    <mergeCell ref="M109:N109"/>
    <mergeCell ref="O109:S109"/>
    <mergeCell ref="L108:L109"/>
    <mergeCell ref="B107:B110"/>
    <mergeCell ref="I108:I109"/>
    <mergeCell ref="E107:G108"/>
    <mergeCell ref="AG109:AG110"/>
    <mergeCell ref="AH111:AH116"/>
    <mergeCell ref="AB104:AD104"/>
    <mergeCell ref="T108:AD108"/>
    <mergeCell ref="V109:X109"/>
    <mergeCell ref="V110:X110"/>
    <mergeCell ref="V116:X116"/>
    <mergeCell ref="Y110:AD110"/>
    <mergeCell ref="Y111:AC116"/>
    <mergeCell ref="V113:X113"/>
    <mergeCell ref="V124:X124"/>
    <mergeCell ref="AE119:AE120"/>
    <mergeCell ref="AE124:AE125"/>
    <mergeCell ref="Y117:AC121"/>
    <mergeCell ref="R111:R116"/>
    <mergeCell ref="S111:S116"/>
    <mergeCell ref="V119:X119"/>
    <mergeCell ref="A117:A121"/>
    <mergeCell ref="D117:D121"/>
    <mergeCell ref="K117:K121"/>
    <mergeCell ref="R122:R126"/>
    <mergeCell ref="AL122:AL126"/>
    <mergeCell ref="AJ111:AJ116"/>
    <mergeCell ref="K122:K126"/>
    <mergeCell ref="M122:M126"/>
    <mergeCell ref="Q117:Q121"/>
    <mergeCell ref="R117:R121"/>
    <mergeCell ref="D111:D116"/>
    <mergeCell ref="K111:K116"/>
    <mergeCell ref="I117:I121"/>
    <mergeCell ref="O117:O121"/>
    <mergeCell ref="AO117:AO121"/>
    <mergeCell ref="M117:M121"/>
    <mergeCell ref="I111:I116"/>
    <mergeCell ref="M111:M116"/>
    <mergeCell ref="V111:X111"/>
    <mergeCell ref="V112:X112"/>
    <mergeCell ref="A122:A126"/>
    <mergeCell ref="V117:X117"/>
    <mergeCell ref="AK117:AK121"/>
    <mergeCell ref="I122:I126"/>
    <mergeCell ref="V125:X125"/>
    <mergeCell ref="Q122:Q126"/>
    <mergeCell ref="P117:P121"/>
    <mergeCell ref="V120:X120"/>
    <mergeCell ref="V126:X126"/>
    <mergeCell ref="V118:X118"/>
    <mergeCell ref="A132:A136"/>
    <mergeCell ref="D132:D136"/>
    <mergeCell ref="I132:I136"/>
    <mergeCell ref="K132:K136"/>
    <mergeCell ref="AO132:AO136"/>
    <mergeCell ref="AG132:AG136"/>
    <mergeCell ref="AE134:AE135"/>
    <mergeCell ref="S132:S136"/>
    <mergeCell ref="M132:M136"/>
    <mergeCell ref="N132:N136"/>
    <mergeCell ref="O122:O126"/>
    <mergeCell ref="P122:P126"/>
    <mergeCell ref="V129:X129"/>
    <mergeCell ref="S122:S126"/>
    <mergeCell ref="AN122:AN126"/>
    <mergeCell ref="AK122:AK126"/>
    <mergeCell ref="AH122:AH126"/>
    <mergeCell ref="AJ127:AJ131"/>
    <mergeCell ref="AK127:AK131"/>
    <mergeCell ref="AL127:AL131"/>
    <mergeCell ref="Q127:Q131"/>
    <mergeCell ref="AM122:AM126"/>
    <mergeCell ref="V122:X122"/>
    <mergeCell ref="V123:X123"/>
    <mergeCell ref="V130:X130"/>
    <mergeCell ref="AQ127:AQ131"/>
    <mergeCell ref="AP122:AP126"/>
    <mergeCell ref="AQ122:AQ126"/>
    <mergeCell ref="AM127:AM131"/>
    <mergeCell ref="AN127:AN131"/>
    <mergeCell ref="R132:R136"/>
    <mergeCell ref="AF134:AF135"/>
    <mergeCell ref="AH132:AH136"/>
    <mergeCell ref="N122:N126"/>
    <mergeCell ref="V128:X128"/>
    <mergeCell ref="V131:X131"/>
    <mergeCell ref="V127:X127"/>
    <mergeCell ref="AE129:AE130"/>
    <mergeCell ref="O127:O131"/>
    <mergeCell ref="P127:P131"/>
    <mergeCell ref="V135:X135"/>
    <mergeCell ref="AQ132:AQ136"/>
    <mergeCell ref="A137:A141"/>
    <mergeCell ref="D137:D141"/>
    <mergeCell ref="I137:I141"/>
    <mergeCell ref="K137:K141"/>
    <mergeCell ref="M137:M141"/>
    <mergeCell ref="O132:O136"/>
    <mergeCell ref="P132:P136"/>
    <mergeCell ref="Q132:Q136"/>
    <mergeCell ref="AK137:AK141"/>
    <mergeCell ref="AJ132:AJ136"/>
    <mergeCell ref="R137:R141"/>
    <mergeCell ref="S137:S141"/>
    <mergeCell ref="V137:X137"/>
    <mergeCell ref="V138:X138"/>
    <mergeCell ref="V139:X139"/>
    <mergeCell ref="V132:X132"/>
    <mergeCell ref="AI132:AI136"/>
    <mergeCell ref="V134:X134"/>
    <mergeCell ref="AL137:AL141"/>
    <mergeCell ref="AJ137:AJ141"/>
    <mergeCell ref="AP132:AP136"/>
    <mergeCell ref="AK132:AK136"/>
    <mergeCell ref="AL132:AL136"/>
    <mergeCell ref="AM132:AM136"/>
    <mergeCell ref="AN132:AN136"/>
    <mergeCell ref="AN137:AN141"/>
    <mergeCell ref="AO137:AO141"/>
    <mergeCell ref="AP137:AP141"/>
    <mergeCell ref="N137:N141"/>
    <mergeCell ref="O137:O141"/>
    <mergeCell ref="P137:P141"/>
    <mergeCell ref="Q137:Q141"/>
    <mergeCell ref="AH137:AH141"/>
    <mergeCell ref="AI137:AI141"/>
    <mergeCell ref="V140:X140"/>
    <mergeCell ref="AG142:AG146"/>
    <mergeCell ref="AK142:AK146"/>
    <mergeCell ref="AL142:AL146"/>
    <mergeCell ref="A142:A146"/>
    <mergeCell ref="D142:D146"/>
    <mergeCell ref="I142:I146"/>
    <mergeCell ref="K142:K146"/>
    <mergeCell ref="M142:M146"/>
    <mergeCell ref="N142:N146"/>
    <mergeCell ref="O142:O146"/>
    <mergeCell ref="P142:P146"/>
    <mergeCell ref="Q142:Q146"/>
    <mergeCell ref="R142:R146"/>
    <mergeCell ref="S142:S146"/>
    <mergeCell ref="V146:X146"/>
    <mergeCell ref="V143:X143"/>
    <mergeCell ref="V142:X142"/>
    <mergeCell ref="V133:X133"/>
    <mergeCell ref="V136:X136"/>
    <mergeCell ref="V141:X141"/>
    <mergeCell ref="BP137:BP141"/>
    <mergeCell ref="AQ137:AQ141"/>
    <mergeCell ref="AE139:AE140"/>
    <mergeCell ref="AF139:AF140"/>
    <mergeCell ref="AG137:AG141"/>
    <mergeCell ref="AM137:AM141"/>
    <mergeCell ref="AR137:AU141"/>
    <mergeCell ref="AL117:AL121"/>
    <mergeCell ref="V121:X121"/>
    <mergeCell ref="AI117:AI121"/>
    <mergeCell ref="AN111:AN116"/>
    <mergeCell ref="BP127:BP131"/>
    <mergeCell ref="AO127:AO131"/>
    <mergeCell ref="AP127:AP131"/>
    <mergeCell ref="AO122:AO126"/>
    <mergeCell ref="AO111:AO116"/>
    <mergeCell ref="AR127:AU131"/>
    <mergeCell ref="BR111:BR116"/>
    <mergeCell ref="BP117:BP121"/>
    <mergeCell ref="BQ117:BQ121"/>
    <mergeCell ref="BR117:BR121"/>
    <mergeCell ref="BP122:BP126"/>
    <mergeCell ref="AH142:AH146"/>
    <mergeCell ref="AI142:AI146"/>
    <mergeCell ref="AJ142:AJ146"/>
    <mergeCell ref="AM142:AM146"/>
    <mergeCell ref="BQ132:BQ136"/>
    <mergeCell ref="AO142:AO146"/>
    <mergeCell ref="AP142:AP146"/>
    <mergeCell ref="BR137:BR141"/>
    <mergeCell ref="V144:X144"/>
    <mergeCell ref="V145:X145"/>
    <mergeCell ref="AQ142:AQ146"/>
    <mergeCell ref="AE144:AE145"/>
    <mergeCell ref="AF144:AF145"/>
    <mergeCell ref="BQ137:BQ141"/>
    <mergeCell ref="AN142:AN146"/>
    <mergeCell ref="BQ122:BQ126"/>
    <mergeCell ref="BR122:BR126"/>
    <mergeCell ref="BP142:BP146"/>
    <mergeCell ref="BQ142:BQ146"/>
    <mergeCell ref="BR142:BR146"/>
    <mergeCell ref="BQ127:BQ131"/>
    <mergeCell ref="BR127:BR131"/>
    <mergeCell ref="BP132:BP136"/>
    <mergeCell ref="BR132:BR136"/>
  </mergeCells>
  <conditionalFormatting sqref="AK111:AM111">
    <cfRule type="cellIs" dxfId="31" priority="534" operator="equal">
      <formula>#REF!</formula>
    </cfRule>
    <cfRule type="cellIs" dxfId="30" priority="535" operator="equal">
      <formula>#REF!</formula>
    </cfRule>
    <cfRule type="cellIs" dxfId="29" priority="536" operator="equal">
      <formula>#REF!</formula>
    </cfRule>
    <cfRule type="cellIs" dxfId="7" priority="537" operator="equal">
      <formula>#REF!</formula>
    </cfRule>
  </conditionalFormatting>
  <conditionalFormatting sqref="R111:R116">
    <cfRule type="containsText" dxfId="28" priority="105" stopIfTrue="1" operator="containsText" text="BAJA">
      <formula>NOT(ISERROR(SEARCH("BAJA",R111)))</formula>
    </cfRule>
    <cfRule type="containsText" dxfId="27" priority="106" stopIfTrue="1" operator="containsText" text="MODERADA">
      <formula>NOT(ISERROR(SEARCH("MODERADA",R111)))</formula>
    </cfRule>
    <cfRule type="containsText" dxfId="26" priority="107" stopIfTrue="1" operator="containsText" text="ALTA">
      <formula>NOT(ISERROR(SEARCH("ALTA",R111)))</formula>
    </cfRule>
    <cfRule type="containsText" dxfId="6" priority="108" stopIfTrue="1" operator="containsText" text="EXTREMA">
      <formula>NOT(ISERROR(SEARCH("EXTREMA",R111)))</formula>
    </cfRule>
  </conditionalFormatting>
  <conditionalFormatting sqref="AP111:AP146">
    <cfRule type="containsText" dxfId="25" priority="101" stopIfTrue="1" operator="containsText" text="EXTREMA">
      <formula>NOT(ISERROR(SEARCH("EXTREMA",AP111)))</formula>
    </cfRule>
    <cfRule type="containsText" dxfId="24" priority="102" stopIfTrue="1" operator="containsText" text="ALTA">
      <formula>NOT(ISERROR(SEARCH("ALTA",AP111)))</formula>
    </cfRule>
    <cfRule type="containsText" dxfId="23" priority="103" stopIfTrue="1" operator="containsText" text="MODERADA">
      <formula>NOT(ISERROR(SEARCH("MODERADA",AP111)))</formula>
    </cfRule>
    <cfRule type="containsText" dxfId="5" priority="104" stopIfTrue="1" operator="containsText" text="BAJA">
      <formula>NOT(ISERROR(SEARCH("BAJA",AP111)))</formula>
    </cfRule>
  </conditionalFormatting>
  <conditionalFormatting sqref="AK117:AM117 AK122:AM122 AK127:AM127 AK132:AM132 AK137:AM137 AK142:AM142">
    <cfRule type="cellIs" dxfId="22" priority="21" operator="equal">
      <formula>#REF!</formula>
    </cfRule>
    <cfRule type="cellIs" dxfId="21" priority="22" operator="equal">
      <formula>#REF!</formula>
    </cfRule>
    <cfRule type="cellIs" dxfId="20" priority="23" operator="equal">
      <formula>#REF!</formula>
    </cfRule>
    <cfRule type="cellIs" dxfId="4" priority="24" operator="equal">
      <formula>#REF!</formula>
    </cfRule>
  </conditionalFormatting>
  <conditionalFormatting sqref="R117:R146">
    <cfRule type="containsText" dxfId="19" priority="17" stopIfTrue="1" operator="containsText" text="BAJA">
      <formula>NOT(ISERROR(SEARCH("BAJA",R117)))</formula>
    </cfRule>
    <cfRule type="containsText" dxfId="18" priority="18" stopIfTrue="1" operator="containsText" text="MODERADA">
      <formula>NOT(ISERROR(SEARCH("MODERADA",R117)))</formula>
    </cfRule>
    <cfRule type="containsText" dxfId="17" priority="19" stopIfTrue="1" operator="containsText" text="ALTA">
      <formula>NOT(ISERROR(SEARCH("ALTA",R117)))</formula>
    </cfRule>
    <cfRule type="containsText" dxfId="3" priority="20" stopIfTrue="1" operator="containsText" text="EXTREMA">
      <formula>NOT(ISERROR(SEARCH("EXTREMA",R117)))</formula>
    </cfRule>
  </conditionalFormatting>
  <conditionalFormatting sqref="AP147:AP151">
    <cfRule type="containsText" dxfId="16" priority="9" stopIfTrue="1" operator="containsText" text="EXTREMA">
      <formula>NOT(ISERROR(SEARCH("EXTREMA",AP147)))</formula>
    </cfRule>
    <cfRule type="containsText" dxfId="15" priority="10" stopIfTrue="1" operator="containsText" text="ALTA">
      <formula>NOT(ISERROR(SEARCH("ALTA",AP147)))</formula>
    </cfRule>
    <cfRule type="containsText" dxfId="14" priority="11" stopIfTrue="1" operator="containsText" text="MODERADA">
      <formula>NOT(ISERROR(SEARCH("MODERADA",AP147)))</formula>
    </cfRule>
    <cfRule type="containsText" dxfId="2" priority="12" stopIfTrue="1" operator="containsText" text="BAJA">
      <formula>NOT(ISERROR(SEARCH("BAJA",AP147)))</formula>
    </cfRule>
  </conditionalFormatting>
  <conditionalFormatting sqref="AK147:AM147">
    <cfRule type="cellIs" dxfId="13" priority="5" operator="equal">
      <formula>#REF!</formula>
    </cfRule>
    <cfRule type="cellIs" dxfId="12" priority="6" operator="equal">
      <formula>#REF!</formula>
    </cfRule>
    <cfRule type="cellIs" dxfId="11" priority="7" operator="equal">
      <formula>#REF!</formula>
    </cfRule>
    <cfRule type="cellIs" dxfId="1" priority="8" operator="equal">
      <formula>#REF!</formula>
    </cfRule>
  </conditionalFormatting>
  <conditionalFormatting sqref="R147:R151">
    <cfRule type="containsText" dxfId="10" priority="1" stopIfTrue="1" operator="containsText" text="BAJA">
      <formula>NOT(ISERROR(SEARCH("BAJA",R147)))</formula>
    </cfRule>
    <cfRule type="containsText" dxfId="9" priority="2" stopIfTrue="1" operator="containsText" text="MODERADA">
      <formula>NOT(ISERROR(SEARCH("MODERADA",R147)))</formula>
    </cfRule>
    <cfRule type="containsText" dxfId="8" priority="3" stopIfTrue="1" operator="containsText" text="ALTA">
      <formula>NOT(ISERROR(SEARCH("ALTA",R147)))</formula>
    </cfRule>
    <cfRule type="containsText" dxfId="0" priority="4" stopIfTrue="1" operator="containsText" text="EXTREMA">
      <formula>NOT(ISERROR(SEARCH("EXTREMA",R147)))</formula>
    </cfRule>
  </conditionalFormatting>
  <dataValidations count="15">
    <dataValidation type="list" allowBlank="1" showInputMessage="1" showErrorMessage="1" sqref="N67:N92 N63 N111:N151">
      <formula1>$BE$63:$BE$67</formula1>
    </dataValidation>
    <dataValidation type="list" allowBlank="1" showInputMessage="1" showErrorMessage="1" sqref="M67:M92 M63 M111:M151">
      <formula1>$BD$63:$BD$67</formula1>
    </dataValidation>
    <dataValidation type="list" allowBlank="1" showInputMessage="1" showErrorMessage="1" sqref="E67:G92 AZ63:BA92 A63:C63 E63:G63 A67:C92">
      <formula1>#REF!</formula1>
    </dataValidation>
    <dataValidation type="list" allowBlank="1" showInputMessage="1" showErrorMessage="1" sqref="BL111:BL151 AZ111:AZ151 BF111:BF151">
      <formula1>$CJ$63:$CJ$67</formula1>
    </dataValidation>
    <dataValidation type="list" allowBlank="1" showInputMessage="1" showErrorMessage="1" sqref="BM111:BM151 BG111:BG151 BA111:BA151">
      <formula1>$BI$68:$BI$69</formula1>
    </dataValidation>
    <dataValidation type="list" allowBlank="1" showInputMessage="1" showErrorMessage="1" sqref="S111:S151 AQ111:AQ151">
      <formula1>$CJ$111:$CJ$114</formula1>
    </dataValidation>
    <dataValidation type="list" allowBlank="1" showInputMessage="1" showErrorMessage="1" sqref="G111:G151">
      <formula1>$CD$110:$CD$116</formula1>
    </dataValidation>
    <dataValidation type="list" allowBlank="1" showInputMessage="1" showErrorMessage="1" sqref="E111:E151">
      <formula1>$CL$111:$CL$117</formula1>
    </dataValidation>
    <dataValidation type="list" allowBlank="1" showInputMessage="1" showErrorMessage="1" sqref="F111:F151">
      <formula1>$CN$111:$CN$118</formula1>
    </dataValidation>
    <dataValidation type="list" allowBlank="1" showInputMessage="1" showErrorMessage="1" sqref="U111:U151">
      <formula1>$CJ$104:$CJ$105</formula1>
    </dataValidation>
    <dataValidation type="list" allowBlank="1" showInputMessage="1" showErrorMessage="1" sqref="AN111:AN151">
      <formula1>$CR$111:$CR$116</formula1>
    </dataValidation>
    <dataValidation type="list" allowBlank="1" showInputMessage="1" showErrorMessage="1" sqref="AO111:AO151">
      <formula1>$CT$111:$CT$116</formula1>
    </dataValidation>
    <dataValidation type="list" allowBlank="1" showInputMessage="1" showErrorMessage="1" sqref="AP111:AP151">
      <formula1>$DB$111:$DB$114</formula1>
    </dataValidation>
    <dataValidation type="list" allowBlank="1" showInputMessage="1" sqref="H111:H151">
      <formula1>$BZ$111:$BZ$120</formula1>
    </dataValidation>
    <dataValidation type="list" allowBlank="1" showInputMessage="1" showErrorMessage="1" sqref="A111:A151">
      <formula1>$DI$111:$DI$113</formula1>
    </dataValidation>
  </dataValidations>
  <hyperlinks>
    <hyperlink ref="M109:N109" location="'CALIFICACIÓN DEL RIESGO'!A1" display="CALIFICACIÓN DEL RIESGO"/>
    <hyperlink ref="S110" location="'OPCIONES DE MANEJO DEL RIESGO'!A1" display="OPCIONES DE MANEJO DEL RIESGO"/>
    <hyperlink ref="AQ110" location="'OPCIONES DE MANEJO DEL RIESGO'!A1" display="OPCIONES DE MANEJO DEL RIESGO"/>
    <hyperlink ref="AN109:AO109" location="'CALIFICACIÓN DEL RIESGO'!A1" display="CALIFICACIÓN DEL RIESGO"/>
    <hyperlink ref="H107:H110" location="'CLASIFICACIÓN DEL RIESGO '!A1" display="'CLASIFICACIÓN DEL RIESGO '!A1"/>
    <hyperlink ref="E107:F108" location="'CONTEXTO ESTRATÉGICO'!A1" display="CONTEXTO ESTRATÉGICO"/>
    <hyperlink ref="Y111:AC116" location="'EVALUACIÓN DE CONTROLES'!A1" display="EVALUACIÓN DE LOS CONTROLES"/>
    <hyperlink ref="Y117:AC121" location="'EVALUACIÓN DE CONTROLES'!A1" display="EVALUACIÓN DE LOS CONTROLES"/>
    <hyperlink ref="Y122:AC126" location="'EVALUACIÓN DE CONTROLES'!A1" display="EVALUACIÓN DE LOS CONTROLES"/>
    <hyperlink ref="Y127:AC131" location="'EVALUACIÓN DE CONTROLES'!A1" display="EVALUACIÓN DE LOS CONTROLES"/>
    <hyperlink ref="Y132:AD136" location="'EVALUACIÓN DE CONTROLES'!A1" display="EVALUACIÓN DE LOS CONTROLES"/>
    <hyperlink ref="Y137:AD141" location="'EVALUACIÓN DE CONTROLES'!A1" display="EVALUACIÓN DE LOS CONTROLES"/>
    <hyperlink ref="Y142:AD146" location="'EVALUACIÓN DE CONTROLES'!A1" display="EVALUACIÓN DE LOS CONTROLES"/>
    <hyperlink ref="Y147:AD151" location="'EVALUACIÓN DE CONTROLES'!A1" display="EVALUACIÓN DE LOS CONTROLES"/>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 sqref="F1"/>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CCFFFF"/>
  </sheetPr>
  <dimension ref="B1:C15"/>
  <sheetViews>
    <sheetView topLeftCell="A9"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88" t="s">
        <v>128</v>
      </c>
      <c r="C5" s="489"/>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201"/>
      <c r="C12" s="202"/>
    </row>
    <row r="13" spans="2:3" ht="46.5" customHeight="1" x14ac:dyDescent="0.25">
      <c r="B13" s="69" t="s">
        <v>304</v>
      </c>
      <c r="C13" s="131" t="s">
        <v>307</v>
      </c>
    </row>
    <row r="14" spans="2:3" ht="44.25" customHeight="1" x14ac:dyDescent="0.25">
      <c r="B14" s="69" t="s">
        <v>305</v>
      </c>
      <c r="C14" s="203" t="s">
        <v>308</v>
      </c>
    </row>
    <row r="15" spans="2:3" ht="43.5" customHeight="1" x14ac:dyDescent="0.25">
      <c r="B15" s="69" t="s">
        <v>306</v>
      </c>
      <c r="C15" s="203" t="s">
        <v>308</v>
      </c>
    </row>
  </sheetData>
  <mergeCells count="1">
    <mergeCell ref="B5:C5"/>
  </mergeCells>
  <pageMargins left="0.7" right="0.7" top="0.75" bottom="0.75" header="0.3" footer="0.3"/>
  <pageSetup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J27"/>
  <sheetViews>
    <sheetView topLeftCell="A13" zoomScale="70" zoomScaleNormal="70" zoomScaleSheetLayoutView="100" workbookViewId="0">
      <selection activeCell="D13" sqref="D13:E13"/>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511" t="s">
        <v>127</v>
      </c>
      <c r="C2" s="512"/>
      <c r="D2" s="512"/>
      <c r="E2" s="513"/>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518" t="s">
        <v>147</v>
      </c>
      <c r="D10" s="519"/>
      <c r="E10" s="519"/>
      <c r="F10" s="519"/>
      <c r="G10" s="519"/>
      <c r="H10" s="519"/>
      <c r="I10" s="519"/>
      <c r="J10" s="520"/>
    </row>
    <row r="11" spans="2:10" s="6" customFormat="1" ht="30.75" customHeight="1" thickBot="1" x14ac:dyDescent="0.3">
      <c r="B11" s="25" t="s">
        <v>45</v>
      </c>
      <c r="C11" s="199" t="s">
        <v>46</v>
      </c>
      <c r="D11" s="514" t="s">
        <v>47</v>
      </c>
      <c r="E11" s="515"/>
      <c r="F11" s="507" t="s">
        <v>272</v>
      </c>
      <c r="G11" s="497"/>
      <c r="H11" s="497"/>
      <c r="I11" s="497" t="s">
        <v>309</v>
      </c>
      <c r="J11" s="498"/>
    </row>
    <row r="12" spans="2:10" s="6" customFormat="1" ht="141.75" customHeight="1" x14ac:dyDescent="0.25">
      <c r="B12" s="21">
        <v>1</v>
      </c>
      <c r="C12" s="66" t="s">
        <v>57</v>
      </c>
      <c r="D12" s="516" t="s">
        <v>122</v>
      </c>
      <c r="E12" s="517"/>
      <c r="F12" s="494" t="s">
        <v>281</v>
      </c>
      <c r="G12" s="495"/>
      <c r="H12" s="496"/>
      <c r="I12" s="492" t="s">
        <v>282</v>
      </c>
      <c r="J12" s="499"/>
    </row>
    <row r="13" spans="2:10" s="6" customFormat="1" ht="185.25" customHeight="1" x14ac:dyDescent="0.25">
      <c r="B13" s="22">
        <v>2</v>
      </c>
      <c r="C13" s="67" t="s">
        <v>58</v>
      </c>
      <c r="D13" s="503" t="s">
        <v>126</v>
      </c>
      <c r="E13" s="504"/>
      <c r="F13" s="494" t="s">
        <v>280</v>
      </c>
      <c r="G13" s="500"/>
      <c r="H13" s="501"/>
      <c r="I13" s="492" t="s">
        <v>279</v>
      </c>
      <c r="J13" s="493"/>
    </row>
    <row r="14" spans="2:10" s="6" customFormat="1" ht="169.5" customHeight="1" x14ac:dyDescent="0.25">
      <c r="B14" s="22">
        <v>3</v>
      </c>
      <c r="C14" s="67" t="s">
        <v>21</v>
      </c>
      <c r="D14" s="503" t="s">
        <v>123</v>
      </c>
      <c r="E14" s="504"/>
      <c r="F14" s="494" t="s">
        <v>277</v>
      </c>
      <c r="G14" s="500"/>
      <c r="H14" s="501"/>
      <c r="I14" s="492" t="s">
        <v>278</v>
      </c>
      <c r="J14" s="493"/>
    </row>
    <row r="15" spans="2:10" s="6" customFormat="1" ht="170.25" customHeight="1" x14ac:dyDescent="0.25">
      <c r="B15" s="22">
        <v>4</v>
      </c>
      <c r="C15" s="67" t="s">
        <v>59</v>
      </c>
      <c r="D15" s="503" t="s">
        <v>124</v>
      </c>
      <c r="E15" s="504"/>
      <c r="F15" s="494" t="s">
        <v>275</v>
      </c>
      <c r="G15" s="495"/>
      <c r="H15" s="496"/>
      <c r="I15" s="492" t="s">
        <v>276</v>
      </c>
      <c r="J15" s="493"/>
    </row>
    <row r="16" spans="2:10" s="6" customFormat="1" ht="165" customHeight="1" thickBot="1" x14ac:dyDescent="0.3">
      <c r="B16" s="23">
        <v>5</v>
      </c>
      <c r="C16" s="68" t="s">
        <v>60</v>
      </c>
      <c r="D16" s="505" t="s">
        <v>125</v>
      </c>
      <c r="E16" s="506"/>
      <c r="F16" s="508" t="s">
        <v>273</v>
      </c>
      <c r="G16" s="509"/>
      <c r="H16" s="510"/>
      <c r="I16" s="490" t="s">
        <v>274</v>
      </c>
      <c r="J16" s="491"/>
    </row>
    <row r="17" spans="2:5" s="6" customFormat="1" x14ac:dyDescent="0.25">
      <c r="B17" s="502"/>
      <c r="C17" s="502"/>
      <c r="D17" s="502"/>
      <c r="E17" s="502"/>
    </row>
    <row r="18" spans="2:5" s="6" customFormat="1" x14ac:dyDescent="0.25">
      <c r="B18" s="502"/>
      <c r="C18" s="502"/>
      <c r="D18" s="502"/>
      <c r="E18" s="502"/>
    </row>
    <row r="19" spans="2:5" s="6" customFormat="1" x14ac:dyDescent="0.25">
      <c r="B19" s="502"/>
      <c r="C19" s="502"/>
      <c r="D19" s="502"/>
      <c r="E19" s="502"/>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B17:E19"/>
    <mergeCell ref="D15:E15"/>
    <mergeCell ref="D16:E16"/>
    <mergeCell ref="F11:H11"/>
    <mergeCell ref="F12:H12"/>
    <mergeCell ref="F13:H13"/>
    <mergeCell ref="F16:H16"/>
    <mergeCell ref="I16:J16"/>
    <mergeCell ref="I15:J15"/>
    <mergeCell ref="F15:H15"/>
    <mergeCell ref="I11:J11"/>
    <mergeCell ref="I12:J12"/>
    <mergeCell ref="I13:J13"/>
    <mergeCell ref="F14:H14"/>
    <mergeCell ref="I14:J14"/>
  </mergeCells>
  <pageMargins left="0.7" right="0.7" top="0.75" bottom="0.75" header="0.3" footer="0.3"/>
  <pageSetup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R38"/>
  <sheetViews>
    <sheetView topLeftCell="A5"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21" t="s">
        <v>303</v>
      </c>
      <c r="C2" s="522"/>
      <c r="F2" s="51" t="s">
        <v>15</v>
      </c>
      <c r="G2" s="528" t="s">
        <v>116</v>
      </c>
      <c r="H2" s="528"/>
      <c r="I2" s="528"/>
      <c r="J2" s="528"/>
      <c r="K2" s="529"/>
    </row>
    <row r="3" spans="1:11" ht="60" customHeight="1" thickBot="1" x14ac:dyDescent="0.3">
      <c r="B3" s="73" t="s">
        <v>119</v>
      </c>
      <c r="C3" s="70" t="s">
        <v>132</v>
      </c>
      <c r="F3" s="47" t="s">
        <v>24</v>
      </c>
      <c r="G3" s="523" t="s">
        <v>25</v>
      </c>
      <c r="H3" s="524"/>
      <c r="I3" s="525" t="s">
        <v>129</v>
      </c>
      <c r="J3" s="526"/>
      <c r="K3" s="527"/>
    </row>
    <row r="4" spans="1:11" ht="111.75" customHeight="1" thickBot="1" x14ac:dyDescent="0.3">
      <c r="B4" s="74" t="s">
        <v>65</v>
      </c>
      <c r="C4" s="71" t="s">
        <v>133</v>
      </c>
      <c r="F4" s="48" t="s">
        <v>113</v>
      </c>
      <c r="G4" s="523" t="s">
        <v>130</v>
      </c>
      <c r="H4" s="524"/>
      <c r="I4" s="525" t="s">
        <v>143</v>
      </c>
      <c r="J4" s="526"/>
      <c r="K4" s="527"/>
    </row>
    <row r="5" spans="1:11" ht="151.5" customHeight="1" thickBot="1" x14ac:dyDescent="0.3">
      <c r="B5" s="75" t="s">
        <v>64</v>
      </c>
      <c r="C5" s="72" t="s">
        <v>134</v>
      </c>
      <c r="F5" s="50" t="s">
        <v>114</v>
      </c>
      <c r="G5" s="523" t="s">
        <v>131</v>
      </c>
      <c r="H5" s="524"/>
      <c r="I5" s="525" t="s">
        <v>144</v>
      </c>
      <c r="J5" s="526"/>
      <c r="K5" s="527"/>
    </row>
    <row r="6" spans="1:11" ht="139.5" customHeight="1" thickBot="1" x14ac:dyDescent="0.3">
      <c r="B6" s="76" t="s">
        <v>66</v>
      </c>
      <c r="C6" s="72" t="s">
        <v>135</v>
      </c>
      <c r="F6" s="49" t="s">
        <v>115</v>
      </c>
      <c r="G6" s="531" t="s">
        <v>131</v>
      </c>
      <c r="H6" s="532"/>
      <c r="I6" s="525" t="s">
        <v>145</v>
      </c>
      <c r="J6" s="526"/>
      <c r="K6" s="527"/>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33" t="s">
        <v>23</v>
      </c>
      <c r="D31" s="533"/>
    </row>
    <row r="32" spans="2:4" ht="23.25" hidden="1" customHeight="1" x14ac:dyDescent="0.25">
      <c r="B32" s="14" t="s">
        <v>24</v>
      </c>
      <c r="C32" s="530" t="s">
        <v>25</v>
      </c>
      <c r="D32" s="530"/>
    </row>
    <row r="33" spans="2:4" ht="66.75" hidden="1" customHeight="1" x14ac:dyDescent="0.25">
      <c r="B33" s="15" t="s">
        <v>113</v>
      </c>
      <c r="C33" s="530" t="s">
        <v>26</v>
      </c>
      <c r="D33" s="530"/>
    </row>
    <row r="34" spans="2:4" ht="45" hidden="1" customHeight="1" x14ac:dyDescent="0.25">
      <c r="B34" s="16" t="s">
        <v>114</v>
      </c>
      <c r="C34" s="530" t="s">
        <v>27</v>
      </c>
      <c r="D34" s="530"/>
    </row>
    <row r="35" spans="2:4" ht="51" hidden="1" customHeight="1" x14ac:dyDescent="0.25">
      <c r="B35" s="17" t="s">
        <v>115</v>
      </c>
      <c r="C35" s="530" t="s">
        <v>28</v>
      </c>
      <c r="D35" s="530"/>
    </row>
    <row r="36" spans="2:4" hidden="1" x14ac:dyDescent="0.25">
      <c r="B36" s="6"/>
      <c r="C36" s="6"/>
    </row>
    <row r="37" spans="2:4" hidden="1" x14ac:dyDescent="0.25"/>
    <row r="38" spans="2:4" hidden="1" x14ac:dyDescent="0.25"/>
  </sheetData>
  <mergeCells count="15">
    <mergeCell ref="C33:D33"/>
    <mergeCell ref="C34:D34"/>
    <mergeCell ref="C35:D35"/>
    <mergeCell ref="G6:H6"/>
    <mergeCell ref="I4:K4"/>
    <mergeCell ref="I5:K5"/>
    <mergeCell ref="I6:K6"/>
    <mergeCell ref="C31:D31"/>
    <mergeCell ref="C32:D32"/>
    <mergeCell ref="B2:C2"/>
    <mergeCell ref="G3:H3"/>
    <mergeCell ref="I3:K3"/>
    <mergeCell ref="G2:K2"/>
    <mergeCell ref="G4:H4"/>
    <mergeCell ref="G5:H5"/>
  </mergeCell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Z114"/>
  <sheetViews>
    <sheetView topLeftCell="B13" zoomScale="130" zoomScaleNormal="130" zoomScaleSheetLayoutView="100" workbookViewId="0">
      <selection activeCell="F29" sqref="F29"/>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70" t="s">
        <v>29</v>
      </c>
      <c r="C3" s="571"/>
      <c r="D3" s="571"/>
      <c r="E3" s="571"/>
      <c r="F3" s="571"/>
      <c r="G3" s="571"/>
      <c r="H3" s="571"/>
      <c r="I3" s="571"/>
      <c r="J3" s="571"/>
      <c r="K3" s="571"/>
      <c r="L3" s="571"/>
      <c r="M3" s="571"/>
      <c r="N3" s="571"/>
    </row>
    <row r="4" spans="1:14" x14ac:dyDescent="0.25">
      <c r="A4" s="6"/>
      <c r="B4" s="570"/>
      <c r="C4" s="571"/>
      <c r="D4" s="571"/>
      <c r="E4" s="571"/>
      <c r="F4" s="571"/>
      <c r="G4" s="571"/>
      <c r="H4" s="571"/>
      <c r="I4" s="571"/>
      <c r="J4" s="571"/>
      <c r="K4" s="571"/>
      <c r="L4" s="571"/>
      <c r="M4" s="571"/>
      <c r="N4" s="571"/>
    </row>
    <row r="5" spans="1:14" x14ac:dyDescent="0.25">
      <c r="A5" s="6"/>
      <c r="B5" s="7"/>
      <c r="C5" s="7"/>
      <c r="D5" s="7"/>
      <c r="E5" s="7"/>
      <c r="F5" s="7"/>
      <c r="G5" s="8"/>
      <c r="H5" s="8"/>
    </row>
    <row r="6" spans="1:14" ht="18" x14ac:dyDescent="0.25">
      <c r="A6" s="6"/>
      <c r="B6" s="535" t="s">
        <v>20</v>
      </c>
      <c r="C6" s="535"/>
      <c r="D6" s="536" t="s">
        <v>13</v>
      </c>
      <c r="E6" s="536"/>
      <c r="F6" s="536"/>
      <c r="G6" s="536"/>
      <c r="H6" s="536"/>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34">
        <v>1</v>
      </c>
      <c r="B10" s="563" t="s">
        <v>30</v>
      </c>
      <c r="C10" s="548">
        <v>1</v>
      </c>
      <c r="D10" s="543">
        <v>11</v>
      </c>
      <c r="E10" s="545">
        <v>12</v>
      </c>
      <c r="F10" s="545">
        <v>13</v>
      </c>
      <c r="G10" s="537">
        <v>14</v>
      </c>
      <c r="H10" s="537">
        <v>15</v>
      </c>
    </row>
    <row r="11" spans="1:14" ht="15" customHeight="1" x14ac:dyDescent="0.25">
      <c r="A11" s="534"/>
      <c r="B11" s="564"/>
      <c r="C11" s="549"/>
      <c r="D11" s="544"/>
      <c r="E11" s="546"/>
      <c r="F11" s="546"/>
      <c r="G11" s="538"/>
      <c r="H11" s="538"/>
      <c r="K11" s="566" t="s">
        <v>40</v>
      </c>
      <c r="L11" s="566"/>
      <c r="M11" s="566"/>
    </row>
    <row r="12" spans="1:14" ht="15" customHeight="1" x14ac:dyDescent="0.25">
      <c r="A12" s="534"/>
      <c r="B12" s="565"/>
      <c r="C12" s="550"/>
      <c r="D12" s="544"/>
      <c r="E12" s="547"/>
      <c r="F12" s="547"/>
      <c r="G12" s="539"/>
      <c r="H12" s="539"/>
      <c r="K12" s="566"/>
      <c r="L12" s="566"/>
      <c r="M12" s="566"/>
    </row>
    <row r="13" spans="1:14" ht="15" customHeight="1" x14ac:dyDescent="0.25">
      <c r="A13" s="534">
        <v>2</v>
      </c>
      <c r="B13" s="563" t="s">
        <v>31</v>
      </c>
      <c r="C13" s="548">
        <v>2</v>
      </c>
      <c r="D13" s="572">
        <v>21</v>
      </c>
      <c r="E13" s="537">
        <v>22</v>
      </c>
      <c r="F13" s="537">
        <v>23</v>
      </c>
      <c r="G13" s="540">
        <v>24</v>
      </c>
      <c r="H13" s="540">
        <v>25</v>
      </c>
      <c r="K13" s="567" t="s">
        <v>41</v>
      </c>
      <c r="L13" s="567"/>
      <c r="M13" s="567"/>
    </row>
    <row r="14" spans="1:14" ht="15" customHeight="1" x14ac:dyDescent="0.25">
      <c r="A14" s="534"/>
      <c r="B14" s="564"/>
      <c r="C14" s="549"/>
      <c r="D14" s="573"/>
      <c r="E14" s="538"/>
      <c r="F14" s="538"/>
      <c r="G14" s="541"/>
      <c r="H14" s="541"/>
      <c r="K14" s="567"/>
      <c r="L14" s="567"/>
      <c r="M14" s="567"/>
    </row>
    <row r="15" spans="1:14" ht="15" customHeight="1" x14ac:dyDescent="0.25">
      <c r="A15" s="534"/>
      <c r="B15" s="565"/>
      <c r="C15" s="550"/>
      <c r="D15" s="574"/>
      <c r="E15" s="539"/>
      <c r="F15" s="539"/>
      <c r="G15" s="542"/>
      <c r="H15" s="542"/>
      <c r="K15" s="568" t="s">
        <v>42</v>
      </c>
      <c r="L15" s="568"/>
      <c r="M15" s="568"/>
    </row>
    <row r="16" spans="1:14" ht="15" customHeight="1" x14ac:dyDescent="0.25">
      <c r="A16" s="534">
        <v>3</v>
      </c>
      <c r="B16" s="563" t="s">
        <v>61</v>
      </c>
      <c r="C16" s="548">
        <v>3</v>
      </c>
      <c r="D16" s="572">
        <v>31</v>
      </c>
      <c r="E16" s="537">
        <v>32</v>
      </c>
      <c r="F16" s="554">
        <v>33</v>
      </c>
      <c r="G16" s="540">
        <v>34</v>
      </c>
      <c r="H16" s="551">
        <v>35</v>
      </c>
      <c r="K16" s="568"/>
      <c r="L16" s="568"/>
      <c r="M16" s="568"/>
    </row>
    <row r="17" spans="1:13" ht="15" customHeight="1" x14ac:dyDescent="0.25">
      <c r="A17" s="534"/>
      <c r="B17" s="564"/>
      <c r="C17" s="549"/>
      <c r="D17" s="573"/>
      <c r="E17" s="538"/>
      <c r="F17" s="555"/>
      <c r="G17" s="541"/>
      <c r="H17" s="552"/>
      <c r="K17" s="569" t="s">
        <v>43</v>
      </c>
      <c r="L17" s="569"/>
      <c r="M17" s="569"/>
    </row>
    <row r="18" spans="1:13" ht="15" customHeight="1" x14ac:dyDescent="0.25">
      <c r="A18" s="534"/>
      <c r="B18" s="565"/>
      <c r="C18" s="550"/>
      <c r="D18" s="574"/>
      <c r="E18" s="539"/>
      <c r="F18" s="556"/>
      <c r="G18" s="542"/>
      <c r="H18" s="553"/>
      <c r="K18" s="569"/>
      <c r="L18" s="569"/>
      <c r="M18" s="569"/>
    </row>
    <row r="19" spans="1:13" ht="15" customHeight="1" x14ac:dyDescent="0.25">
      <c r="A19" s="534">
        <v>4</v>
      </c>
      <c r="B19" s="563" t="s">
        <v>33</v>
      </c>
      <c r="C19" s="548">
        <v>4</v>
      </c>
      <c r="D19" s="557">
        <v>41</v>
      </c>
      <c r="E19" s="554">
        <v>42</v>
      </c>
      <c r="F19" s="554">
        <v>43</v>
      </c>
      <c r="G19" s="551">
        <v>44</v>
      </c>
      <c r="H19" s="551">
        <v>45</v>
      </c>
      <c r="K19"/>
      <c r="M19"/>
    </row>
    <row r="20" spans="1:13" ht="15" customHeight="1" x14ac:dyDescent="0.25">
      <c r="A20" s="534"/>
      <c r="B20" s="564"/>
      <c r="C20" s="549"/>
      <c r="D20" s="558"/>
      <c r="E20" s="555"/>
      <c r="F20" s="555"/>
      <c r="G20" s="552"/>
      <c r="H20" s="552"/>
    </row>
    <row r="21" spans="1:13" ht="15" customHeight="1" x14ac:dyDescent="0.25">
      <c r="A21" s="534"/>
      <c r="B21" s="565"/>
      <c r="C21" s="550"/>
      <c r="D21" s="559"/>
      <c r="E21" s="556"/>
      <c r="F21" s="556"/>
      <c r="G21" s="553"/>
      <c r="H21" s="553"/>
    </row>
    <row r="22" spans="1:13" ht="15" customHeight="1" x14ac:dyDescent="0.25">
      <c r="A22" s="534">
        <v>5</v>
      </c>
      <c r="B22" s="563" t="s">
        <v>62</v>
      </c>
      <c r="C22" s="548">
        <v>5</v>
      </c>
      <c r="D22" s="557">
        <v>51</v>
      </c>
      <c r="E22" s="554">
        <v>52</v>
      </c>
      <c r="F22" s="560">
        <v>53</v>
      </c>
      <c r="G22" s="551">
        <v>54</v>
      </c>
      <c r="H22" s="551">
        <v>55</v>
      </c>
    </row>
    <row r="23" spans="1:13" ht="15" customHeight="1" x14ac:dyDescent="0.25">
      <c r="A23" s="534"/>
      <c r="B23" s="564"/>
      <c r="C23" s="549"/>
      <c r="D23" s="558"/>
      <c r="E23" s="555"/>
      <c r="F23" s="561"/>
      <c r="G23" s="552"/>
      <c r="H23" s="552"/>
    </row>
    <row r="24" spans="1:13" ht="15" customHeight="1" x14ac:dyDescent="0.25">
      <c r="A24" s="534"/>
      <c r="B24" s="565"/>
      <c r="C24" s="550"/>
      <c r="D24" s="559"/>
      <c r="E24" s="556"/>
      <c r="F24" s="562"/>
      <c r="G24" s="553"/>
      <c r="H24" s="553"/>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33" t="s">
        <v>23</v>
      </c>
      <c r="I58" s="533"/>
    </row>
    <row r="59" spans="1:9" ht="42.75" customHeight="1" x14ac:dyDescent="0.25">
      <c r="A59" s="6"/>
      <c r="B59" s="6"/>
      <c r="C59" s="6"/>
      <c r="D59" s="19">
        <v>12</v>
      </c>
      <c r="E59" s="4" t="s">
        <v>24</v>
      </c>
      <c r="F59" s="6"/>
      <c r="G59" s="14" t="s">
        <v>24</v>
      </c>
      <c r="H59" s="530" t="s">
        <v>25</v>
      </c>
      <c r="I59" s="530"/>
    </row>
    <row r="60" spans="1:9" ht="42.75" customHeight="1" x14ac:dyDescent="0.25">
      <c r="A60" s="6"/>
      <c r="B60" s="6"/>
      <c r="C60" s="6"/>
      <c r="D60" s="19">
        <v>13</v>
      </c>
      <c r="E60" s="4" t="s">
        <v>24</v>
      </c>
      <c r="F60" s="6"/>
      <c r="G60" s="15" t="s">
        <v>113</v>
      </c>
      <c r="H60" s="530" t="s">
        <v>130</v>
      </c>
      <c r="I60" s="530"/>
    </row>
    <row r="61" spans="1:9" ht="78" customHeight="1" x14ac:dyDescent="0.25">
      <c r="A61" s="6"/>
      <c r="B61" s="6"/>
      <c r="C61" s="6"/>
      <c r="D61" s="19">
        <v>14</v>
      </c>
      <c r="E61" s="5" t="s">
        <v>113</v>
      </c>
      <c r="F61" s="6"/>
      <c r="G61" s="16" t="s">
        <v>114</v>
      </c>
      <c r="H61" s="530" t="s">
        <v>131</v>
      </c>
      <c r="I61" s="530"/>
    </row>
    <row r="62" spans="1:9" ht="75.75" customHeight="1" x14ac:dyDescent="0.25">
      <c r="A62" s="6"/>
      <c r="B62" s="6"/>
      <c r="C62" s="6"/>
      <c r="D62" s="19">
        <v>15</v>
      </c>
      <c r="E62" s="5" t="s">
        <v>113</v>
      </c>
      <c r="F62" s="6"/>
      <c r="G62" s="17" t="s">
        <v>115</v>
      </c>
      <c r="H62" s="530" t="s">
        <v>131</v>
      </c>
      <c r="I62" s="530"/>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E16:E18"/>
    <mergeCell ref="B19:B21"/>
    <mergeCell ref="B22:B24"/>
    <mergeCell ref="C19:C21"/>
    <mergeCell ref="E22:E24"/>
    <mergeCell ref="K11:M12"/>
    <mergeCell ref="K13:M14"/>
    <mergeCell ref="K15:M16"/>
    <mergeCell ref="K17:M18"/>
    <mergeCell ref="B10:B12"/>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A10:A12"/>
    <mergeCell ref="A13:A15"/>
    <mergeCell ref="A16:A18"/>
    <mergeCell ref="A19:A21"/>
    <mergeCell ref="A22:A24"/>
    <mergeCell ref="H62:I62"/>
    <mergeCell ref="H58:I58"/>
    <mergeCell ref="H59:I59"/>
    <mergeCell ref="H60:I60"/>
    <mergeCell ref="H61:I61"/>
  </mergeCells>
  <pageMargins left="0.7" right="0.7" top="0.75" bottom="0.75" header="0.3" footer="0.3"/>
  <pageSetup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CONTEXTO ESTRATÉGICO</vt:lpstr>
      <vt:lpstr>CONTROL DE CAMBIOS</vt:lpstr>
      <vt:lpstr>MAPA DE RIESGOS</vt:lpstr>
      <vt:lpstr>Hoja1</vt:lpstr>
      <vt:lpstr>Hoja2</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Monica Lizeth Garzón Ramírez</cp:lastModifiedBy>
  <cp:lastPrinted>2015-03-17T20:47:38Z</cp:lastPrinted>
  <dcterms:created xsi:type="dcterms:W3CDTF">2011-07-26T19:10:29Z</dcterms:created>
  <dcterms:modified xsi:type="dcterms:W3CDTF">2019-03-19T20:00:32Z</dcterms:modified>
</cp:coreProperties>
</file>