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897BCCB3-F86B-41D7-BEBF-EB04CCEC0ADC}" xr6:coauthVersionLast="36" xr6:coauthVersionMax="36" xr10:uidLastSave="{00000000-0000-0000-0000-000000000000}"/>
  <bookViews>
    <workbookView xWindow="0" yWindow="0" windowWidth="25200" windowHeight="13170" tabRatio="767" firstSheet="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6" i="22" l="1"/>
  <c r="D27" i="22"/>
  <c r="D25" i="22"/>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c r="AI111" i="20"/>
  <c r="AK111" i="20"/>
  <c r="AM111" i="20"/>
  <c r="AF111" i="20"/>
  <c r="AE112" i="20"/>
  <c r="AF112" i="20"/>
  <c r="AE113" i="20"/>
  <c r="AF113" i="20"/>
  <c r="AE116" i="20"/>
  <c r="AF116" i="20"/>
  <c r="AH111" i="20"/>
  <c r="AJ111" i="20"/>
  <c r="AL111" i="20"/>
  <c r="O117" i="20"/>
  <c r="Q117" i="20"/>
  <c r="R117" i="20"/>
  <c r="P117" i="20"/>
  <c r="AE117" i="20"/>
  <c r="AG117" i="20"/>
  <c r="AI117" i="20"/>
  <c r="AK117" i="20"/>
  <c r="AF117" i="20"/>
  <c r="AH117" i="20"/>
  <c r="AJ117" i="20"/>
  <c r="AL117" i="20"/>
  <c r="AE118" i="20"/>
  <c r="AF118" i="20"/>
  <c r="AE119" i="20"/>
  <c r="AF119" i="20"/>
  <c r="AE121" i="20"/>
  <c r="AF121" i="20"/>
  <c r="O122" i="20"/>
  <c r="P122" i="20"/>
  <c r="Q122" i="20"/>
  <c r="R122" i="20"/>
  <c r="AE122" i="20"/>
  <c r="AF122" i="20"/>
  <c r="AH122" i="20"/>
  <c r="AJ122" i="20"/>
  <c r="AL122" i="20"/>
  <c r="AE123" i="20"/>
  <c r="AF123" i="20"/>
  <c r="AE124" i="20"/>
  <c r="AF124" i="20"/>
  <c r="AE126" i="20"/>
  <c r="AF126" i="20"/>
  <c r="O127" i="20"/>
  <c r="P127" i="20"/>
  <c r="Q127" i="20"/>
  <c r="R127" i="20"/>
  <c r="AE127" i="20"/>
  <c r="AF127" i="20"/>
  <c r="AE128" i="20"/>
  <c r="AG127" i="20"/>
  <c r="AI127" i="20"/>
  <c r="AK127" i="20"/>
  <c r="AF128" i="20"/>
  <c r="AH127" i="20"/>
  <c r="AJ127" i="20"/>
  <c r="AL127" i="20"/>
  <c r="AE129" i="20"/>
  <c r="AF129" i="20"/>
  <c r="AE131" i="20"/>
  <c r="AF131" i="20"/>
  <c r="O132" i="20"/>
  <c r="Q132" i="20"/>
  <c r="R132" i="20"/>
  <c r="P132" i="20"/>
  <c r="AE132" i="20"/>
  <c r="AF132" i="20"/>
  <c r="AH132" i="20"/>
  <c r="AJ132" i="20"/>
  <c r="AL132" i="20"/>
  <c r="AE133" i="20"/>
  <c r="AF133" i="20"/>
  <c r="AE134" i="20"/>
  <c r="AF134" i="20"/>
  <c r="AE136" i="20"/>
  <c r="AG132" i="20"/>
  <c r="AI132" i="20"/>
  <c r="AK132" i="20"/>
  <c r="AM132" i="20"/>
  <c r="AF136" i="20"/>
  <c r="O137" i="20"/>
  <c r="Q137" i="20"/>
  <c r="R137" i="20"/>
  <c r="P137" i="20"/>
  <c r="AE137" i="20"/>
  <c r="AF137" i="20"/>
  <c r="AH137" i="20"/>
  <c r="AJ137" i="20"/>
  <c r="AL137" i="20"/>
  <c r="AE138" i="20"/>
  <c r="AF138" i="20"/>
  <c r="AE139" i="20"/>
  <c r="AG137" i="20"/>
  <c r="AI137" i="20"/>
  <c r="AK137" i="20"/>
  <c r="AF139" i="20"/>
  <c r="AE141" i="20"/>
  <c r="AF141" i="20"/>
  <c r="O142" i="20"/>
  <c r="Q142" i="20"/>
  <c r="R142" i="20"/>
  <c r="P142" i="20"/>
  <c r="AE142" i="20"/>
  <c r="AG142" i="20"/>
  <c r="AI142" i="20"/>
  <c r="AK142" i="20"/>
  <c r="AF142" i="20"/>
  <c r="AH142" i="20"/>
  <c r="AJ142" i="20"/>
  <c r="AL142" i="20"/>
  <c r="AE143" i="20"/>
  <c r="AF143" i="20"/>
  <c r="AE144" i="20"/>
  <c r="AF144" i="20"/>
  <c r="AE146" i="20"/>
  <c r="AF146" i="20"/>
  <c r="Q111" i="20"/>
  <c r="R111" i="20"/>
  <c r="AG122" i="20"/>
  <c r="AI122" i="20"/>
  <c r="AK122" i="20"/>
  <c r="AM122" i="20"/>
  <c r="AM142" i="20"/>
  <c r="AM127" i="20"/>
  <c r="AM117" i="20"/>
  <c r="AM137"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<sst xmlns="http://schemas.openxmlformats.org/spreadsheetml/2006/main" count="895" uniqueCount="396">
  <si>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</si>
  <si>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</si>
  <si>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</si>
  <si>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</si>
  <si>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</si>
  <si>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</si>
  <si>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</si>
  <si>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</si>
  <si>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</si>
  <si>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</si>
  <si>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</si>
  <si>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</si>
  <si>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</si>
  <si>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</si>
  <si>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</si>
  <si>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</si>
  <si>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</si>
  <si>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</si>
  <si>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</si>
  <si>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</si>
  <si>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</si>
  <si>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</si>
  <si>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</si>
  <si>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</si>
  <si>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</si>
  <si>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</si>
  <si>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</si>
  <si>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</si>
  <si>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</si>
  <si>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</si>
  <si>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</si>
  <si>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</si>
  <si>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</si>
  <si>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</si>
  <si>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</si>
  <si>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</si>
  <si>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</si>
  <si>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</si>
  <si>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</si>
  <si>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</si>
  <si>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</si>
  <si>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</si>
  <si>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</si>
  <si>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</si>
  <si>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</si>
  <si>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</si>
  <si>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</si>
  <si>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</si>
  <si>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</si>
  <si>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</si>
  <si>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</si>
  <si>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</si>
  <si>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</si>
  <si>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</si>
  <si>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</si>
  <si>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</si>
  <si>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</si>
  <si>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</si>
  <si>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</si>
  <si>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</si>
  <si>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</si>
  <si>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</si>
  <si>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</si>
  <si>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</si>
  <si>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</si>
  <si>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</si>
  <si>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</si>
  <si>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</si>
  <si>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</si>
  <si>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</si>
  <si>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</si>
  <si>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</si>
  <si>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</si>
  <si>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</si>
  <si>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</si>
  <si>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</si>
  <si>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</si>
  <si>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</si>
  <si>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</si>
  <si>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</si>
  <si>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</si>
  <si>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</si>
  <si>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</si>
  <si>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</si>
  <si>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</si>
  <si>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</si>
  <si>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</si>
  <si>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</si>
  <si>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</si>
  <si>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</si>
  <si>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</si>
  <si>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</si>
  <si>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</si>
  <si>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</si>
  <si>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</si>
  <si>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</si>
  <si>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</si>
  <si>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</si>
  <si>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</si>
  <si>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</si>
  <si>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</si>
  <si>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</si>
  <si>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</si>
  <si>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</si>
  <si>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</si>
  <si>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</si>
  <si>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</si>
  <si>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</si>
  <si>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</si>
  <si>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</si>
  <si>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</si>
  <si>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</si>
  <si>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</si>
  <si>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</si>
  <si>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</si>
  <si>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</si>
  <si>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</si>
  <si>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</si>
  <si>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</si>
  <si>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</si>
  <si>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</si>
  <si>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</si>
  <si>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</si>
  <si>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</si>
  <si>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</si>
  <si>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</si>
  <si>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</si>
  <si>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</si>
  <si>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</si>
  <si>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</si>
  <si>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</si>
  <si>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</si>
  <si>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</si>
  <si>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</si>
  <si>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</si>
  <si>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</si>
  <si>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</si>
  <si>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</si>
  <si>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</si>
  <si>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</si>
  <si>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</si>
  <si>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</si>
  <si>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</si>
  <si>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</si>
  <si>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</si>
  <si>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</si>
  <si>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</si>
  <si>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</si>
  <si>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</si>
  <si>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</si>
  <si>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</si>
  <si>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</si>
  <si>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</si>
  <si>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</si>
  <si>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</si>
  <si>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</si>
  <si>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</si>
  <si>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</si>
  <si>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</si>
  <si>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</si>
  <si>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</si>
  <si>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</si>
  <si>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</si>
  <si>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</si>
  <si>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</si>
  <si>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</si>
  <si>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</si>
  <si>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</si>
  <si>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</si>
  <si>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</si>
  <si>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</si>
  <si>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</si>
  <si>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</si>
  <si>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</si>
  <si>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</si>
  <si>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</si>
  <si>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</si>
  <si>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</si>
  <si>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</si>
  <si>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</si>
  <si>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</si>
  <si>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</si>
  <si>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</si>
  <si>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</si>
  <si>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</si>
  <si>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</si>
  <si>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</si>
  <si>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</si>
  <si>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</si>
  <si>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</si>
  <si>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</si>
  <si>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</si>
  <si>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</si>
  <si>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</si>
  <si>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</si>
  <si>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</si>
  <si>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</si>
  <si>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</si>
  <si>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</si>
  <si>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</si>
  <si>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</si>
  <si>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</si>
  <si>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</si>
  <si>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</si>
  <si>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</si>
  <si>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</si>
  <si>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</si>
  <si>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</si>
  <si>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</si>
  <si>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</si>
  <si>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</si>
  <si>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</si>
  <si>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</si>
  <si>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</si>
  <si>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</si>
  <si>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</si>
  <si>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</si>
  <si>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</si>
  <si>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</si>
  <si>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</si>
  <si>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</si>
  <si>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</si>
  <si>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</si>
  <si>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</si>
  <si>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</si>
  <si>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</si>
  <si>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</si>
  <si>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</si>
  <si>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</si>
  <si>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</si>
  <si>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</si>
  <si>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</si>
  <si>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</si>
  <si>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</si>
  <si>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</si>
  <si>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</si>
  <si>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</si>
  <si>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</si>
  <si>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</si>
  <si>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</si>
  <si>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</si>
  <si>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</si>
  <si>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</si>
  <si>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</si>
  <si>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</si>
  <si>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</si>
  <si>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</si>
  <si>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</si>
  <si>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</si>
  <si>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</si>
  <si>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</si>
  <si>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</si>
  <si>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</si>
  <si>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</si>
  <si>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</si>
  <si>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</si>
  <si>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</si>
  <si>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</si>
  <si>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</si>
  <si>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</si>
  <si>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</si>
  <si>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</si>
  <si>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</si>
  <si>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</si>
  <si>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</si>
  <si>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</si>
  <si>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</si>
  <si>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</si>
  <si>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</si>
  <si>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</si>
  <si>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</si>
  <si>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</si>
  <si>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</si>
  <si>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</si>
  <si>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</si>
  <si>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</si>
  <si>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</si>
  <si>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</si>
  <si>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</si>
  <si>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</si>
  <si>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</si>
  <si>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</si>
  <si>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</si>
  <si>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</si>
  <si>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</si>
  <si>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</si>
  <si>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</si>
  <si>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</si>
  <si>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</si>
  <si>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</si>
  <si>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</si>
  <si>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</si>
  <si>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</si>
  <si>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</si>
  <si>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</si>
  <si>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</si>
  <si>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</si>
  <si>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</si>
  <si>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</si>
  <si>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</si>
  <si>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</si>
  <si>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</si>
  <si>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</si>
  <si>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</si>
  <si>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</si>
  <si>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</si>
  <si>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</si>
  <si>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</si>
  <si>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</si>
  <si>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</si>
  <si>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</si>
  <si>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</si>
  <si>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</si>
  <si>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</si>
  <si>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</si>
  <si>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</si>
  <si>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</si>
  <si>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</si>
  <si>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</si>
  <si>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</si>
  <si>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perdida de activos fijosy/o bienes de consumo</t>
  </si>
  <si>
    <t>falta de idoneidad del personal que realiza las actividades de almacen</t>
  </si>
  <si>
    <t xml:space="preserve">ausencia de herramienta de comunicación y control entre los procesos </t>
  </si>
  <si>
    <t>dificultad en el cumplimentos de los objetivos institucinales</t>
  </si>
  <si>
    <t xml:space="preserve">investigaciones Administrativas, disciplinarias y fiscales </t>
  </si>
  <si>
    <t xml:space="preserve">hallazgos por procesos de auditorias </t>
  </si>
  <si>
    <t xml:space="preserve">Herramientas de gestion para el manejo y control e los bienes y/o activos de consumo </t>
  </si>
  <si>
    <t xml:space="preserve">Diseñar mecanismos de comunicación con los procesos que permita facilitar la gestion de control de inventarios. </t>
  </si>
  <si>
    <t>Comunicaciones escritas, correos electronicos, fotografias y videos</t>
  </si>
  <si>
    <t>procedimientos y/o anexos requeridos</t>
  </si>
  <si>
    <t>realizar trimestralmente mesas de trabajo con el fin de socializar la informacion correspondientes a los procesos del manejo de inventarios</t>
  </si>
  <si>
    <t xml:space="preserve">Actas de reunion </t>
  </si>
  <si>
    <t>requerir la reposicion del bien y/o garantia</t>
  </si>
  <si>
    <t>se encuenta en construccion la totalidad de los proesos de control</t>
  </si>
  <si>
    <t>se encuentran programadas para el ultimo trimestre del año</t>
  </si>
  <si>
    <t>a la fecha no se ha presentado ningun siniestro, en el momento que se presene se aplicará la medida correctiva</t>
  </si>
  <si>
    <t>SGC</t>
  </si>
  <si>
    <t>requerir la informacion de lo sucedido y reportarlo al lider del proeso.</t>
  </si>
  <si>
    <t>8dias</t>
  </si>
  <si>
    <t xml:space="preserve">la suspensión de la prestacion de los servicios generales (publicos y aseo y cafeteria y vigilancia, papeleria)  </t>
  </si>
  <si>
    <t xml:space="preserve">falta de recursos financieros </t>
  </si>
  <si>
    <t>errores en la planeacion.</t>
  </si>
  <si>
    <t>falta de idoneidad del personal que realiza los procesos</t>
  </si>
  <si>
    <t xml:space="preserve">incumplimiento por parte del proveedor en la prestacion del servicio </t>
  </si>
  <si>
    <t>dificultad en el cumplimentos de los objetivos institucionales</t>
  </si>
  <si>
    <t>establecer y ejecutar el procedimiento administrativo de pago de servicios publicos</t>
  </si>
  <si>
    <t>base de datos con proyeccion presupuestal</t>
  </si>
  <si>
    <t>mesa de trabajo para realizar la proyeccion financiera y presupuestal</t>
  </si>
  <si>
    <t>formato de solicitud de reposicion imprevistos siniestros</t>
  </si>
  <si>
    <t>Activacion del servicio y/o  terminacion del contrato</t>
  </si>
  <si>
    <t xml:space="preserve">se envuentra en construccion el instructivo de  manejo de servicios publlicos </t>
  </si>
  <si>
    <t>oficiar al proveedor por incumplimiento en la prestacion del servicio</t>
  </si>
  <si>
    <t xml:space="preserve">se cuenta con las obligaciines contractuales y los apoyos a la supervison para el seguimiento de la ejecicion de los contratos </t>
  </si>
  <si>
    <t xml:space="preserve">se formalizaran las mesa de trabajo para la proyeccion de presupuesto. </t>
  </si>
  <si>
    <t>perdida, manipulacion, alteracion y deterioro de la informacion de gestion.</t>
  </si>
  <si>
    <t>ausencia de herramienta que permitan un control de la informacion que se maneja y se custodia</t>
  </si>
  <si>
    <t>falta de idoneidad del personal que genera la documentacion y de quien la custodia.</t>
  </si>
  <si>
    <t xml:space="preserve">La no existencia de mecanismos que permitan realizar un seguimiento a la informacion y al personal que la resguarda. </t>
  </si>
  <si>
    <t>Ausencia de la infraestructura  para el archivo de gestion para la custodia de la documentacion.</t>
  </si>
  <si>
    <t>consecuencias penales</t>
  </si>
  <si>
    <t>perdida de la transabilidad de la informacion y memoria institucional</t>
  </si>
  <si>
    <t>Posibles investigaciones de entes de control</t>
  </si>
  <si>
    <t>crear formatos que permitan controlar el flujo de prestamo y devolución de los documentos</t>
  </si>
  <si>
    <t>realizar mesas de socializacion sobre los lineamientos para el manejo de la documentacion</t>
  </si>
  <si>
    <t>generar un canal de comunicación hacia todos lo funcionarios y contratistas del instituto indicando los riesgos e implicaciones legales y administrativas deribadas de la inadecuada gestion documental por negligancia en su custodia y administracion</t>
  </si>
  <si>
    <t>instauracion de camaras para la vigilancia del personal encargado de la gestion documental.</t>
  </si>
  <si>
    <t>instaurar el programa de  la nube el cual nos permite tener la informacion digital.</t>
  </si>
  <si>
    <t>formatos de prestamo, base de datos digital de los prestamos.</t>
  </si>
  <si>
    <t>actas de reunion, fotos y videos</t>
  </si>
  <si>
    <t>correos electronicos, actas de reunion, registros foto graficos.</t>
  </si>
  <si>
    <t>videos e imágenes de tv.</t>
  </si>
  <si>
    <t>documentación digital</t>
  </si>
  <si>
    <t>intaurar el programa de  la nube el cual nos permite tener la informacion digital.</t>
  </si>
  <si>
    <t>se encuentra en construcción</t>
  </si>
  <si>
    <t xml:space="preserve">esta en accion </t>
  </si>
  <si>
    <t>plan que esta en construccion</t>
  </si>
  <si>
    <t>se verifica a final de mes</t>
  </si>
  <si>
    <t>GESTIÓN ADMINISTRATIVA Y DOCUMENTAL</t>
  </si>
  <si>
    <t>se realiza la comunicación via acorreo elctronico,  informando los requerimientos para cumplir con lo establecido enlos procesos de ingreso  y salida de inventarios</t>
  </si>
  <si>
    <t>se estan manejando los formatos de ingreso, traslados y se esta cumpliendo con el procedimiento de ingreso y salida de inventario y toma de inventario fisico</t>
  </si>
  <si>
    <t xml:space="preserve">se realiza con el equipo reunion, que se deja en acta para la ejecucion de la toma fisisca de inventario </t>
  </si>
  <si>
    <t>a la fecha el almacen no a recibido ningun reporte, para solicitar reposicion</t>
  </si>
  <si>
    <t>se establece el procedimiento para tramite de servicios publicos</t>
  </si>
  <si>
    <t xml:space="preserve">no se requerido oficiar al proveedor por no prestar el servicio </t>
  </si>
  <si>
    <t xml:space="preserve">se realiza reunion para envira proyeccion de presupuesto para el 2019  y se envia atrevez de correo electronico </t>
  </si>
  <si>
    <t>En archivo central se tiene implementado el formato de planilla de préstamos para el control de la documentación, adicionalmente en gestión contractual se implemento el manejo de estos formatos a partir del mes de enero.</t>
  </si>
  <si>
    <t>planillas de préstamo archivo central
planillas de préstamo gestión contractual</t>
  </si>
  <si>
    <t>Se ha efectuado capacitación en la Unidad de Cuidado animal respecto a las técnicas de gestión documental.</t>
  </si>
  <si>
    <t>Acta de reunión
Listado de asistencia</t>
  </si>
  <si>
    <t>no se ha efectuado este control</t>
  </si>
  <si>
    <t>hay documentación que ya se encuentra cargada en la nube, en cuestion de cumplimiento de la ley de transparencia acceso a la información pública y demas normas concordantes.</t>
  </si>
  <si>
    <t>http://www.proteccionanimalbogota.gov.co/transparencia/instrumentos-gestion-informacion-publica/gesti%C3%B3n-documental/programa-gestion
http://www.proteccionanimalbogota.gov.co/transparencia/instrumentos-gestion-informacion-publica/gesti%C3%B3n-documental/tabla-retenci%C3%B3n-documental#overlay-context=transparencia/instrumentos-gestion-informacion-publica/gesti%25C3%25B3n-documental/programa-gestion</t>
  </si>
  <si>
    <t>Se asigno presupuesto para la contratación de una bodega para archivo.
Se tiene la posibilidad de adecuar espacios de acuerdo a la necesidad del instituto.</t>
  </si>
  <si>
    <t>asignación de presupuesto</t>
  </si>
  <si>
    <t>El riesgo identificado se encuentra controlado, con las acciones que se han implementado.</t>
  </si>
  <si>
    <t xml:space="preserve">Se encuentra controlado el riesgo , Se recomienda hacer seguimiento permanente a las acciones de control establecidas para mantener controlado el riesgo.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</si>
</sst>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7"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7"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9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9" fillId="17" borderId="5" xfId="0" applyFont="1" applyFill="1" applyBorder="1" applyAlignment="1">
      <alignment horizontal="center" vertical="center"/>
    </xf>
    <xf numFmtId="0" fontId="59" fillId="18" borderId="5" xfId="0" applyFont="1" applyFill="1" applyBorder="1" applyAlignment="1">
      <alignment horizontal="center" vertical="center"/>
    </xf>
    <xf numFmtId="0" fontId="60" fillId="0" borderId="6" xfId="0" applyFont="1" applyBorder="1"/>
    <xf numFmtId="0" fontId="60" fillId="0" borderId="0" xfId="0" applyFont="1"/>
    <xf numFmtId="0" fontId="60" fillId="0" borderId="0" xfId="0" applyFont="1" applyProtection="1">
      <protection hidden="1"/>
    </xf>
    <xf numFmtId="0" fontId="60" fillId="12" borderId="0" xfId="0" applyFont="1" applyFill="1"/>
    <xf numFmtId="0" fontId="60" fillId="0" borderId="0" xfId="0" applyFont="1" applyAlignment="1">
      <alignment wrapText="1"/>
    </xf>
    <xf numFmtId="0" fontId="60" fillId="13" borderId="0" xfId="0" applyFont="1" applyFill="1"/>
    <xf numFmtId="0" fontId="60" fillId="15" borderId="0" xfId="0" applyFont="1" applyFill="1"/>
    <xf numFmtId="0" fontId="60" fillId="16" borderId="0" xfId="0" applyFont="1" applyFill="1"/>
    <xf numFmtId="0" fontId="60" fillId="14" borderId="0" xfId="0" applyFont="1" applyFill="1"/>
    <xf numFmtId="0" fontId="60" fillId="0" borderId="5" xfId="0" applyFont="1" applyBorder="1" applyAlignment="1" applyProtection="1">
      <alignment horizontal="justify" vertical="center" wrapText="1"/>
      <protection locked="0"/>
    </xf>
    <xf numFmtId="0" fontId="60" fillId="0" borderId="6" xfId="0" applyFont="1" applyBorder="1" applyAlignment="1" applyProtection="1">
      <alignment horizontal="center" vertical="center" wrapText="1"/>
      <protection hidden="1"/>
    </xf>
    <xf numFmtId="3" fontId="60" fillId="0" borderId="5" xfId="0" applyNumberFormat="1" applyFont="1" applyBorder="1" applyAlignment="1" applyProtection="1">
      <alignment horizontal="center" vertical="center" wrapText="1"/>
      <protection hidden="1"/>
    </xf>
    <xf numFmtId="0" fontId="60" fillId="14" borderId="0" xfId="0" applyFont="1" applyFill="1"/>
    <xf numFmtId="0" fontId="60" fillId="14" borderId="7" xfId="0" applyFont="1" applyFill="1" applyBorder="1"/>
    <xf numFmtId="0" fontId="60" fillId="14" borderId="1" xfId="0" applyFont="1" applyFill="1" applyBorder="1"/>
    <xf numFmtId="0" fontId="60" fillId="0" borderId="1" xfId="0" applyFont="1" applyBorder="1"/>
    <xf numFmtId="0" fontId="60" fillId="0" borderId="8" xfId="0" applyFont="1" applyBorder="1" applyAlignment="1" applyProtection="1">
      <alignment horizontal="justify" vertical="center" wrapText="1"/>
      <protection locked="0"/>
    </xf>
    <xf numFmtId="0" fontId="60" fillId="0" borderId="9" xfId="0" applyFont="1" applyBorder="1" applyAlignment="1" applyProtection="1">
      <alignment horizontal="justify" vertical="center" wrapText="1"/>
      <protection locked="0"/>
    </xf>
    <xf numFmtId="0" fontId="61" fillId="14" borderId="10" xfId="0" applyFont="1" applyFill="1" applyBorder="1" applyAlignment="1">
      <alignment horizontal="justify" vertical="center" wrapText="1"/>
    </xf>
    <xf numFmtId="0" fontId="62"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3" fillId="14" borderId="0" xfId="0" applyFont="1" applyFill="1"/>
    <xf numFmtId="3" fontId="60"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4" fillId="14" borderId="11" xfId="0" applyFont="1" applyFill="1" applyBorder="1" applyAlignment="1">
      <alignment vertical="center"/>
    </xf>
    <xf numFmtId="0" fontId="64" fillId="14" borderId="12" xfId="0" applyFont="1" applyFill="1" applyBorder="1" applyAlignment="1">
      <alignment vertical="center"/>
    </xf>
    <xf numFmtId="0" fontId="64" fillId="14" borderId="13" xfId="0" applyFont="1" applyFill="1" applyBorder="1" applyAlignment="1">
      <alignment vertical="center"/>
    </xf>
    <xf numFmtId="0" fontId="64" fillId="14" borderId="17" xfId="0" applyFont="1" applyFill="1" applyBorder="1" applyAlignment="1">
      <alignment vertical="center"/>
    </xf>
    <xf numFmtId="0" fontId="64" fillId="14" borderId="1" xfId="0" applyFont="1" applyFill="1" applyBorder="1" applyAlignment="1">
      <alignment vertical="center"/>
    </xf>
    <xf numFmtId="0" fontId="64" fillId="14" borderId="18" xfId="0" applyFont="1" applyFill="1" applyBorder="1" applyAlignment="1">
      <alignment vertical="center"/>
    </xf>
    <xf numFmtId="0" fontId="65" fillId="14" borderId="3" xfId="0" applyFont="1" applyFill="1" applyBorder="1" applyAlignment="1">
      <alignment horizontal="center" vertical="center" wrapText="1"/>
    </xf>
    <xf numFmtId="0" fontId="66" fillId="0" borderId="16" xfId="0" applyFont="1" applyBorder="1" applyAlignment="1">
      <alignment horizontal="justify" vertical="center" wrapText="1"/>
    </xf>
    <xf numFmtId="0" fontId="66" fillId="0" borderId="15" xfId="0" applyFont="1" applyBorder="1" applyAlignment="1">
      <alignment horizontal="justify" vertical="center" wrapText="1"/>
    </xf>
    <xf numFmtId="0" fontId="66" fillId="0" borderId="6" xfId="0" applyFont="1" applyBorder="1" applyAlignment="1">
      <alignment horizontal="justify" vertical="center" wrapText="1"/>
    </xf>
    <xf numFmtId="0" fontId="67" fillId="20" borderId="6" xfId="0" applyFont="1" applyFill="1" applyBorder="1" applyAlignment="1">
      <alignment horizontal="center" vertical="center" wrapText="1"/>
    </xf>
    <xf numFmtId="0" fontId="67" fillId="20" borderId="12" xfId="0" applyFont="1" applyFill="1" applyBorder="1" applyAlignment="1">
      <alignment horizontal="center" vertical="center" wrapText="1"/>
    </xf>
    <xf numFmtId="0" fontId="67" fillId="20" borderId="11" xfId="0" applyFont="1" applyFill="1" applyBorder="1" applyAlignment="1">
      <alignment horizontal="center" vertical="center" wrapText="1"/>
    </xf>
    <xf numFmtId="0" fontId="67" fillId="20" borderId="13" xfId="0" applyFont="1" applyFill="1" applyBorder="1" applyAlignment="1">
      <alignment horizontal="center" vertical="center" wrapText="1"/>
    </xf>
    <xf numFmtId="0" fontId="68" fillId="21" borderId="19" xfId="0" applyFont="1" applyFill="1" applyBorder="1"/>
    <xf numFmtId="0" fontId="60" fillId="0" borderId="5" xfId="0" applyFont="1" applyBorder="1" applyAlignment="1" applyProtection="1">
      <alignment horizontal="justify" vertical="center" wrapText="1"/>
      <protection locked="0"/>
    </xf>
    <xf numFmtId="0" fontId="60" fillId="0" borderId="8" xfId="0" applyFont="1" applyBorder="1" applyAlignment="1" applyProtection="1">
      <alignment horizontal="justify" vertical="center" wrapText="1"/>
      <protection locked="0"/>
    </xf>
    <xf numFmtId="0" fontId="60" fillId="0" borderId="9" xfId="0" applyFont="1" applyBorder="1" applyAlignment="1" applyProtection="1">
      <alignment horizontal="justify" vertical="center" wrapText="1"/>
      <protection locked="0"/>
    </xf>
    <xf numFmtId="0" fontId="65" fillId="14" borderId="2" xfId="0" applyFont="1" applyFill="1" applyBorder="1" applyAlignment="1">
      <alignment horizontal="center" vertical="center" wrapText="1"/>
    </xf>
    <xf numFmtId="0" fontId="69"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70" fillId="0" borderId="0" xfId="0" applyFont="1"/>
    <xf numFmtId="0" fontId="70" fillId="0" borderId="0" xfId="0" applyFont="1" applyProtection="1">
      <protection hidden="1"/>
    </xf>
    <xf numFmtId="0" fontId="38" fillId="0" borderId="0" xfId="0" applyFont="1"/>
    <xf numFmtId="0" fontId="71" fillId="0" borderId="0" xfId="0" applyFont="1" applyAlignment="1" applyProtection="1">
      <alignment horizontal="center" vertical="center" wrapText="1"/>
      <protection hidden="1"/>
    </xf>
    <xf numFmtId="0" fontId="71" fillId="0" borderId="0" xfId="0" applyFont="1" applyProtection="1">
      <protection hidden="1"/>
    </xf>
    <xf numFmtId="0" fontId="70" fillId="0" borderId="0" xfId="0" applyFont="1"/>
    <xf numFmtId="0" fontId="38" fillId="0" borderId="0" xfId="0" applyFont="1" applyAlignment="1">
      <alignment wrapText="1"/>
    </xf>
    <xf numFmtId="3" fontId="60" fillId="0" borderId="5" xfId="0" applyNumberFormat="1" applyFont="1" applyBorder="1" applyAlignment="1" applyProtection="1">
      <alignment horizontal="center" vertical="center" wrapText="1"/>
      <protection hidden="1"/>
    </xf>
    <xf numFmtId="0" fontId="69" fillId="0" borderId="1" xfId="0" applyFont="1" applyBorder="1" applyAlignment="1">
      <alignment horizontal="center"/>
    </xf>
    <xf numFmtId="0" fontId="69" fillId="0" borderId="20" xfId="0" applyFont="1" applyBorder="1" applyAlignment="1">
      <alignment horizontal="center"/>
    </xf>
    <xf numFmtId="0" fontId="69" fillId="0" borderId="0" xfId="0" applyFont="1" applyAlignment="1">
      <alignment horizontal="center"/>
    </xf>
    <xf numFmtId="0" fontId="69" fillId="0" borderId="21" xfId="0" applyFont="1" applyBorder="1" applyAlignment="1">
      <alignment horizontal="center"/>
    </xf>
    <xf numFmtId="0" fontId="72" fillId="14" borderId="2" xfId="0" applyFont="1" applyFill="1" applyBorder="1" applyAlignment="1" applyProtection="1">
      <alignment horizontal="center" vertical="center" textRotation="90" wrapText="1"/>
      <protection locked="0"/>
    </xf>
    <xf numFmtId="0" fontId="72" fillId="14" borderId="17" xfId="0" applyFont="1" applyFill="1" applyBorder="1" applyAlignment="1" applyProtection="1">
      <alignment horizontal="center" vertical="center" textRotation="90" wrapText="1"/>
      <protection locked="0"/>
    </xf>
    <xf numFmtId="0" fontId="72" fillId="14" borderId="22" xfId="0" applyFont="1" applyFill="1" applyBorder="1" applyAlignment="1" applyProtection="1">
      <alignment horizontal="center" vertical="center" textRotation="90" wrapText="1"/>
      <protection locked="0"/>
    </xf>
    <xf numFmtId="0" fontId="72" fillId="14" borderId="10" xfId="0" applyFont="1" applyFill="1" applyBorder="1" applyAlignment="1" applyProtection="1">
      <alignment horizontal="center" vertical="center" textRotation="90" wrapText="1"/>
      <protection locked="0"/>
    </xf>
    <xf numFmtId="0" fontId="72" fillId="14" borderId="23" xfId="0" applyFont="1" applyFill="1" applyBorder="1" applyAlignment="1" applyProtection="1">
      <alignment horizontal="center" vertical="center" textRotation="90" wrapText="1"/>
      <protection locked="0"/>
    </xf>
    <xf numFmtId="0" fontId="60" fillId="0" borderId="11" xfId="0" applyFont="1" applyBorder="1" applyAlignment="1" applyProtection="1">
      <alignment horizontal="justify" vertical="center" wrapText="1"/>
      <protection locked="0"/>
    </xf>
    <xf numFmtId="0" fontId="60" fillId="0" borderId="12" xfId="0" applyFont="1" applyBorder="1" applyAlignment="1" applyProtection="1">
      <alignment horizontal="justify" vertical="center" wrapText="1"/>
      <protection locked="0"/>
    </xf>
    <xf numFmtId="0" fontId="60" fillId="0" borderId="12" xfId="0" applyFont="1" applyBorder="1" applyAlignment="1" applyProtection="1">
      <alignment vertical="center" wrapText="1"/>
      <protection locked="0"/>
    </xf>
    <xf numFmtId="0" fontId="60" fillId="0" borderId="13" xfId="0" applyFont="1" applyBorder="1" applyAlignment="1" applyProtection="1">
      <alignment vertical="center" wrapText="1"/>
      <protection locked="0"/>
    </xf>
    <xf numFmtId="0" fontId="66" fillId="0" borderId="0" xfId="0" applyFont="1"/>
    <xf numFmtId="0" fontId="25" fillId="0" borderId="0" xfId="0" applyFont="1" applyAlignment="1">
      <alignment horizontal="center"/>
    </xf>
    <xf numFmtId="0" fontId="25" fillId="0" borderId="0" xfId="0" applyFont="1"/>
    <xf numFmtId="0" fontId="66" fillId="0" borderId="1" xfId="0" applyFont="1" applyBorder="1"/>
    <xf numFmtId="0" fontId="25" fillId="0" borderId="1" xfId="0" applyFont="1" applyBorder="1"/>
    <xf numFmtId="0" fontId="73" fillId="0" borderId="20" xfId="0" applyFont="1" applyBorder="1" applyAlignment="1">
      <alignment horizontal="center"/>
    </xf>
    <xf numFmtId="0" fontId="73" fillId="0" borderId="0" xfId="0" applyFont="1" applyAlignment="1">
      <alignment horizontal="center"/>
    </xf>
    <xf numFmtId="0" fontId="73" fillId="0" borderId="0" xfId="0" applyFont="1"/>
    <xf numFmtId="0" fontId="74" fillId="22" borderId="24" xfId="0" applyFont="1" applyFill="1" applyBorder="1"/>
    <xf numFmtId="0" fontId="74" fillId="22" borderId="24" xfId="0" applyFont="1" applyFill="1" applyBorder="1" applyAlignment="1">
      <alignment vertical="center" wrapText="1"/>
    </xf>
    <xf numFmtId="0" fontId="74" fillId="22" borderId="24" xfId="0" applyFont="1" applyFill="1" applyBorder="1" applyAlignment="1">
      <alignment horizontal="center" vertical="center" wrapText="1"/>
    </xf>
    <xf numFmtId="0" fontId="74"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4" fillId="22" borderId="5" xfId="0" applyFont="1" applyFill="1" applyBorder="1" applyAlignment="1">
      <alignment horizontal="center" vertical="center" wrapText="1"/>
    </xf>
    <xf numFmtId="0" fontId="75" fillId="23" borderId="5" xfId="0" applyFont="1" applyFill="1" applyBorder="1" applyAlignment="1">
      <alignment horizontal="center" vertical="center" wrapText="1"/>
    </xf>
    <xf numFmtId="0" fontId="74"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4" fillId="22" borderId="9" xfId="0" applyFont="1" applyFill="1" applyBorder="1" applyAlignment="1">
      <alignment horizontal="center" vertical="center" wrapText="1"/>
    </xf>
    <xf numFmtId="0" fontId="74" fillId="23" borderId="9" xfId="0" applyFont="1" applyFill="1" applyBorder="1" applyAlignment="1">
      <alignment horizontal="center" vertical="center" wrapText="1"/>
    </xf>
    <xf numFmtId="0" fontId="73" fillId="0" borderId="1" xfId="0" applyFont="1" applyBorder="1" applyAlignment="1">
      <alignment horizontal="center"/>
    </xf>
    <xf numFmtId="0" fontId="0" fillId="14" borderId="0" xfId="0" applyFill="1" applyAlignment="1">
      <alignment vertical="top" wrapText="1"/>
    </xf>
    <xf numFmtId="0" fontId="59"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3" fillId="0" borderId="26" xfId="0" applyFont="1" applyBorder="1" applyAlignment="1">
      <alignment horizontal="center"/>
    </xf>
    <xf numFmtId="0" fontId="60"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6" fillId="0" borderId="1" xfId="0" applyFont="1" applyBorder="1" applyAlignment="1">
      <alignment wrapText="1"/>
    </xf>
    <xf numFmtId="0" fontId="0" fillId="0" borderId="0" xfId="0"/>
    <xf numFmtId="0" fontId="74"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3" fillId="0" borderId="30" xfId="0" applyFont="1" applyBorder="1"/>
    <xf numFmtId="0" fontId="73" fillId="0" borderId="33" xfId="0" applyFont="1" applyBorder="1"/>
    <xf numFmtId="0" fontId="73" fillId="0" borderId="30" xfId="0" applyFont="1" applyBorder="1" applyAlignment="1">
      <alignment horizontal="center"/>
    </xf>
    <xf numFmtId="0" fontId="73"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6"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4" fillId="27" borderId="8" xfId="0" applyFont="1" applyFill="1" applyBorder="1" applyAlignment="1">
      <alignment horizontal="center" vertical="center" wrapText="1"/>
    </xf>
    <xf numFmtId="0" fontId="74" fillId="27" borderId="9" xfId="0" applyFont="1" applyFill="1" applyBorder="1" applyAlignment="1">
      <alignment horizontal="center" vertical="center" wrapText="1"/>
    </xf>
    <xf numFmtId="0" fontId="62" fillId="27" borderId="14" xfId="0" applyFont="1" applyFill="1" applyBorder="1" applyAlignment="1" applyProtection="1">
      <alignment vertical="center" wrapText="1"/>
      <protection locked="0"/>
    </xf>
    <xf numFmtId="0" fontId="62" fillId="27" borderId="15" xfId="0" applyFont="1" applyFill="1" applyBorder="1" applyAlignment="1" applyProtection="1">
      <alignment vertical="center" wrapText="1"/>
      <protection locked="0"/>
    </xf>
    <xf numFmtId="0" fontId="62" fillId="27" borderId="16" xfId="0" applyFont="1" applyFill="1" applyBorder="1" applyAlignment="1" applyProtection="1">
      <alignment vertical="center" wrapText="1"/>
      <protection locked="0"/>
    </xf>
    <xf numFmtId="0" fontId="74" fillId="28" borderId="6" xfId="0" applyFont="1" applyFill="1" applyBorder="1" applyAlignment="1">
      <alignment horizontal="center" vertical="center" wrapText="1"/>
    </xf>
    <xf numFmtId="0" fontId="74" fillId="28" borderId="38" xfId="0" applyFont="1" applyFill="1" applyBorder="1" applyAlignment="1" applyProtection="1">
      <alignment horizontal="center" vertical="center" wrapText="1"/>
      <protection hidden="1"/>
    </xf>
    <xf numFmtId="0" fontId="74" fillId="28" borderId="18" xfId="0" applyFont="1" applyFill="1" applyBorder="1" applyAlignment="1" applyProtection="1">
      <alignment horizontal="center" vertical="center" wrapText="1"/>
      <protection hidden="1"/>
    </xf>
    <xf numFmtId="0" fontId="74" fillId="28" borderId="39" xfId="0" applyFont="1" applyFill="1" applyBorder="1" applyAlignment="1" applyProtection="1">
      <alignment horizontal="center" vertical="center" wrapText="1"/>
      <protection hidden="1"/>
    </xf>
    <xf numFmtId="0" fontId="74"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59" fillId="18" borderId="8" xfId="0" applyFont="1" applyFill="1" applyBorder="1" applyAlignment="1">
      <alignment horizontal="center" vertical="center"/>
    </xf>
    <xf numFmtId="0" fontId="0" fillId="0" borderId="1" xfId="0" applyBorder="1" applyAlignment="1">
      <alignment vertical="top" wrapText="1"/>
    </xf>
    <xf numFmtId="0" fontId="65" fillId="14" borderId="40" xfId="0" applyFont="1" applyFill="1" applyBorder="1" applyAlignment="1">
      <alignment horizontal="center" vertical="center" wrapText="1"/>
    </xf>
    <xf numFmtId="0" fontId="61"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60" fillId="0" borderId="6" xfId="0" applyFont="1" applyBorder="1" applyAlignment="1" applyProtection="1">
      <alignment horizontal="justify" vertical="center" wrapText="1"/>
      <protection locked="0"/>
    </xf>
    <xf numFmtId="0" fontId="60"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7" fillId="29" borderId="1" xfId="0" applyFont="1" applyFill="1" applyBorder="1" applyAlignment="1">
      <alignment vertical="top" wrapText="1"/>
    </xf>
    <xf numFmtId="0" fontId="78" fillId="29" borderId="1" xfId="0" applyFont="1" applyFill="1" applyBorder="1" applyAlignment="1">
      <alignment horizontal="center" vertical="center" wrapText="1"/>
    </xf>
    <xf numFmtId="0" fontId="55" fillId="0" borderId="0" xfId="0" applyFont="1"/>
    <xf numFmtId="0" fontId="79" fillId="14" borderId="0" xfId="0" applyFont="1" applyFill="1" applyAlignment="1">
      <alignment horizontal="center" vertical="center"/>
    </xf>
    <xf numFmtId="0" fontId="56" fillId="14" borderId="0" xfId="0" applyFont="1" applyFill="1" applyAlignment="1">
      <alignment horizontal="center" vertical="center" wrapText="1"/>
    </xf>
    <xf numFmtId="0" fontId="68" fillId="30" borderId="1" xfId="0" applyFont="1" applyFill="1" applyBorder="1" applyAlignment="1">
      <alignment horizontal="center" vertical="center"/>
    </xf>
    <xf numFmtId="0" fontId="68" fillId="31" borderId="1" xfId="0" applyFont="1" applyFill="1" applyBorder="1" applyAlignment="1">
      <alignment horizontal="center" vertical="center"/>
    </xf>
    <xf numFmtId="0" fontId="68" fillId="32" borderId="1"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0" borderId="1" xfId="0" applyFont="1" applyBorder="1" applyAlignment="1">
      <alignment horizontal="center" vertical="center"/>
    </xf>
    <xf numFmtId="0" fontId="60" fillId="0" borderId="14" xfId="0" applyFont="1" applyBorder="1" applyAlignment="1" applyProtection="1">
      <alignment horizontal="justify" vertical="center" wrapText="1"/>
      <protection locked="0"/>
    </xf>
    <xf numFmtId="0" fontId="60" fillId="0" borderId="15" xfId="0" applyFont="1" applyBorder="1" applyAlignment="1" applyProtection="1">
      <alignment horizontal="justify" vertical="center" wrapText="1"/>
      <protection locked="0"/>
    </xf>
    <xf numFmtId="0" fontId="60" fillId="0" borderId="15" xfId="0" applyFont="1" applyBorder="1" applyAlignment="1" applyProtection="1">
      <alignment vertical="center" wrapText="1"/>
      <protection locked="0"/>
    </xf>
    <xf numFmtId="0" fontId="60" fillId="0" borderId="16" xfId="0" applyFont="1" applyBorder="1" applyAlignment="1" applyProtection="1">
      <alignment vertical="center" wrapText="1"/>
      <protection locked="0"/>
    </xf>
    <xf numFmtId="0" fontId="60" fillId="0" borderId="42" xfId="0" applyFont="1" applyBorder="1" applyAlignment="1" applyProtection="1">
      <alignment horizontal="justify" vertical="center" wrapText="1"/>
      <protection locked="0"/>
    </xf>
    <xf numFmtId="0" fontId="60" fillId="0" borderId="1" xfId="0" applyFont="1" applyBorder="1" applyAlignment="1" applyProtection="1">
      <alignment vertical="center" wrapText="1"/>
      <protection locked="0"/>
    </xf>
    <xf numFmtId="0" fontId="68" fillId="14" borderId="1" xfId="0" applyFont="1" applyFill="1" applyBorder="1" applyAlignment="1">
      <alignment vertical="center"/>
    </xf>
    <xf numFmtId="0" fontId="68" fillId="14" borderId="1" xfId="0" applyFont="1" applyFill="1" applyBorder="1" applyAlignment="1">
      <alignment horizontal="center" vertical="center"/>
    </xf>
    <xf numFmtId="0" fontId="60" fillId="0" borderId="9" xfId="0" applyFont="1" applyBorder="1" applyAlignment="1" applyProtection="1">
      <alignment horizontal="center" vertical="center" wrapText="1"/>
      <protection hidden="1"/>
    </xf>
    <xf numFmtId="3" fontId="60" fillId="0" borderId="9" xfId="0" applyNumberFormat="1" applyFont="1" applyBorder="1" applyAlignment="1" applyProtection="1">
      <alignment horizontal="center" vertical="center" wrapText="1"/>
      <protection hidden="1"/>
    </xf>
    <xf numFmtId="0" fontId="60" fillId="0" borderId="43" xfId="0" applyFont="1" applyBorder="1" applyAlignment="1" applyProtection="1">
      <alignment horizontal="justify" vertical="center" wrapText="1"/>
      <protection locked="0"/>
    </xf>
    <xf numFmtId="0" fontId="60" fillId="0" borderId="26" xfId="0" applyFont="1" applyBorder="1" applyAlignment="1" applyProtection="1">
      <alignment horizontal="justify" vertical="center" wrapText="1"/>
      <protection locked="0"/>
    </xf>
    <xf numFmtId="0" fontId="60" fillId="0" borderId="26" xfId="0" applyFont="1" applyBorder="1" applyAlignment="1" applyProtection="1">
      <alignment vertical="center" wrapText="1"/>
      <protection locked="0"/>
    </xf>
    <xf numFmtId="0" fontId="72" fillId="14" borderId="44" xfId="0" applyFont="1" applyFill="1" applyBorder="1" applyAlignment="1" applyProtection="1">
      <alignment horizontal="center" vertical="center" textRotation="90" wrapText="1"/>
      <protection locked="0"/>
    </xf>
    <xf numFmtId="0" fontId="60" fillId="0" borderId="45" xfId="0" applyFont="1" applyBorder="1" applyAlignment="1" applyProtection="1">
      <alignment vertical="center" wrapText="1"/>
      <protection locked="0"/>
    </xf>
    <xf numFmtId="0" fontId="60" fillId="0" borderId="46" xfId="0" applyFont="1" applyBorder="1" applyAlignment="1" applyProtection="1">
      <alignment vertical="center" wrapText="1"/>
      <protection locked="0"/>
    </xf>
    <xf numFmtId="0" fontId="64" fillId="14" borderId="45" xfId="0" applyFont="1" applyFill="1" applyBorder="1" applyAlignment="1">
      <alignment vertical="center"/>
    </xf>
    <xf numFmtId="0" fontId="64"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60" fillId="0" borderId="50" xfId="0" applyFont="1" applyBorder="1" applyAlignment="1" applyProtection="1">
      <alignment horizontal="justify" vertical="center" wrapText="1"/>
      <protection locked="0"/>
    </xf>
    <xf numFmtId="0" fontId="60" fillId="0" borderId="7" xfId="0" applyFont="1" applyBorder="1" applyAlignment="1" applyProtection="1">
      <alignment horizontal="justify" vertical="center" wrapText="1"/>
      <protection locked="0"/>
    </xf>
    <xf numFmtId="0" fontId="60" fillId="0" borderId="5" xfId="0" applyFont="1" applyBorder="1" applyAlignment="1" applyProtection="1">
      <alignment vertical="center" wrapText="1"/>
      <protection locked="0"/>
    </xf>
    <xf numFmtId="17" fontId="60" fillId="0" borderId="42" xfId="0" applyNumberFormat="1" applyFont="1" applyBorder="1" applyAlignment="1" applyProtection="1">
      <alignment horizontal="justify" vertical="center" wrapText="1"/>
      <protection locked="0"/>
    </xf>
    <xf numFmtId="0" fontId="60" fillId="0" borderId="33" xfId="0" applyFont="1" applyBorder="1" applyAlignment="1" applyProtection="1">
      <alignment vertical="center" wrapText="1"/>
      <protection locked="0"/>
    </xf>
    <xf numFmtId="0" fontId="60" fillId="0" borderId="51" xfId="0" applyFont="1" applyBorder="1" applyAlignment="1" applyProtection="1">
      <alignment horizontal="justify" vertical="center" wrapText="1"/>
      <protection locked="0"/>
    </xf>
    <xf numFmtId="0" fontId="60" fillId="0" borderId="42" xfId="0" applyFont="1" applyBorder="1" applyAlignment="1">
      <alignment vertical="center"/>
    </xf>
    <xf numFmtId="0" fontId="60" fillId="0" borderId="13" xfId="0" applyFont="1" applyBorder="1" applyAlignment="1" applyProtection="1">
      <alignment horizontal="justify" vertical="center" wrapText="1"/>
      <protection locked="0"/>
    </xf>
    <xf numFmtId="0" fontId="60" fillId="0" borderId="9" xfId="0" applyFont="1" applyBorder="1" applyAlignment="1" applyProtection="1">
      <alignment horizontal="justify" vertical="center" wrapText="1"/>
      <protection locked="0"/>
    </xf>
    <xf numFmtId="0" fontId="54" fillId="14" borderId="39" xfId="0" applyFont="1" applyFill="1" applyBorder="1" applyAlignment="1" applyProtection="1">
      <alignment vertical="center" wrapText="1"/>
      <protection locked="0"/>
    </xf>
    <xf numFmtId="0" fontId="60" fillId="0" borderId="7" xfId="0" applyFont="1" applyBorder="1" applyAlignment="1" applyProtection="1">
      <alignment vertical="center" wrapText="1"/>
      <protection locked="0"/>
    </xf>
    <xf numFmtId="0" fontId="60" fillId="0" borderId="38" xfId="0" applyFont="1" applyBorder="1" applyAlignment="1" applyProtection="1">
      <alignment vertical="center" wrapText="1"/>
      <protection locked="0"/>
    </xf>
    <xf numFmtId="0" fontId="60" fillId="0" borderId="29" xfId="0" applyFont="1" applyBorder="1" applyAlignment="1" applyProtection="1">
      <alignment vertical="center" wrapText="1"/>
      <protection locked="0"/>
    </xf>
    <xf numFmtId="0" fontId="60" fillId="0" borderId="28" xfId="0" applyFont="1" applyBorder="1" applyAlignment="1" applyProtection="1">
      <alignment vertical="center" wrapText="1"/>
      <protection locked="0"/>
    </xf>
    <xf numFmtId="0" fontId="0" fillId="0" borderId="1" xfId="0" applyBorder="1" applyAlignment="1">
      <alignment horizontal="center"/>
    </xf>
    <xf numFmtId="0" fontId="60" fillId="0" borderId="1" xfId="0" applyFont="1" applyBorder="1" applyAlignment="1">
      <alignment horizontal="left" vertical="top" wrapText="1"/>
    </xf>
    <xf numFmtId="0" fontId="59" fillId="0" borderId="1" xfId="0" applyFont="1" applyBorder="1"/>
    <xf numFmtId="0" fontId="60" fillId="0" borderId="1" xfId="0" applyFont="1" applyBorder="1" applyAlignment="1">
      <alignment vertical="top" wrapText="1"/>
    </xf>
    <xf numFmtId="0" fontId="60" fillId="0" borderId="1" xfId="0" applyFont="1" applyBorder="1" applyAlignment="1">
      <alignment vertical="top"/>
    </xf>
    <xf numFmtId="0" fontId="60" fillId="0" borderId="13" xfId="0" applyFont="1" applyBorder="1" applyAlignment="1" applyProtection="1">
      <alignment vertical="top"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9" fillId="19" borderId="32" xfId="0" applyFont="1" applyFill="1" applyBorder="1" applyAlignment="1">
      <alignment horizontal="center"/>
    </xf>
    <xf numFmtId="0" fontId="59" fillId="19" borderId="33" xfId="0" applyFont="1" applyFill="1" applyBorder="1" applyAlignment="1">
      <alignment horizontal="center"/>
    </xf>
    <xf numFmtId="0" fontId="69" fillId="0" borderId="1" xfId="0" applyFont="1" applyBorder="1" applyAlignment="1">
      <alignment horizontal="center"/>
    </xf>
    <xf numFmtId="0" fontId="0" fillId="0" borderId="1" xfId="0" applyBorder="1" applyAlignment="1">
      <alignment horizontal="center"/>
    </xf>
    <xf numFmtId="0" fontId="73"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6"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60" fillId="0" borderId="0" xfId="0" applyFont="1" applyAlignment="1">
      <alignment horizontal="center"/>
    </xf>
    <xf numFmtId="0" fontId="60" fillId="0" borderId="62" xfId="0" applyFont="1" applyBorder="1" applyAlignment="1" applyProtection="1">
      <alignment horizontal="center" vertical="center" wrapText="1"/>
      <protection locked="0"/>
    </xf>
    <xf numFmtId="0" fontId="60" fillId="0" borderId="35" xfId="0" applyFont="1" applyBorder="1" applyAlignment="1" applyProtection="1">
      <alignment horizontal="center" vertical="center" wrapText="1"/>
      <protection locked="0"/>
    </xf>
    <xf numFmtId="0" fontId="60" fillId="0" borderId="37" xfId="0" applyFont="1" applyBorder="1" applyAlignment="1" applyProtection="1">
      <alignment horizontal="center" vertical="center" wrapText="1"/>
      <protection locked="0"/>
    </xf>
    <xf numFmtId="0" fontId="60" fillId="0" borderId="20" xfId="0" applyFont="1" applyBorder="1" applyAlignment="1" applyProtection="1">
      <alignment horizontal="center" vertical="center" wrapText="1"/>
      <protection locked="0"/>
    </xf>
    <xf numFmtId="0" fontId="60" fillId="0" borderId="0" xfId="0" applyFont="1" applyAlignment="1" applyProtection="1">
      <alignment horizontal="center" vertical="center" wrapText="1"/>
      <protection locked="0"/>
    </xf>
    <xf numFmtId="0" fontId="60" fillId="0" borderId="21" xfId="0" applyFont="1" applyBorder="1" applyAlignment="1" applyProtection="1">
      <alignment horizontal="center" vertical="center" wrapText="1"/>
      <protection locked="0"/>
    </xf>
    <xf numFmtId="0" fontId="60" fillId="0" borderId="63" xfId="0" applyFont="1" applyBorder="1" applyAlignment="1" applyProtection="1">
      <alignment horizontal="center" vertical="center" wrapText="1"/>
      <protection locked="0"/>
    </xf>
    <xf numFmtId="0" fontId="60" fillId="0" borderId="64" xfId="0" applyFont="1" applyBorder="1" applyAlignment="1" applyProtection="1">
      <alignment horizontal="center" vertical="center" wrapText="1"/>
      <protection locked="0"/>
    </xf>
    <xf numFmtId="0" fontId="60" fillId="0" borderId="28" xfId="0" applyFont="1" applyBorder="1" applyAlignment="1" applyProtection="1">
      <alignment horizontal="center" vertical="center" wrapText="1"/>
      <protection locked="0"/>
    </xf>
    <xf numFmtId="3" fontId="60" fillId="0" borderId="5" xfId="0" applyNumberFormat="1" applyFont="1" applyBorder="1" applyAlignment="1" applyProtection="1">
      <alignment horizontal="center" vertical="center" wrapText="1"/>
      <protection hidden="1"/>
    </xf>
    <xf numFmtId="3" fontId="60" fillId="0" borderId="9" xfId="0" applyNumberFormat="1" applyFont="1" applyBorder="1" applyAlignment="1" applyProtection="1">
      <alignment horizontal="center" vertical="center" wrapText="1"/>
      <protection hidden="1"/>
    </xf>
    <xf numFmtId="0" fontId="60" fillId="0" borderId="11" xfId="0" applyFont="1" applyBorder="1" applyAlignment="1" applyProtection="1">
      <alignment horizontal="center" vertical="center"/>
      <protection hidden="1"/>
    </xf>
    <xf numFmtId="0" fontId="60" fillId="0" borderId="12" xfId="0" applyFont="1" applyBorder="1" applyAlignment="1" applyProtection="1">
      <alignment horizontal="center" vertical="center"/>
      <protection hidden="1"/>
    </xf>
    <xf numFmtId="0" fontId="60" fillId="0" borderId="45" xfId="0" applyFont="1" applyBorder="1" applyAlignment="1" applyProtection="1">
      <alignment horizontal="center" vertical="center"/>
      <protection hidden="1"/>
    </xf>
    <xf numFmtId="0" fontId="60" fillId="0" borderId="13" xfId="0" applyFont="1" applyBorder="1" applyAlignment="1" applyProtection="1">
      <alignment horizontal="center" vertical="center"/>
      <protection hidden="1"/>
    </xf>
    <xf numFmtId="0" fontId="62" fillId="0" borderId="52" xfId="0" applyFont="1" applyBorder="1" applyAlignment="1" applyProtection="1">
      <alignment horizontal="center" vertical="center" wrapText="1"/>
      <protection locked="0"/>
    </xf>
    <xf numFmtId="0" fontId="62" fillId="0" borderId="51" xfId="0" applyFont="1" applyBorder="1" applyAlignment="1" applyProtection="1">
      <alignment horizontal="center" vertical="center" wrapText="1"/>
      <protection locked="0"/>
    </xf>
    <xf numFmtId="0" fontId="62" fillId="0" borderId="15" xfId="0" applyFont="1" applyBorder="1" applyAlignment="1" applyProtection="1">
      <alignment horizontal="center" vertical="center" wrapText="1"/>
      <protection locked="0"/>
    </xf>
    <xf numFmtId="0" fontId="57" fillId="27" borderId="62" xfId="10" applyFill="1" applyBorder="1" applyAlignment="1" applyProtection="1">
      <alignment horizontal="center" vertical="center"/>
      <protection locked="0"/>
    </xf>
    <xf numFmtId="0" fontId="57" fillId="27" borderId="35" xfId="10" applyFill="1" applyBorder="1" applyAlignment="1" applyProtection="1">
      <alignment horizontal="center" vertical="center"/>
      <protection locked="0"/>
    </xf>
    <xf numFmtId="0" fontId="57" fillId="27" borderId="37" xfId="10" applyFill="1" applyBorder="1" applyAlignment="1" applyProtection="1">
      <alignment horizontal="center" vertical="center"/>
      <protection locked="0"/>
    </xf>
    <xf numFmtId="0" fontId="57" fillId="27" borderId="20" xfId="10" applyFill="1" applyBorder="1" applyAlignment="1" applyProtection="1">
      <alignment horizontal="center" vertical="center"/>
      <protection locked="0"/>
    </xf>
    <xf numFmtId="0" fontId="57" fillId="27" borderId="0" xfId="10" applyFill="1" applyAlignment="1" applyProtection="1">
      <alignment horizontal="center" vertical="center"/>
      <protection locked="0"/>
    </xf>
    <xf numFmtId="0" fontId="57" fillId="27" borderId="21" xfId="10" applyFill="1" applyBorder="1" applyAlignment="1" applyProtection="1">
      <alignment horizontal="center" vertical="center"/>
      <protection locked="0"/>
    </xf>
    <xf numFmtId="0" fontId="57" fillId="27" borderId="63" xfId="10" applyFill="1" applyBorder="1" applyAlignment="1" applyProtection="1">
      <alignment horizontal="center" vertical="center"/>
      <protection locked="0"/>
    </xf>
    <xf numFmtId="0" fontId="57" fillId="27" borderId="64" xfId="10" applyFill="1" applyBorder="1" applyAlignment="1" applyProtection="1">
      <alignment horizontal="center" vertical="center"/>
      <protection locked="0"/>
    </xf>
    <xf numFmtId="0" fontId="57" fillId="27" borderId="28" xfId="10" applyFill="1" applyBorder="1" applyAlignment="1" applyProtection="1">
      <alignment horizontal="center" vertical="center"/>
      <protection locked="0"/>
    </xf>
    <xf numFmtId="0" fontId="57" fillId="27" borderId="62" xfId="10" applyFill="1" applyBorder="1" applyAlignment="1">
      <alignment horizontal="center" vertical="center"/>
    </xf>
    <xf numFmtId="0" fontId="57" fillId="27" borderId="35" xfId="10" applyFill="1" applyBorder="1" applyAlignment="1">
      <alignment horizontal="center" vertical="center"/>
    </xf>
    <xf numFmtId="0" fontId="57" fillId="27" borderId="37" xfId="10" applyFill="1" applyBorder="1" applyAlignment="1">
      <alignment horizontal="center" vertical="center"/>
    </xf>
    <xf numFmtId="0" fontId="57" fillId="27" borderId="20" xfId="10" applyFill="1" applyBorder="1" applyAlignment="1">
      <alignment horizontal="center" vertical="center"/>
    </xf>
    <xf numFmtId="0" fontId="57" fillId="27" borderId="0" xfId="10" applyFill="1" applyAlignment="1">
      <alignment horizontal="center" vertical="center"/>
    </xf>
    <xf numFmtId="0" fontId="57" fillId="27" borderId="21" xfId="10" applyFill="1" applyBorder="1" applyAlignment="1">
      <alignment horizontal="center" vertical="center"/>
    </xf>
    <xf numFmtId="0" fontId="57" fillId="27" borderId="63" xfId="10" applyFill="1" applyBorder="1" applyAlignment="1">
      <alignment horizontal="center" vertical="center"/>
    </xf>
    <xf numFmtId="0" fontId="57" fillId="27" borderId="64" xfId="10" applyFill="1" applyBorder="1" applyAlignment="1">
      <alignment horizontal="center" vertical="center"/>
    </xf>
    <xf numFmtId="0" fontId="57" fillId="27" borderId="28" xfId="10" applyFill="1" applyBorder="1" applyAlignment="1">
      <alignment horizontal="center" vertical="center"/>
    </xf>
    <xf numFmtId="0" fontId="60" fillId="0" borderId="5" xfId="0" applyFont="1" applyBorder="1" applyAlignment="1" applyProtection="1">
      <alignment horizontal="center" vertical="center" wrapText="1"/>
      <protection hidden="1"/>
    </xf>
    <xf numFmtId="0" fontId="60" fillId="0" borderId="8" xfId="0" applyFont="1" applyBorder="1" applyAlignment="1" applyProtection="1">
      <alignment horizontal="center" vertical="center" wrapText="1"/>
      <protection hidden="1"/>
    </xf>
    <xf numFmtId="0" fontId="60" fillId="0" borderId="9" xfId="0" applyFont="1" applyBorder="1" applyAlignment="1" applyProtection="1">
      <alignment horizontal="center" vertical="center" wrapText="1"/>
      <protection hidden="1"/>
    </xf>
    <xf numFmtId="0" fontId="60" fillId="0" borderId="5" xfId="0" applyFont="1" applyBorder="1" applyAlignment="1" applyProtection="1">
      <alignment horizontal="center" vertical="center" wrapText="1"/>
      <protection locked="0"/>
    </xf>
    <xf numFmtId="0" fontId="60" fillId="0" borderId="8" xfId="0" applyFont="1" applyBorder="1" applyAlignment="1" applyProtection="1">
      <alignment horizontal="center" vertical="center" wrapText="1"/>
      <protection locked="0"/>
    </xf>
    <xf numFmtId="0" fontId="60" fillId="0" borderId="9" xfId="0" applyFont="1" applyBorder="1" applyAlignment="1" applyProtection="1">
      <alignment horizontal="center" vertical="center" wrapText="1"/>
      <protection locked="0"/>
    </xf>
    <xf numFmtId="0" fontId="69" fillId="0" borderId="26" xfId="0" applyFont="1" applyBorder="1" applyAlignment="1">
      <alignment horizontal="center"/>
    </xf>
    <xf numFmtId="0" fontId="69" fillId="0" borderId="51" xfId="0" applyFont="1" applyBorder="1" applyAlignment="1">
      <alignment horizontal="center"/>
    </xf>
    <xf numFmtId="0" fontId="69" fillId="0" borderId="7" xfId="0" applyFont="1" applyBorder="1" applyAlignment="1">
      <alignment horizontal="center"/>
    </xf>
    <xf numFmtId="0" fontId="74" fillId="27" borderId="5" xfId="0" applyFont="1" applyFill="1" applyBorder="1" applyAlignment="1">
      <alignment horizontal="center" vertical="center" wrapText="1"/>
    </xf>
    <xf numFmtId="0" fontId="74" fillId="27" borderId="9" xfId="0" applyFont="1" applyFill="1" applyBorder="1" applyAlignment="1">
      <alignment horizontal="center" vertical="center" wrapText="1"/>
    </xf>
    <xf numFmtId="0" fontId="60" fillId="0" borderId="11"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60" fillId="0" borderId="45" xfId="0" applyFont="1" applyBorder="1" applyAlignment="1" applyProtection="1">
      <alignment horizontal="center" vertical="center"/>
      <protection locked="0"/>
    </xf>
    <xf numFmtId="0" fontId="60" fillId="0" borderId="13" xfId="0" applyFont="1" applyBorder="1" applyAlignment="1" applyProtection="1">
      <alignment horizontal="center" vertical="center"/>
      <protection locked="0"/>
    </xf>
    <xf numFmtId="0" fontId="71" fillId="0" borderId="5" xfId="0" applyFont="1" applyBorder="1" applyAlignment="1" applyProtection="1">
      <alignment horizontal="center" vertical="center" textRotation="90" wrapText="1"/>
      <protection locked="0"/>
    </xf>
    <xf numFmtId="0" fontId="71" fillId="0" borderId="8" xfId="0" applyFont="1" applyBorder="1" applyAlignment="1" applyProtection="1">
      <alignment horizontal="center" vertical="center" textRotation="90" wrapText="1"/>
      <protection locked="0"/>
    </xf>
    <xf numFmtId="0" fontId="71" fillId="0" borderId="9" xfId="0" applyFont="1" applyBorder="1" applyAlignment="1" applyProtection="1">
      <alignment horizontal="center" vertical="center" textRotation="90" wrapText="1"/>
      <protection locked="0"/>
    </xf>
    <xf numFmtId="0" fontId="62" fillId="0" borderId="62" xfId="0" applyFont="1" applyBorder="1" applyAlignment="1" applyProtection="1">
      <alignment horizontal="center" vertical="center"/>
      <protection locked="0"/>
    </xf>
    <xf numFmtId="0" fontId="62" fillId="0" borderId="20" xfId="0" applyFont="1" applyBorder="1" applyAlignment="1" applyProtection="1">
      <alignment horizontal="center" vertical="center"/>
      <protection locked="0"/>
    </xf>
    <xf numFmtId="0" fontId="62" fillId="0" borderId="63" xfId="0" applyFont="1" applyBorder="1" applyAlignment="1" applyProtection="1">
      <alignment horizontal="center" vertical="center"/>
      <protection locked="0"/>
    </xf>
    <xf numFmtId="0" fontId="57" fillId="27" borderId="62" xfId="10" applyFill="1" applyBorder="1" applyAlignment="1" applyProtection="1">
      <alignment horizontal="center" vertical="center" wrapText="1"/>
      <protection locked="0"/>
    </xf>
    <xf numFmtId="0" fontId="57" fillId="27" borderId="35" xfId="10" applyFill="1" applyBorder="1" applyAlignment="1" applyProtection="1">
      <alignment horizontal="center" vertical="center" wrapText="1"/>
      <protection locked="0"/>
    </xf>
    <xf numFmtId="0" fontId="57" fillId="27" borderId="37" xfId="10" applyFill="1" applyBorder="1" applyAlignment="1" applyProtection="1">
      <alignment horizontal="center" vertical="center" wrapText="1"/>
      <protection locked="0"/>
    </xf>
    <xf numFmtId="0" fontId="57" fillId="27" borderId="20" xfId="10" applyFill="1" applyBorder="1" applyAlignment="1" applyProtection="1">
      <alignment horizontal="center" vertical="center" wrapText="1"/>
      <protection locked="0"/>
    </xf>
    <xf numFmtId="0" fontId="57" fillId="27" borderId="0" xfId="10" applyFill="1" applyAlignment="1" applyProtection="1">
      <alignment horizontal="center" vertical="center" wrapText="1"/>
      <protection locked="0"/>
    </xf>
    <xf numFmtId="0" fontId="57" fillId="27" borderId="21" xfId="10" applyFill="1" applyBorder="1" applyAlignment="1" applyProtection="1">
      <alignment horizontal="center" vertical="center" wrapText="1"/>
      <protection locked="0"/>
    </xf>
    <xf numFmtId="0" fontId="57" fillId="27" borderId="63" xfId="10" applyFill="1" applyBorder="1" applyAlignment="1" applyProtection="1">
      <alignment horizontal="center" vertical="center" wrapText="1"/>
      <protection locked="0"/>
    </xf>
    <xf numFmtId="0" fontId="57" fillId="27" borderId="64" xfId="10" applyFill="1" applyBorder="1" applyAlignment="1" applyProtection="1">
      <alignment horizontal="center" vertical="center" wrapText="1"/>
      <protection locked="0"/>
    </xf>
    <xf numFmtId="0" fontId="57" fillId="27" borderId="28" xfId="10" applyFill="1" applyBorder="1" applyAlignment="1" applyProtection="1">
      <alignment horizontal="center" vertical="center" wrapText="1"/>
      <protection locked="0"/>
    </xf>
    <xf numFmtId="0" fontId="62" fillId="14" borderId="5" xfId="0" applyFont="1" applyFill="1" applyBorder="1" applyAlignment="1" applyProtection="1">
      <alignment horizontal="center" vertical="center" wrapText="1"/>
      <protection locked="0"/>
    </xf>
    <xf numFmtId="0" fontId="62" fillId="14" borderId="8" xfId="0" applyFont="1" applyFill="1" applyBorder="1" applyAlignment="1" applyProtection="1">
      <alignment horizontal="center" vertical="center" wrapText="1"/>
      <protection locked="0"/>
    </xf>
    <xf numFmtId="0" fontId="62" fillId="14" borderId="9" xfId="0" applyFont="1" applyFill="1" applyBorder="1" applyAlignment="1" applyProtection="1">
      <alignment horizontal="center" vertical="center" wrapText="1"/>
      <protection locked="0"/>
    </xf>
    <xf numFmtId="0" fontId="60" fillId="0" borderId="11" xfId="0" applyFont="1" applyBorder="1" applyAlignment="1" applyProtection="1">
      <alignment horizontal="center" vertical="center" wrapText="1"/>
      <protection hidden="1"/>
    </xf>
    <xf numFmtId="0" fontId="60" fillId="0" borderId="12" xfId="0" applyFont="1" applyBorder="1" applyAlignment="1" applyProtection="1">
      <alignment horizontal="center" vertical="center" wrapText="1"/>
      <protection hidden="1"/>
    </xf>
    <xf numFmtId="0" fontId="60" fillId="0" borderId="45" xfId="0" applyFont="1" applyBorder="1" applyAlignment="1" applyProtection="1">
      <alignment horizontal="center" vertical="center" wrapText="1"/>
      <protection hidden="1"/>
    </xf>
    <xf numFmtId="0" fontId="60" fillId="0" borderId="13" xfId="0" applyFont="1" applyBorder="1" applyAlignment="1" applyProtection="1">
      <alignment horizontal="center" vertical="center" wrapText="1"/>
      <protection hidden="1"/>
    </xf>
    <xf numFmtId="0" fontId="60" fillId="0" borderId="59" xfId="0" applyFont="1" applyBorder="1" applyAlignment="1" applyProtection="1">
      <alignment horizontal="center" vertical="center"/>
      <protection hidden="1"/>
    </xf>
    <xf numFmtId="0" fontId="60" fillId="0" borderId="41" xfId="0" applyFont="1" applyBorder="1" applyAlignment="1" applyProtection="1">
      <alignment horizontal="center" vertical="center"/>
      <protection hidden="1"/>
    </xf>
    <xf numFmtId="0" fontId="60" fillId="0" borderId="60" xfId="0" applyFont="1" applyBorder="1" applyAlignment="1" applyProtection="1">
      <alignment horizontal="center" vertical="center"/>
      <protection hidden="1"/>
    </xf>
    <xf numFmtId="0" fontId="60" fillId="0" borderId="27" xfId="0" applyFont="1" applyBorder="1" applyAlignment="1" applyProtection="1">
      <alignment horizontal="center" vertical="center" wrapText="1"/>
      <protection hidden="1"/>
    </xf>
    <xf numFmtId="0" fontId="60" fillId="0" borderId="52" xfId="0" applyFont="1" applyBorder="1" applyAlignment="1" applyProtection="1">
      <alignment horizontal="center" vertical="center" wrapText="1"/>
      <protection hidden="1"/>
    </xf>
    <xf numFmtId="0" fontId="60" fillId="0" borderId="53" xfId="0" applyFont="1" applyBorder="1" applyAlignment="1" applyProtection="1">
      <alignment horizontal="center" vertical="center" wrapText="1"/>
      <protection hidden="1"/>
    </xf>
    <xf numFmtId="0" fontId="60" fillId="0" borderId="54" xfId="0" applyFont="1" applyBorder="1" applyAlignment="1" applyProtection="1">
      <alignment horizontal="center" vertical="center" wrapText="1"/>
      <protection hidden="1"/>
    </xf>
    <xf numFmtId="0" fontId="8" fillId="0" borderId="1" xfId="0" applyFont="1" applyBorder="1" applyAlignment="1">
      <alignment horizontal="center"/>
    </xf>
    <xf numFmtId="0" fontId="41" fillId="27" borderId="62"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63" xfId="0" applyFont="1" applyFill="1" applyBorder="1" applyAlignment="1">
      <alignment horizontal="center" vertical="center"/>
    </xf>
    <xf numFmtId="0" fontId="41" fillId="27" borderId="64" xfId="0" applyFont="1" applyFill="1" applyBorder="1" applyAlignment="1">
      <alignment horizontal="center" vertical="center"/>
    </xf>
    <xf numFmtId="0" fontId="41" fillId="27" borderId="28" xfId="0" applyFont="1" applyFill="1" applyBorder="1" applyAlignment="1">
      <alignment horizontal="center" vertical="center"/>
    </xf>
    <xf numFmtId="0" fontId="74" fillId="27" borderId="11" xfId="0" applyFont="1" applyFill="1" applyBorder="1" applyAlignment="1">
      <alignment horizontal="center" vertical="center" wrapText="1"/>
    </xf>
    <xf numFmtId="0" fontId="74" fillId="27" borderId="13" xfId="0" applyFont="1" applyFill="1" applyBorder="1" applyAlignment="1">
      <alignment horizontal="center" vertical="center" wrapText="1"/>
    </xf>
    <xf numFmtId="0" fontId="41" fillId="36" borderId="62"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63"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80" fillId="25" borderId="62" xfId="0" applyFont="1" applyFill="1" applyBorder="1" applyAlignment="1">
      <alignment horizontal="center" vertical="center" wrapText="1"/>
    </xf>
    <xf numFmtId="0" fontId="80" fillId="25" borderId="35" xfId="0" applyFont="1" applyFill="1" applyBorder="1" applyAlignment="1">
      <alignment horizontal="center" vertical="center" wrapText="1"/>
    </xf>
    <xf numFmtId="0" fontId="80" fillId="25" borderId="37" xfId="0" applyFont="1" applyFill="1" applyBorder="1" applyAlignment="1">
      <alignment horizontal="center" vertical="center" wrapText="1"/>
    </xf>
    <xf numFmtId="0" fontId="80" fillId="25" borderId="63" xfId="0" applyFont="1" applyFill="1" applyBorder="1" applyAlignment="1">
      <alignment horizontal="center" vertical="center" wrapText="1"/>
    </xf>
    <xf numFmtId="0" fontId="80" fillId="25" borderId="64" xfId="0" applyFont="1" applyFill="1" applyBorder="1" applyAlignment="1">
      <alignment horizontal="center" vertical="center" wrapText="1"/>
    </xf>
    <xf numFmtId="0" fontId="80"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4" fillId="25" borderId="57" xfId="0" applyFont="1" applyFill="1" applyBorder="1" applyAlignment="1">
      <alignment horizontal="center" vertical="center" wrapText="1"/>
    </xf>
    <xf numFmtId="0" fontId="74" fillId="25" borderId="41" xfId="0" applyFont="1" applyFill="1" applyBorder="1" applyAlignment="1">
      <alignment horizontal="center" vertical="center" wrapText="1"/>
    </xf>
    <xf numFmtId="0" fontId="71"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1" fillId="35" borderId="62"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63" xfId="0" applyFont="1" applyFill="1" applyBorder="1" applyAlignment="1">
      <alignment horizontal="center" vertical="center"/>
    </xf>
    <xf numFmtId="0" fontId="41" fillId="35" borderId="64"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74" fillId="22" borderId="19" xfId="0" applyFont="1" applyFill="1" applyBorder="1" applyAlignment="1">
      <alignment horizontal="center" vertical="center" wrapText="1"/>
    </xf>
    <xf numFmtId="0" fontId="74" fillId="22" borderId="36" xfId="0" applyFont="1" applyFill="1" applyBorder="1" applyAlignment="1">
      <alignment horizontal="center" vertical="center" wrapText="1"/>
    </xf>
    <xf numFmtId="0" fontId="68" fillId="24" borderId="62" xfId="0" applyFont="1" applyFill="1" applyBorder="1" applyAlignment="1">
      <alignment horizontal="center" vertical="center"/>
    </xf>
    <xf numFmtId="0" fontId="77" fillId="24" borderId="35" xfId="0" applyFont="1" applyFill="1" applyBorder="1" applyAlignment="1">
      <alignment horizontal="center" vertical="center"/>
    </xf>
    <xf numFmtId="0" fontId="77" fillId="24" borderId="37" xfId="0" applyFont="1" applyFill="1" applyBorder="1" applyAlignment="1">
      <alignment horizontal="center" vertical="center"/>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80" fillId="11" borderId="19" xfId="0" applyFont="1" applyFill="1" applyBorder="1" applyAlignment="1">
      <alignment horizontal="center"/>
    </xf>
    <xf numFmtId="0" fontId="80" fillId="11" borderId="24" xfId="0" applyFont="1" applyFill="1" applyBorder="1" applyAlignment="1">
      <alignment horizontal="center"/>
    </xf>
    <xf numFmtId="0" fontId="80" fillId="11" borderId="36" xfId="0" applyFont="1" applyFill="1" applyBorder="1" applyAlignment="1">
      <alignment horizontal="center"/>
    </xf>
    <xf numFmtId="0" fontId="83" fillId="26" borderId="3" xfId="0" applyFont="1" applyFill="1" applyBorder="1" applyAlignment="1">
      <alignment horizontal="center" vertical="center" textRotation="90" wrapText="1"/>
    </xf>
    <xf numFmtId="0" fontId="83" fillId="26" borderId="4" xfId="0" applyFont="1" applyFill="1" applyBorder="1" applyAlignment="1">
      <alignment horizontal="center" vertical="center" textRotation="90" wrapText="1"/>
    </xf>
    <xf numFmtId="0" fontId="83" fillId="26" borderId="1" xfId="0" applyFont="1" applyFill="1" applyBorder="1" applyAlignment="1">
      <alignment horizontal="center" vertical="center" textRotation="90" wrapText="1"/>
    </xf>
    <xf numFmtId="0" fontId="83" fillId="26" borderId="18" xfId="0" applyFont="1" applyFill="1" applyBorder="1" applyAlignment="1">
      <alignment horizontal="center" vertical="center" textRotation="90" wrapText="1"/>
    </xf>
    <xf numFmtId="0" fontId="83" fillId="26" borderId="10" xfId="0" applyFont="1" applyFill="1" applyBorder="1" applyAlignment="1">
      <alignment horizontal="center" vertical="center" textRotation="90" wrapText="1"/>
    </xf>
    <xf numFmtId="0" fontId="83" fillId="26" borderId="23" xfId="0" applyFont="1" applyFill="1" applyBorder="1" applyAlignment="1">
      <alignment horizontal="center" vertical="center" textRotation="90" wrapText="1"/>
    </xf>
    <xf numFmtId="0" fontId="80" fillId="26" borderId="19" xfId="0" applyFont="1" applyFill="1" applyBorder="1" applyAlignment="1">
      <alignment horizontal="center"/>
    </xf>
    <xf numFmtId="0" fontId="80" fillId="26" borderId="24" xfId="0" applyFont="1" applyFill="1" applyBorder="1" applyAlignment="1">
      <alignment horizontal="center"/>
    </xf>
    <xf numFmtId="0" fontId="80"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80" fillId="28" borderId="62" xfId="0" applyFont="1" applyFill="1" applyBorder="1" applyAlignment="1">
      <alignment horizontal="center" vertical="center" wrapText="1"/>
    </xf>
    <xf numFmtId="0" fontId="80" fillId="28" borderId="35" xfId="0" applyFont="1" applyFill="1" applyBorder="1" applyAlignment="1">
      <alignment horizontal="center" vertical="center" wrapText="1"/>
    </xf>
    <xf numFmtId="0" fontId="80" fillId="28" borderId="37" xfId="0" applyFont="1" applyFill="1" applyBorder="1" applyAlignment="1">
      <alignment horizontal="center" vertical="center" wrapText="1"/>
    </xf>
    <xf numFmtId="0" fontId="80" fillId="28" borderId="63" xfId="0" applyFont="1" applyFill="1" applyBorder="1" applyAlignment="1">
      <alignment horizontal="center" vertical="center" wrapText="1"/>
    </xf>
    <xf numFmtId="0" fontId="80" fillId="28" borderId="64" xfId="0" applyFont="1" applyFill="1" applyBorder="1" applyAlignment="1">
      <alignment horizontal="center" vertical="center" wrapText="1"/>
    </xf>
    <xf numFmtId="0" fontId="80"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4" fillId="28" borderId="34" xfId="0" applyFont="1" applyFill="1" applyBorder="1" applyAlignment="1">
      <alignment horizontal="center" vertical="center" wrapText="1"/>
    </xf>
    <xf numFmtId="0" fontId="74" fillId="28" borderId="25" xfId="0" applyFont="1" applyFill="1" applyBorder="1" applyAlignment="1">
      <alignment horizontal="center" vertical="center" wrapText="1"/>
    </xf>
    <xf numFmtId="0" fontId="74" fillId="28" borderId="57" xfId="0" applyFont="1" applyFill="1" applyBorder="1" applyAlignment="1">
      <alignment horizontal="center" vertical="center" wrapText="1"/>
    </xf>
    <xf numFmtId="0" fontId="74"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4" fillId="22" borderId="5" xfId="0" applyFont="1" applyFill="1" applyBorder="1" applyAlignment="1">
      <alignment horizontal="center" vertical="center" wrapText="1"/>
    </xf>
    <xf numFmtId="0" fontId="74" fillId="22" borderId="9" xfId="0" applyFont="1" applyFill="1" applyBorder="1" applyAlignment="1">
      <alignment horizontal="center" vertical="center" wrapText="1"/>
    </xf>
    <xf numFmtId="0" fontId="77" fillId="11" borderId="19" xfId="0" applyFont="1" applyFill="1" applyBorder="1" applyAlignment="1">
      <alignment horizontal="center"/>
    </xf>
    <xf numFmtId="0" fontId="77"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0" borderId="54" xfId="0" applyFont="1" applyBorder="1" applyAlignment="1" applyProtection="1">
      <alignment horizontal="center" vertical="center" wrapText="1"/>
      <protection locked="0"/>
    </xf>
    <xf numFmtId="0" fontId="62" fillId="0" borderId="55" xfId="0" applyFont="1" applyBorder="1" applyAlignment="1" applyProtection="1">
      <alignment horizontal="center" vertical="center" wrapText="1"/>
      <protection locked="0"/>
    </xf>
    <xf numFmtId="0" fontId="62" fillId="0" borderId="16" xfId="0" applyFont="1" applyBorder="1" applyAlignment="1" applyProtection="1">
      <alignment horizontal="center" vertical="center" wrapText="1"/>
      <protection locked="0"/>
    </xf>
    <xf numFmtId="0" fontId="68" fillId="24" borderId="65" xfId="0" applyFont="1" applyFill="1" applyBorder="1" applyAlignment="1">
      <alignment horizontal="center" vertical="center" wrapText="1"/>
    </xf>
    <xf numFmtId="0" fontId="77" fillId="24" borderId="66" xfId="0" applyFont="1" applyFill="1" applyBorder="1" applyAlignment="1">
      <alignment horizontal="center" vertical="center" wrapText="1"/>
    </xf>
    <xf numFmtId="0" fontId="77" fillId="24" borderId="67" xfId="0" applyFont="1" applyFill="1" applyBorder="1" applyAlignment="1">
      <alignment horizontal="center" vertical="center" wrapText="1"/>
    </xf>
    <xf numFmtId="1" fontId="60" fillId="0" borderId="56" xfId="0" applyNumberFormat="1" applyFont="1" applyBorder="1" applyAlignment="1" applyProtection="1">
      <alignment horizontal="center" vertical="center"/>
      <protection hidden="1"/>
    </xf>
    <xf numFmtId="1" fontId="60" fillId="0" borderId="57" xfId="0" applyNumberFormat="1" applyFont="1" applyBorder="1" applyAlignment="1" applyProtection="1">
      <alignment horizontal="center" vertical="center"/>
      <protection hidden="1"/>
    </xf>
    <xf numFmtId="1" fontId="60" fillId="0" borderId="58" xfId="0" applyNumberFormat="1" applyFont="1" applyBorder="1" applyAlignment="1" applyProtection="1">
      <alignment horizontal="center" vertical="center"/>
      <protection hidden="1"/>
    </xf>
    <xf numFmtId="0" fontId="60" fillId="0" borderId="56" xfId="0" applyFont="1" applyBorder="1" applyAlignment="1" applyProtection="1">
      <alignment horizontal="center" vertical="center"/>
      <protection hidden="1"/>
    </xf>
    <xf numFmtId="0" fontId="60" fillId="0" borderId="57" xfId="0" applyFont="1" applyBorder="1" applyAlignment="1" applyProtection="1">
      <alignment horizontal="center" vertical="center"/>
      <protection hidden="1"/>
    </xf>
    <xf numFmtId="0" fontId="60" fillId="0" borderId="58" xfId="0" applyFont="1" applyBorder="1" applyAlignment="1" applyProtection="1">
      <alignment horizontal="center" vertical="center"/>
      <protection hidden="1"/>
    </xf>
    <xf numFmtId="0" fontId="62" fillId="14" borderId="1" xfId="0" applyFont="1" applyFill="1" applyBorder="1" applyAlignment="1" applyProtection="1">
      <alignment horizontal="center" vertical="center" wrapText="1"/>
      <protection locked="0"/>
    </xf>
    <xf numFmtId="0" fontId="62" fillId="14" borderId="62" xfId="0" applyFont="1" applyFill="1" applyBorder="1" applyAlignment="1" applyProtection="1">
      <alignment horizontal="center" vertical="center" wrapText="1"/>
      <protection locked="0"/>
    </xf>
    <xf numFmtId="0" fontId="62" fillId="14" borderId="20" xfId="0" applyFont="1" applyFill="1" applyBorder="1" applyAlignment="1" applyProtection="1">
      <alignment horizontal="center" vertical="center" wrapText="1"/>
      <protection locked="0"/>
    </xf>
    <xf numFmtId="0" fontId="62" fillId="14" borderId="63" xfId="0" applyFont="1" applyFill="1" applyBorder="1" applyAlignment="1" applyProtection="1">
      <alignment horizontal="center" vertical="center" wrapText="1"/>
      <protection locked="0"/>
    </xf>
    <xf numFmtId="0" fontId="62" fillId="0" borderId="27" xfId="0" applyFont="1" applyBorder="1" applyAlignment="1" applyProtection="1">
      <alignment horizontal="center" vertical="center" wrapText="1"/>
      <protection locked="0"/>
    </xf>
    <xf numFmtId="0" fontId="62" fillId="0" borderId="61" xfId="0" applyFont="1" applyBorder="1" applyAlignment="1" applyProtection="1">
      <alignment horizontal="center" vertical="center" wrapText="1"/>
      <protection locked="0"/>
    </xf>
    <xf numFmtId="0" fontId="62" fillId="0" borderId="14" xfId="0" applyFont="1" applyBorder="1" applyAlignment="1" applyProtection="1">
      <alignment horizontal="center" vertical="center" wrapText="1"/>
      <protection locked="0"/>
    </xf>
    <xf numFmtId="0" fontId="78" fillId="31" borderId="62" xfId="0" applyFont="1" applyFill="1" applyBorder="1" applyAlignment="1">
      <alignment horizontal="center" vertical="center" wrapText="1"/>
    </xf>
    <xf numFmtId="0" fontId="78" fillId="31" borderId="37"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68" fillId="22" borderId="19" xfId="0" applyFont="1" applyFill="1" applyBorder="1" applyAlignment="1">
      <alignment horizontal="center"/>
    </xf>
    <xf numFmtId="0" fontId="68" fillId="22" borderId="24" xfId="0" applyFont="1" applyFill="1" applyBorder="1" applyAlignment="1">
      <alignment horizontal="center"/>
    </xf>
    <xf numFmtId="0" fontId="68" fillId="22" borderId="36" xfId="0" applyFont="1" applyFill="1" applyBorder="1" applyAlignment="1">
      <alignment horizontal="center"/>
    </xf>
    <xf numFmtId="0" fontId="59" fillId="18" borderId="20" xfId="0" applyFont="1" applyFill="1" applyBorder="1" applyAlignment="1">
      <alignment horizontal="center" vertical="center"/>
    </xf>
    <xf numFmtId="0" fontId="59"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1" xfId="0" applyFill="1" applyBorder="1" applyAlignment="1">
      <alignment horizontal="justify" vertical="center"/>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68" fillId="14" borderId="25" xfId="0" applyFont="1" applyFill="1" applyBorder="1" applyAlignment="1">
      <alignment horizontal="center" vertical="center" wrapText="1"/>
    </xf>
    <xf numFmtId="0" fontId="68" fillId="14" borderId="69"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58"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8" fillId="21" borderId="26" xfId="0" applyFont="1" applyFill="1" applyBorder="1" applyAlignment="1">
      <alignment horizontal="center"/>
    </xf>
    <xf numFmtId="0" fontId="68" fillId="21" borderId="51" xfId="0" applyFont="1" applyFill="1" applyBorder="1" applyAlignment="1">
      <alignment horizontal="center"/>
    </xf>
    <xf numFmtId="0" fontId="68" fillId="21" borderId="7" xfId="0" applyFont="1" applyFill="1" applyBorder="1" applyAlignment="1">
      <alignment horizontal="center"/>
    </xf>
    <xf numFmtId="0" fontId="68" fillId="14" borderId="68" xfId="0" applyFont="1" applyFill="1" applyBorder="1" applyAlignment="1">
      <alignment horizontal="center" vertical="center"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66" fillId="14" borderId="19" xfId="0" applyFont="1" applyFill="1" applyBorder="1" applyAlignment="1">
      <alignment horizontal="justify" vertical="center" wrapText="1"/>
    </xf>
    <xf numFmtId="0" fontId="66" fillId="14" borderId="24" xfId="0" applyFont="1" applyFill="1" applyBorder="1" applyAlignment="1">
      <alignment horizontal="justify" vertical="center" wrapText="1"/>
    </xf>
    <xf numFmtId="0" fontId="66"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4" fillId="36" borderId="19" xfId="0" applyFont="1" applyFill="1" applyBorder="1" applyAlignment="1">
      <alignment horizontal="center" vertical="center"/>
    </xf>
    <xf numFmtId="0" fontId="84"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7"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7"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7"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9" fillId="29" borderId="25" xfId="0" applyFont="1" applyFill="1" applyBorder="1" applyAlignment="1">
      <alignment horizontal="center" vertical="center" wrapText="1"/>
    </xf>
    <xf numFmtId="0" fontId="59" fillId="29" borderId="1" xfId="0" applyFont="1" applyFill="1" applyBorder="1" applyAlignment="1">
      <alignment horizontal="center" vertical="center" wrapText="1"/>
    </xf>
    <xf numFmtId="0" fontId="85" fillId="40" borderId="62" xfId="0" applyFont="1" applyFill="1" applyBorder="1" applyAlignment="1">
      <alignment horizontal="center" vertical="center"/>
    </xf>
    <xf numFmtId="0" fontId="85" fillId="40" borderId="35" xfId="0" applyFont="1" applyFill="1" applyBorder="1" applyAlignment="1">
      <alignment horizontal="center" vertical="center"/>
    </xf>
    <xf numFmtId="0" fontId="85" fillId="40" borderId="37" xfId="0" applyFont="1" applyFill="1" applyBorder="1" applyAlignment="1">
      <alignment horizontal="center" vertical="center"/>
    </xf>
    <xf numFmtId="0" fontId="85" fillId="40" borderId="20" xfId="0" applyFont="1" applyFill="1" applyBorder="1" applyAlignment="1">
      <alignment horizontal="center" vertical="center"/>
    </xf>
    <xf numFmtId="0" fontId="85" fillId="40" borderId="0" xfId="0" applyFont="1" applyFill="1" applyAlignment="1">
      <alignment horizontal="center" vertical="center"/>
    </xf>
    <xf numFmtId="0" fontId="85" fillId="40" borderId="21" xfId="0" applyFont="1" applyFill="1" applyBorder="1" applyAlignment="1">
      <alignment horizontal="center" vertical="center"/>
    </xf>
    <xf numFmtId="0" fontId="85" fillId="40" borderId="63" xfId="0" applyFont="1" applyFill="1" applyBorder="1" applyAlignment="1">
      <alignment horizontal="center" vertical="center"/>
    </xf>
    <xf numFmtId="0" fontId="85" fillId="40" borderId="64" xfId="0" applyFont="1" applyFill="1" applyBorder="1" applyAlignment="1">
      <alignment horizontal="center" vertical="center"/>
    </xf>
    <xf numFmtId="0" fontId="85" fillId="40" borderId="28" xfId="0" applyFont="1" applyFill="1" applyBorder="1" applyAlignment="1">
      <alignment horizontal="center" vertical="center"/>
    </xf>
    <xf numFmtId="0" fontId="59" fillId="0" borderId="47" xfId="0" applyFont="1" applyBorder="1" applyAlignment="1">
      <alignment horizontal="center" vertical="center"/>
    </xf>
    <xf numFmtId="0" fontId="59" fillId="0" borderId="57" xfId="0" applyFont="1" applyBorder="1" applyAlignment="1">
      <alignment horizontal="center" vertical="center"/>
    </xf>
    <xf numFmtId="0" fontId="59" fillId="0" borderId="25" xfId="0" applyFont="1" applyBorder="1" applyAlignment="1">
      <alignment horizontal="center" vertical="center"/>
    </xf>
    <xf numFmtId="0" fontId="59" fillId="29" borderId="25" xfId="0" applyFont="1" applyFill="1" applyBorder="1" applyAlignment="1">
      <alignment horizontal="center" vertical="center"/>
    </xf>
    <xf numFmtId="0" fontId="59" fillId="29" borderId="1" xfId="0" applyFont="1" applyFill="1" applyBorder="1" applyAlignment="1">
      <alignment horizontal="center" vertical="center"/>
    </xf>
    <xf numFmtId="0" fontId="68" fillId="33" borderId="32" xfId="0" applyFont="1" applyFill="1" applyBorder="1" applyAlignment="1">
      <alignment horizontal="center" vertical="center"/>
    </xf>
    <xf numFmtId="0" fontId="68" fillId="33" borderId="33" xfId="0" applyFont="1" applyFill="1" applyBorder="1" applyAlignment="1">
      <alignment horizontal="center" vertical="center"/>
    </xf>
    <xf numFmtId="0" fontId="68" fillId="33" borderId="34" xfId="0" applyFont="1" applyFill="1" applyBorder="1" applyAlignment="1">
      <alignment horizontal="center" vertical="center"/>
    </xf>
    <xf numFmtId="0" fontId="68" fillId="33" borderId="25" xfId="0" applyFont="1" applyFill="1" applyBorder="1" applyAlignment="1">
      <alignment horizontal="center" vertical="center"/>
    </xf>
    <xf numFmtId="0" fontId="85" fillId="29" borderId="1" xfId="0" applyFont="1" applyFill="1" applyBorder="1" applyAlignment="1">
      <alignment horizontal="center"/>
    </xf>
    <xf numFmtId="0" fontId="86" fillId="29" borderId="1" xfId="0" applyFont="1" applyFill="1" applyBorder="1" applyAlignment="1">
      <alignment horizontal="center"/>
    </xf>
    <xf numFmtId="0" fontId="77" fillId="39" borderId="29" xfId="0" applyFont="1" applyFill="1" applyBorder="1" applyAlignment="1">
      <alignment horizontal="center" vertical="center" wrapText="1"/>
    </xf>
    <xf numFmtId="0" fontId="77" fillId="39" borderId="31" xfId="0" applyFont="1" applyFill="1" applyBorder="1" applyAlignment="1">
      <alignment horizontal="center" vertical="center" wrapText="1"/>
    </xf>
    <xf numFmtId="0" fontId="77" fillId="39" borderId="48" xfId="0" applyFont="1" applyFill="1" applyBorder="1" applyAlignment="1">
      <alignment horizontal="center" vertical="center" wrapText="1"/>
    </xf>
    <xf numFmtId="0" fontId="77" fillId="39" borderId="49" xfId="0" applyFont="1" applyFill="1" applyBorder="1" applyAlignment="1">
      <alignment horizontal="center" vertical="center" wrapText="1"/>
    </xf>
    <xf numFmtId="0" fontId="77" fillId="39" borderId="32" xfId="0" applyFont="1" applyFill="1" applyBorder="1" applyAlignment="1">
      <alignment horizontal="center" vertical="center" wrapText="1"/>
    </xf>
    <xf numFmtId="0" fontId="77" fillId="39" borderId="34" xfId="0" applyFont="1" applyFill="1" applyBorder="1" applyAlignment="1">
      <alignment horizontal="center" vertical="center" wrapText="1"/>
    </xf>
    <xf numFmtId="0" fontId="0" fillId="0" borderId="0" xfId="0" applyAlignment="1">
      <alignment horizontal="center" wrapText="1"/>
    </xf>
    <xf numFmtId="0" fontId="68" fillId="39" borderId="26" xfId="0" applyFont="1" applyFill="1" applyBorder="1" applyAlignment="1">
      <alignment horizontal="center" vertical="center"/>
    </xf>
    <xf numFmtId="0" fontId="68" fillId="39" borderId="51" xfId="0" applyFont="1" applyFill="1" applyBorder="1" applyAlignment="1">
      <alignment horizontal="center" vertical="center"/>
    </xf>
    <xf numFmtId="0" fontId="68"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37FBAB0-9CC1-482B-B2DA-3E1F130745A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34" name="Imagen 2">
          <a:extLst>
            <a:ext uri="{FF2B5EF4-FFF2-40B4-BE49-F238E27FC236}">
              <a16:creationId xmlns:a16="http://schemas.microsoft.com/office/drawing/2014/main" id="{72B3A923-2489-4BC7-AA98-BC3459D3C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35" name="Imagen 3">
          <a:extLst>
            <a:ext uri="{FF2B5EF4-FFF2-40B4-BE49-F238E27FC236}">
              <a16:creationId xmlns:a16="http://schemas.microsoft.com/office/drawing/2014/main" id="{5A01C632-8267-48F0-98FE-AC63179A29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35" name="Imagen 2">
          <a:extLst>
            <a:ext uri="{FF2B5EF4-FFF2-40B4-BE49-F238E27FC236}">
              <a16:creationId xmlns:a16="http://schemas.microsoft.com/office/drawing/2014/main" id="{D3DD62E2-1F2E-4DD5-ABD8-730B40B3F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36" name="Imagen 2">
          <a:extLst>
            <a:ext uri="{FF2B5EF4-FFF2-40B4-BE49-F238E27FC236}">
              <a16:creationId xmlns:a16="http://schemas.microsoft.com/office/drawing/2014/main" id="{9020344F-8B99-49F4-88CB-33A79219C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37" name="Imagen 3">
          <a:extLst>
            <a:ext uri="{FF2B5EF4-FFF2-40B4-BE49-F238E27FC236}">
              <a16:creationId xmlns:a16="http://schemas.microsoft.com/office/drawing/2014/main" id="{54339218-5FEB-4422-8902-708DF9F929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38" name="Imagen 3">
          <a:extLst>
            <a:ext uri="{FF2B5EF4-FFF2-40B4-BE49-F238E27FC236}">
              <a16:creationId xmlns:a16="http://schemas.microsoft.com/office/drawing/2014/main" id="{795CFFE2-BA60-484D-95C9-4F4AC0D51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39" name="Imagen 3">
          <a:extLst>
            <a:ext uri="{FF2B5EF4-FFF2-40B4-BE49-F238E27FC236}">
              <a16:creationId xmlns:a16="http://schemas.microsoft.com/office/drawing/2014/main" id="{E9B983B1-BD13-4441-BC82-496FD62B5F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769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40" name="Imagen 2">
          <a:extLst>
            <a:ext uri="{FF2B5EF4-FFF2-40B4-BE49-F238E27FC236}">
              <a16:creationId xmlns:a16="http://schemas.microsoft.com/office/drawing/2014/main" id="{5789A1EF-38C7-40BD-B33A-CF8DFB8FF5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41" name="Imagen 2">
          <a:extLst>
            <a:ext uri="{FF2B5EF4-FFF2-40B4-BE49-F238E27FC236}">
              <a16:creationId xmlns:a16="http://schemas.microsoft.com/office/drawing/2014/main" id="{A929B39D-6152-436C-B31B-47D31A143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10C88CE-D475-4B46-9CE1-A4BA1807CB8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AD46457-4943-492D-80D4-1702F982461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534FE0-7012-4BB2-B3BE-2EC2CFF65E07}"/>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D51213E-4B60-4D40-9312-12513C05E7B8}"/>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7D31C4-DC6C-4341-A20A-A7148BD884A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topLeftCell="A9" zoomScale="120" zoomScaleNormal="120"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3" t="s">
        <v>0</v>
      </c>
      <c r="C3" s="264"/>
      <c r="D3" s="264"/>
    </row>
    <row r="4" spans="2:4" ht="108" customHeight="1" x14ac:dyDescent="0.25">
      <c r="B4" s="128" t="s">
        <v>228</v>
      </c>
      <c r="C4" s="128" t="s">
        <v>229</v>
      </c>
      <c r="D4" s="128" t="s">
        <v>230</v>
      </c>
    </row>
    <row r="5" spans="2:4" ht="45" x14ac:dyDescent="0.25">
      <c r="B5" s="83" t="s">
        <v>185</v>
      </c>
      <c r="C5" s="260" t="s">
        <v>225</v>
      </c>
      <c r="D5" s="262" t="s">
        <v>204</v>
      </c>
    </row>
    <row r="6" spans="2:4" ht="45" x14ac:dyDescent="0.25">
      <c r="B6" s="83" t="s">
        <v>186</v>
      </c>
      <c r="C6" s="261"/>
      <c r="D6" s="261"/>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7"/>
      <c r="C2" s="267"/>
      <c r="D2" s="267"/>
      <c r="E2" s="267"/>
      <c r="F2" s="265" t="s">
        <v>189</v>
      </c>
      <c r="G2" s="265"/>
      <c r="H2" s="265"/>
      <c r="I2" s="265"/>
      <c r="J2" s="265"/>
      <c r="K2" s="265"/>
      <c r="L2" s="265"/>
      <c r="M2" s="265"/>
      <c r="N2" s="265"/>
      <c r="O2" s="265"/>
      <c r="P2" s="265"/>
      <c r="Q2" s="265"/>
    </row>
    <row r="3" spans="2:17" x14ac:dyDescent="0.25">
      <c r="B3" s="267"/>
      <c r="C3" s="267"/>
      <c r="D3" s="267"/>
      <c r="E3" s="267"/>
      <c r="F3" s="265" t="s">
        <v>316</v>
      </c>
      <c r="G3" s="265"/>
      <c r="H3" s="265"/>
      <c r="I3" s="265"/>
      <c r="J3" s="265"/>
      <c r="K3" s="265"/>
      <c r="L3" s="265"/>
      <c r="M3" s="265"/>
      <c r="N3" s="265"/>
      <c r="O3" s="265"/>
      <c r="P3" s="265"/>
      <c r="Q3" s="265"/>
    </row>
    <row r="4" spans="2:17" ht="15" customHeight="1" x14ac:dyDescent="0.25">
      <c r="B4" s="267"/>
      <c r="C4" s="267"/>
      <c r="D4" s="267"/>
      <c r="E4" s="267"/>
      <c r="F4" s="265" t="s">
        <v>193</v>
      </c>
      <c r="G4" s="265"/>
      <c r="H4" s="265"/>
      <c r="I4" s="265"/>
      <c r="J4" s="265"/>
      <c r="K4" s="265"/>
      <c r="L4" s="265"/>
      <c r="M4" s="265"/>
      <c r="N4" s="265"/>
      <c r="O4" s="265"/>
      <c r="P4" s="265"/>
      <c r="Q4" s="265"/>
    </row>
    <row r="5" spans="2:17" x14ac:dyDescent="0.25">
      <c r="B5" s="267"/>
      <c r="C5" s="267"/>
      <c r="D5" s="267"/>
      <c r="E5" s="267"/>
      <c r="F5" s="269" t="s">
        <v>315</v>
      </c>
      <c r="G5" s="270"/>
      <c r="H5" s="270"/>
      <c r="I5" s="270"/>
      <c r="J5" s="270"/>
      <c r="K5" s="270"/>
      <c r="L5" s="270"/>
      <c r="M5" s="271"/>
      <c r="N5" s="272" t="s">
        <v>210</v>
      </c>
      <c r="O5" s="273"/>
      <c r="P5" s="265"/>
      <c r="Q5" s="265"/>
    </row>
    <row r="6" spans="2:17" x14ac:dyDescent="0.25">
      <c r="B6" s="267"/>
      <c r="C6" s="267"/>
      <c r="D6" s="267"/>
      <c r="E6" s="267"/>
      <c r="F6" s="272" t="s">
        <v>196</v>
      </c>
      <c r="G6" s="272"/>
      <c r="H6" s="272"/>
      <c r="I6" s="272"/>
      <c r="J6" s="272"/>
      <c r="K6" s="272"/>
      <c r="L6" s="272"/>
      <c r="M6" s="272"/>
      <c r="N6" s="274" t="s">
        <v>197</v>
      </c>
      <c r="O6" s="275"/>
      <c r="P6" s="265"/>
      <c r="Q6" s="265"/>
    </row>
    <row r="7" spans="2:17" x14ac:dyDescent="0.25">
      <c r="B7" s="276" t="s">
        <v>283</v>
      </c>
      <c r="C7" s="276"/>
      <c r="D7" s="276"/>
      <c r="E7" s="276"/>
      <c r="F7" s="276"/>
      <c r="G7" s="276"/>
      <c r="H7" s="276"/>
      <c r="I7" s="276"/>
      <c r="J7" s="276"/>
      <c r="K7" s="276"/>
      <c r="L7" s="276"/>
      <c r="M7" s="276"/>
      <c r="N7" s="276"/>
      <c r="O7" s="276"/>
      <c r="P7" s="276"/>
      <c r="Q7" s="276"/>
    </row>
    <row r="8" spans="2:17" x14ac:dyDescent="0.25">
      <c r="B8" s="266" t="s">
        <v>284</v>
      </c>
      <c r="C8" s="266"/>
      <c r="D8" s="266"/>
      <c r="E8" s="266"/>
      <c r="F8" s="268" t="s">
        <v>285</v>
      </c>
      <c r="G8" s="266" t="s">
        <v>47</v>
      </c>
      <c r="H8" s="266"/>
      <c r="I8" s="268" t="s">
        <v>286</v>
      </c>
      <c r="J8" s="268"/>
      <c r="K8" s="268"/>
      <c r="L8" s="268"/>
      <c r="M8" s="268"/>
      <c r="N8" s="268"/>
      <c r="O8" s="268"/>
      <c r="P8" s="268"/>
      <c r="Q8" s="268"/>
    </row>
    <row r="9" spans="2:17" x14ac:dyDescent="0.25">
      <c r="B9" s="266"/>
      <c r="C9" s="266"/>
      <c r="D9" s="266"/>
      <c r="E9" s="266"/>
      <c r="F9" s="268"/>
      <c r="G9" s="266"/>
      <c r="H9" s="266"/>
      <c r="I9" s="268"/>
      <c r="J9" s="268"/>
      <c r="K9" s="268"/>
      <c r="L9" s="268"/>
      <c r="M9" s="268"/>
      <c r="N9" s="268"/>
      <c r="O9" s="268"/>
      <c r="P9" s="268"/>
      <c r="Q9" s="268"/>
    </row>
    <row r="10" spans="2:17" x14ac:dyDescent="0.25">
      <c r="B10" s="266"/>
      <c r="C10" s="266"/>
      <c r="D10" s="266"/>
      <c r="E10" s="266"/>
      <c r="F10" s="135"/>
      <c r="G10" s="266"/>
      <c r="H10" s="266"/>
      <c r="I10" s="266"/>
      <c r="J10" s="266"/>
      <c r="K10" s="266"/>
      <c r="L10" s="266"/>
      <c r="M10" s="266"/>
      <c r="N10" s="266"/>
      <c r="O10" s="266"/>
      <c r="P10" s="266"/>
      <c r="Q10" s="266"/>
    </row>
    <row r="11" spans="2:17" x14ac:dyDescent="0.25">
      <c r="B11" s="266"/>
      <c r="C11" s="266"/>
      <c r="D11" s="266"/>
      <c r="E11" s="266"/>
      <c r="F11" s="135"/>
      <c r="G11" s="266"/>
      <c r="H11" s="266"/>
      <c r="I11" s="266"/>
      <c r="J11" s="266"/>
      <c r="K11" s="266"/>
      <c r="L11" s="266"/>
      <c r="M11" s="266"/>
      <c r="N11" s="266"/>
      <c r="O11" s="266"/>
      <c r="P11" s="266"/>
      <c r="Q11" s="266"/>
    </row>
    <row r="12" spans="2:17" x14ac:dyDescent="0.25">
      <c r="B12" s="266"/>
      <c r="C12" s="266"/>
      <c r="D12" s="266"/>
      <c r="E12" s="266"/>
      <c r="F12" s="135"/>
      <c r="G12" s="266"/>
      <c r="H12" s="266"/>
      <c r="I12" s="266"/>
      <c r="J12" s="266"/>
      <c r="K12" s="266"/>
      <c r="L12" s="266"/>
      <c r="M12" s="266"/>
      <c r="N12" s="266"/>
      <c r="O12" s="266"/>
      <c r="P12" s="266"/>
      <c r="Q12" s="266"/>
    </row>
    <row r="13" spans="2:17" x14ac:dyDescent="0.25">
      <c r="B13" s="266"/>
      <c r="C13" s="266"/>
      <c r="D13" s="266"/>
      <c r="E13" s="266"/>
      <c r="F13" s="135"/>
      <c r="G13" s="266"/>
      <c r="H13" s="266"/>
      <c r="I13" s="266"/>
      <c r="J13" s="266"/>
      <c r="K13" s="266"/>
      <c r="L13" s="266"/>
      <c r="M13" s="266"/>
      <c r="N13" s="266"/>
      <c r="O13" s="266"/>
      <c r="P13" s="266"/>
      <c r="Q13" s="266"/>
    </row>
    <row r="14" spans="2:17" x14ac:dyDescent="0.25">
      <c r="B14" s="266"/>
      <c r="C14" s="266"/>
      <c r="D14" s="266"/>
      <c r="E14" s="266"/>
      <c r="F14" s="135"/>
      <c r="G14" s="266"/>
      <c r="H14" s="266"/>
      <c r="I14" s="266"/>
      <c r="J14" s="266"/>
      <c r="K14" s="266"/>
      <c r="L14" s="266"/>
      <c r="M14" s="266"/>
      <c r="N14" s="266"/>
      <c r="O14" s="266"/>
      <c r="P14" s="266"/>
      <c r="Q14" s="266"/>
    </row>
    <row r="15" spans="2:17" x14ac:dyDescent="0.25">
      <c r="B15" s="266"/>
      <c r="C15" s="266"/>
      <c r="D15" s="266"/>
      <c r="E15" s="266"/>
      <c r="F15" s="135"/>
      <c r="G15" s="266"/>
      <c r="H15" s="266"/>
      <c r="I15" s="266"/>
      <c r="J15" s="266"/>
      <c r="K15" s="266"/>
      <c r="L15" s="266"/>
      <c r="M15" s="266"/>
      <c r="N15" s="266"/>
      <c r="O15" s="266"/>
      <c r="P15" s="266"/>
      <c r="Q15" s="266"/>
    </row>
    <row r="16" spans="2:17" x14ac:dyDescent="0.25">
      <c r="B16" s="266"/>
      <c r="C16" s="266"/>
      <c r="D16" s="266"/>
      <c r="E16" s="266"/>
      <c r="F16" s="135"/>
      <c r="G16" s="266"/>
      <c r="H16" s="266"/>
      <c r="I16" s="266"/>
      <c r="J16" s="266"/>
      <c r="K16" s="266"/>
      <c r="L16" s="266"/>
      <c r="M16" s="266"/>
      <c r="N16" s="266"/>
      <c r="O16" s="266"/>
      <c r="P16" s="266"/>
      <c r="Q16" s="266"/>
    </row>
    <row r="17" spans="2:17" x14ac:dyDescent="0.25">
      <c r="B17" s="266"/>
      <c r="C17" s="266"/>
      <c r="D17" s="266"/>
      <c r="E17" s="266"/>
      <c r="F17" s="135"/>
      <c r="G17" s="266"/>
      <c r="H17" s="266"/>
      <c r="I17" s="266"/>
      <c r="J17" s="266"/>
      <c r="K17" s="266"/>
      <c r="L17" s="266"/>
      <c r="M17" s="266"/>
      <c r="N17" s="266"/>
      <c r="O17" s="266"/>
      <c r="P17" s="266"/>
      <c r="Q17" s="266"/>
    </row>
    <row r="18" spans="2:17" x14ac:dyDescent="0.25">
      <c r="B18" s="266"/>
      <c r="C18" s="266"/>
      <c r="D18" s="266"/>
      <c r="E18" s="266"/>
      <c r="F18" s="135"/>
      <c r="G18" s="266"/>
      <c r="H18" s="266"/>
      <c r="I18" s="266"/>
      <c r="J18" s="266"/>
      <c r="K18" s="266"/>
      <c r="L18" s="266"/>
      <c r="M18" s="266"/>
      <c r="N18" s="266"/>
      <c r="O18" s="266"/>
      <c r="P18" s="266"/>
      <c r="Q18" s="266"/>
    </row>
    <row r="19" spans="2:17" x14ac:dyDescent="0.25">
      <c r="B19" s="266"/>
      <c r="C19" s="266"/>
      <c r="D19" s="266"/>
      <c r="E19" s="266"/>
      <c r="F19" s="135"/>
      <c r="G19" s="266"/>
      <c r="H19" s="266"/>
      <c r="I19" s="266"/>
      <c r="J19" s="266"/>
      <c r="K19" s="266"/>
      <c r="L19" s="266"/>
      <c r="M19" s="266"/>
      <c r="N19" s="266"/>
      <c r="O19" s="266"/>
      <c r="P19" s="266"/>
      <c r="Q19" s="266"/>
    </row>
    <row r="20" spans="2:17" x14ac:dyDescent="0.25">
      <c r="B20" s="266"/>
      <c r="C20" s="266"/>
      <c r="D20" s="266"/>
      <c r="E20" s="266"/>
      <c r="F20" s="135"/>
      <c r="G20" s="266"/>
      <c r="H20" s="266"/>
      <c r="I20" s="266"/>
      <c r="J20" s="266"/>
      <c r="K20" s="266"/>
      <c r="L20" s="266"/>
      <c r="M20" s="266"/>
      <c r="N20" s="266"/>
      <c r="O20" s="266"/>
      <c r="P20" s="266"/>
      <c r="Q20" s="266"/>
    </row>
    <row r="21" spans="2:17" x14ac:dyDescent="0.25">
      <c r="B21" s="266"/>
      <c r="C21" s="266"/>
      <c r="D21" s="266"/>
      <c r="E21" s="266"/>
      <c r="F21" s="135"/>
      <c r="G21" s="266"/>
      <c r="H21" s="266"/>
      <c r="I21" s="266"/>
      <c r="J21" s="266"/>
      <c r="K21" s="266"/>
      <c r="L21" s="266"/>
      <c r="M21" s="266"/>
      <c r="N21" s="266"/>
      <c r="O21" s="266"/>
      <c r="P21" s="266"/>
      <c r="Q21" s="266"/>
    </row>
    <row r="22" spans="2:17" x14ac:dyDescent="0.25">
      <c r="B22" s="266"/>
      <c r="C22" s="266"/>
      <c r="D22" s="266"/>
      <c r="E22" s="266"/>
      <c r="F22" s="135"/>
      <c r="G22" s="266"/>
      <c r="H22" s="266"/>
      <c r="I22" s="266"/>
      <c r="J22" s="266"/>
      <c r="K22" s="266"/>
      <c r="L22" s="266"/>
      <c r="M22" s="266"/>
      <c r="N22" s="266"/>
      <c r="O22" s="266"/>
      <c r="P22" s="266"/>
      <c r="Q22" s="266"/>
    </row>
    <row r="23" spans="2:17" x14ac:dyDescent="0.25">
      <c r="B23" s="266"/>
      <c r="C23" s="266"/>
      <c r="D23" s="266"/>
      <c r="E23" s="266"/>
      <c r="F23" s="135"/>
      <c r="G23" s="266"/>
      <c r="H23" s="266"/>
      <c r="I23" s="266"/>
      <c r="J23" s="266"/>
      <c r="K23" s="266"/>
      <c r="L23" s="266"/>
      <c r="M23" s="266"/>
      <c r="N23" s="266"/>
      <c r="O23" s="266"/>
      <c r="P23" s="266"/>
      <c r="Q23" s="266"/>
    </row>
    <row r="24" spans="2:17" x14ac:dyDescent="0.25">
      <c r="B24" s="266"/>
      <c r="C24" s="266"/>
      <c r="D24" s="266"/>
      <c r="E24" s="266"/>
      <c r="F24" s="135"/>
      <c r="G24" s="266"/>
      <c r="H24" s="266"/>
      <c r="I24" s="266"/>
      <c r="J24" s="266"/>
      <c r="K24" s="266"/>
      <c r="L24" s="266"/>
      <c r="M24" s="266"/>
      <c r="N24" s="266"/>
      <c r="O24" s="266"/>
      <c r="P24" s="266"/>
      <c r="Q24" s="266"/>
    </row>
    <row r="25" spans="2:17" x14ac:dyDescent="0.25">
      <c r="B25" s="266"/>
      <c r="C25" s="266"/>
      <c r="D25" s="266"/>
      <c r="E25" s="266"/>
      <c r="F25" s="135"/>
      <c r="G25" s="266"/>
      <c r="H25" s="266"/>
      <c r="I25" s="266"/>
      <c r="J25" s="266"/>
      <c r="K25" s="266"/>
      <c r="L25" s="266"/>
      <c r="M25" s="266"/>
      <c r="N25" s="266"/>
      <c r="O25" s="266"/>
      <c r="P25" s="266"/>
      <c r="Q25" s="266"/>
    </row>
    <row r="26" spans="2:17" x14ac:dyDescent="0.25">
      <c r="B26" s="266"/>
      <c r="C26" s="266"/>
      <c r="D26" s="266"/>
      <c r="E26" s="266"/>
      <c r="F26" s="135"/>
      <c r="G26" s="266"/>
      <c r="H26" s="266"/>
      <c r="I26" s="266"/>
      <c r="J26" s="266"/>
      <c r="K26" s="266"/>
      <c r="L26" s="266"/>
      <c r="M26" s="266"/>
      <c r="N26" s="266"/>
      <c r="O26" s="266"/>
      <c r="P26" s="266"/>
      <c r="Q26" s="266"/>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50"/>
  <sheetViews>
    <sheetView tabSelected="1" topLeftCell="AR143" zoomScale="64" zoomScaleNormal="64" workbookViewId="0">
      <selection activeCell="AS162" sqref="AS162"/>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3.140625" style="27" customWidth="1"/>
    <col min="63" max="63" width="44.57031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83" t="s">
        <v>18</v>
      </c>
      <c r="BE61" s="383"/>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7"/>
      <c r="B101" s="267"/>
      <c r="C101" s="267"/>
      <c r="D101" s="267"/>
      <c r="E101" s="265" t="s">
        <v>189</v>
      </c>
      <c r="F101" s="265"/>
      <c r="G101" s="265"/>
      <c r="H101" s="265"/>
      <c r="I101" s="265"/>
      <c r="J101" s="265"/>
      <c r="K101" s="265"/>
      <c r="L101" s="265"/>
      <c r="M101" s="265"/>
      <c r="N101" s="265"/>
      <c r="O101" s="82"/>
      <c r="P101" s="82"/>
      <c r="Q101" s="82"/>
      <c r="R101" s="265"/>
      <c r="S101" s="265"/>
      <c r="T101" s="267"/>
      <c r="U101" s="133"/>
      <c r="V101" s="320" t="str">
        <f>E101</f>
        <v>SISTEMA INTEGRADO DE GESTIÓN</v>
      </c>
      <c r="W101" s="321"/>
      <c r="X101" s="321"/>
      <c r="Y101" s="321"/>
      <c r="Z101" s="321"/>
      <c r="AA101" s="321"/>
      <c r="AB101" s="321"/>
      <c r="AC101" s="321"/>
      <c r="AD101" s="321"/>
      <c r="AE101" s="321"/>
      <c r="AF101" s="322"/>
      <c r="AG101" s="82"/>
      <c r="AH101" s="82"/>
      <c r="AI101" s="82"/>
      <c r="AJ101" s="265"/>
      <c r="AK101" s="265"/>
      <c r="AL101" s="82"/>
      <c r="AM101" s="82"/>
      <c r="AN101" s="265"/>
      <c r="AO101" s="265"/>
      <c r="AP101" s="265"/>
      <c r="AQ101" s="265"/>
      <c r="AR101" s="265"/>
      <c r="AS101" s="265"/>
      <c r="AT101" s="265"/>
      <c r="AU101" s="320" t="str">
        <f>E101</f>
        <v>SISTEMA INTEGRADO DE GESTIÓN</v>
      </c>
      <c r="AV101" s="321"/>
      <c r="AW101" s="321"/>
      <c r="AX101" s="321"/>
      <c r="AY101" s="321"/>
      <c r="AZ101" s="321"/>
      <c r="BA101" s="321"/>
      <c r="BB101" s="321"/>
      <c r="BC101" s="321"/>
      <c r="BD101" s="321"/>
      <c r="BE101" s="321"/>
      <c r="BF101" s="321"/>
      <c r="BG101" s="321"/>
      <c r="BH101" s="321"/>
      <c r="BI101" s="321"/>
      <c r="BJ101" s="321"/>
      <c r="BK101" s="321"/>
      <c r="BL101" s="321"/>
      <c r="BM101" s="321"/>
      <c r="BN101" s="322"/>
      <c r="BO101" s="267"/>
      <c r="BP101" s="267"/>
      <c r="BQ101" s="167"/>
      <c r="BR101" s="165"/>
    </row>
    <row r="102" spans="1:219" ht="20.25" customHeight="1" x14ac:dyDescent="0.25">
      <c r="A102" s="267"/>
      <c r="B102" s="267"/>
      <c r="C102" s="267"/>
      <c r="D102" s="267"/>
      <c r="E102" s="265" t="s">
        <v>377</v>
      </c>
      <c r="F102" s="265"/>
      <c r="G102" s="265"/>
      <c r="H102" s="265"/>
      <c r="I102" s="265"/>
      <c r="J102" s="265"/>
      <c r="K102" s="265"/>
      <c r="L102" s="265"/>
      <c r="M102" s="265"/>
      <c r="N102" s="265"/>
      <c r="O102" s="82"/>
      <c r="P102" s="82"/>
      <c r="Q102" s="82"/>
      <c r="R102" s="265"/>
      <c r="S102" s="265"/>
      <c r="T102" s="267"/>
      <c r="U102" s="126"/>
      <c r="V102" s="265" t="str">
        <f>E102</f>
        <v>GESTIÓN ADMINISTRATIVA Y DOCUMENTAL</v>
      </c>
      <c r="W102" s="265"/>
      <c r="X102" s="265"/>
      <c r="Y102" s="265"/>
      <c r="Z102" s="265"/>
      <c r="AA102" s="265"/>
      <c r="AB102" s="265"/>
      <c r="AC102" s="265"/>
      <c r="AD102" s="265"/>
      <c r="AE102" s="265"/>
      <c r="AF102" s="265"/>
      <c r="AG102" s="82"/>
      <c r="AH102" s="82"/>
      <c r="AI102" s="82"/>
      <c r="AJ102" s="265"/>
      <c r="AK102" s="265"/>
      <c r="AL102" s="82"/>
      <c r="AM102" s="82"/>
      <c r="AN102" s="265"/>
      <c r="AO102" s="265"/>
      <c r="AP102" s="265"/>
      <c r="AQ102" s="265"/>
      <c r="AR102" s="265"/>
      <c r="AS102" s="265"/>
      <c r="AT102" s="265"/>
      <c r="AU102" s="320" t="str">
        <f>E102</f>
        <v>GESTIÓN ADMINISTRATIVA Y DOCUMENTAL</v>
      </c>
      <c r="AV102" s="321"/>
      <c r="AW102" s="321"/>
      <c r="AX102" s="321"/>
      <c r="AY102" s="321"/>
      <c r="AZ102" s="321"/>
      <c r="BA102" s="321"/>
      <c r="BB102" s="321"/>
      <c r="BC102" s="321"/>
      <c r="BD102" s="321"/>
      <c r="BE102" s="321"/>
      <c r="BF102" s="321"/>
      <c r="BG102" s="321"/>
      <c r="BH102" s="321"/>
      <c r="BI102" s="321"/>
      <c r="BJ102" s="321"/>
      <c r="BK102" s="321"/>
      <c r="BL102" s="321"/>
      <c r="BM102" s="321"/>
      <c r="BN102" s="322"/>
      <c r="BO102" s="267"/>
      <c r="BP102" s="267"/>
      <c r="BQ102" s="112"/>
      <c r="BR102" s="113"/>
    </row>
    <row r="103" spans="1:219" ht="20.25" customHeight="1" x14ac:dyDescent="0.25">
      <c r="A103" s="267"/>
      <c r="B103" s="267"/>
      <c r="C103" s="267"/>
      <c r="D103" s="267"/>
      <c r="E103" s="358" t="s">
        <v>314</v>
      </c>
      <c r="F103" s="358"/>
      <c r="G103" s="358"/>
      <c r="H103" s="358"/>
      <c r="I103" s="358"/>
      <c r="J103" s="358"/>
      <c r="K103" s="358"/>
      <c r="L103" s="358"/>
      <c r="M103" s="358"/>
      <c r="N103" s="358"/>
      <c r="O103" s="82"/>
      <c r="P103" s="82"/>
      <c r="Q103" s="82"/>
      <c r="R103" s="265"/>
      <c r="S103" s="265"/>
      <c r="T103" s="267"/>
      <c r="U103" s="126"/>
      <c r="V103" s="358" t="str">
        <f>E103</f>
        <v>Mapa de Riesgos por Proceso</v>
      </c>
      <c r="W103" s="358"/>
      <c r="X103" s="358"/>
      <c r="Y103" s="358"/>
      <c r="Z103" s="358"/>
      <c r="AA103" s="358"/>
      <c r="AB103" s="358"/>
      <c r="AC103" s="358"/>
      <c r="AD103" s="358"/>
      <c r="AE103" s="358"/>
      <c r="AF103" s="358"/>
      <c r="AG103" s="82"/>
      <c r="AH103" s="82"/>
      <c r="AI103" s="82"/>
      <c r="AJ103" s="265"/>
      <c r="AK103" s="265"/>
      <c r="AL103" s="82"/>
      <c r="AM103" s="82"/>
      <c r="AN103" s="265"/>
      <c r="AO103" s="265"/>
      <c r="AP103" s="265"/>
      <c r="AQ103" s="265"/>
      <c r="AR103" s="265"/>
      <c r="AS103" s="265"/>
      <c r="AT103" s="265"/>
      <c r="AU103" s="320" t="str">
        <f>E103</f>
        <v>Mapa de Riesgos por Proceso</v>
      </c>
      <c r="AV103" s="321"/>
      <c r="AW103" s="321"/>
      <c r="AX103" s="321"/>
      <c r="AY103" s="321"/>
      <c r="AZ103" s="321"/>
      <c r="BA103" s="321"/>
      <c r="BB103" s="321"/>
      <c r="BC103" s="321"/>
      <c r="BD103" s="321"/>
      <c r="BE103" s="321"/>
      <c r="BF103" s="321"/>
      <c r="BG103" s="321"/>
      <c r="BH103" s="321"/>
      <c r="BI103" s="321"/>
      <c r="BJ103" s="321"/>
      <c r="BK103" s="321"/>
      <c r="BL103" s="321"/>
      <c r="BM103" s="321"/>
      <c r="BN103" s="322"/>
      <c r="BO103" s="267"/>
      <c r="BP103" s="267"/>
      <c r="BQ103" s="112"/>
      <c r="BR103" s="113"/>
    </row>
    <row r="104" spans="1:219" ht="20.25" customHeight="1" x14ac:dyDescent="0.25">
      <c r="A104" s="267"/>
      <c r="B104" s="267"/>
      <c r="C104" s="267"/>
      <c r="D104" s="267"/>
      <c r="E104" s="272" t="s">
        <v>319</v>
      </c>
      <c r="F104" s="272"/>
      <c r="G104" s="272"/>
      <c r="H104" s="272"/>
      <c r="I104" s="272"/>
      <c r="J104" s="272"/>
      <c r="K104" s="272"/>
      <c r="L104" s="272"/>
      <c r="M104" s="272" t="s">
        <v>210</v>
      </c>
      <c r="N104" s="273"/>
      <c r="O104" s="109"/>
      <c r="P104" s="109"/>
      <c r="Q104" s="109"/>
      <c r="R104" s="265"/>
      <c r="S104" s="265"/>
      <c r="T104" s="267"/>
      <c r="U104" s="126"/>
      <c r="V104" s="265" t="str">
        <f>E104</f>
        <v xml:space="preserve">                                                         Código: PE01-PR03-F01</v>
      </c>
      <c r="W104" s="265"/>
      <c r="X104" s="265"/>
      <c r="Y104" s="265"/>
      <c r="Z104" s="265"/>
      <c r="AA104" s="265"/>
      <c r="AB104" s="265" t="str">
        <f>M104</f>
        <v xml:space="preserve">Versión: 1.0 </v>
      </c>
      <c r="AC104" s="265"/>
      <c r="AD104" s="265"/>
      <c r="AE104" s="265" t="s">
        <v>181</v>
      </c>
      <c r="AF104" s="265"/>
      <c r="AG104" s="109"/>
      <c r="AH104" s="109"/>
      <c r="AI104" s="109"/>
      <c r="AJ104" s="265"/>
      <c r="AK104" s="265"/>
      <c r="AL104" s="109"/>
      <c r="AM104" s="109"/>
      <c r="AN104" s="265"/>
      <c r="AO104" s="265"/>
      <c r="AP104" s="265"/>
      <c r="AQ104" s="265"/>
      <c r="AR104" s="265"/>
      <c r="AS104" s="265"/>
      <c r="AT104" s="265"/>
      <c r="AU104" s="265" t="str">
        <f>E104</f>
        <v xml:space="preserve">                                                         Código: PE01-PR03-F01</v>
      </c>
      <c r="AV104" s="265"/>
      <c r="AW104" s="265"/>
      <c r="AX104" s="265"/>
      <c r="AY104" s="265"/>
      <c r="AZ104" s="265"/>
      <c r="BA104" s="265"/>
      <c r="BB104" s="265"/>
      <c r="BC104" s="265"/>
      <c r="BD104" s="265"/>
      <c r="BE104" s="265"/>
      <c r="BF104" s="265"/>
      <c r="BG104" s="265"/>
      <c r="BH104" s="265"/>
      <c r="BI104" s="265"/>
      <c r="BJ104" s="265"/>
      <c r="BK104" s="320" t="str">
        <f>M104</f>
        <v xml:space="preserve">Versión: 1.0 </v>
      </c>
      <c r="BL104" s="321"/>
      <c r="BM104" s="321"/>
      <c r="BN104" s="322"/>
      <c r="BO104" s="267"/>
      <c r="BP104" s="267"/>
      <c r="BQ104" s="112"/>
      <c r="BR104" s="113"/>
      <c r="CJ104" s="27" t="s">
        <v>248</v>
      </c>
    </row>
    <row r="105" spans="1:219" ht="20.25" customHeight="1" x14ac:dyDescent="0.25">
      <c r="A105" s="267"/>
      <c r="B105" s="267"/>
      <c r="C105" s="267"/>
      <c r="D105" s="267"/>
      <c r="E105" s="358" t="s">
        <v>196</v>
      </c>
      <c r="F105" s="358"/>
      <c r="G105" s="358"/>
      <c r="H105" s="358"/>
      <c r="I105" s="358"/>
      <c r="J105" s="358"/>
      <c r="K105" s="358"/>
      <c r="L105" s="358"/>
      <c r="M105" s="358" t="s">
        <v>197</v>
      </c>
      <c r="N105" s="358"/>
      <c r="O105" s="110"/>
      <c r="P105" s="110"/>
      <c r="Q105" s="110"/>
      <c r="R105" s="265"/>
      <c r="S105" s="265"/>
      <c r="T105" s="267"/>
      <c r="U105" s="126"/>
      <c r="V105" s="358" t="str">
        <f>E105</f>
        <v xml:space="preserve">Versión de actualización: </v>
      </c>
      <c r="W105" s="358"/>
      <c r="X105" s="358"/>
      <c r="Y105" s="358"/>
      <c r="Z105" s="358"/>
      <c r="AA105" s="358"/>
      <c r="AB105" s="358" t="str">
        <f>M105</f>
        <v xml:space="preserve">Fecha: </v>
      </c>
      <c r="AC105" s="358"/>
      <c r="AD105" s="358"/>
      <c r="AE105" s="93"/>
      <c r="AF105" s="93"/>
      <c r="AG105" s="109"/>
      <c r="AH105" s="109"/>
      <c r="AI105" s="109"/>
      <c r="AJ105" s="93"/>
      <c r="AK105" s="93"/>
      <c r="AL105" s="109"/>
      <c r="AM105" s="109"/>
      <c r="AN105" s="265"/>
      <c r="AO105" s="265"/>
      <c r="AP105" s="265"/>
      <c r="AQ105" s="265"/>
      <c r="AR105" s="265"/>
      <c r="AS105" s="265"/>
      <c r="AT105" s="265"/>
      <c r="AU105" s="265" t="str">
        <f>E105</f>
        <v xml:space="preserve">Versión de actualización: </v>
      </c>
      <c r="AV105" s="265"/>
      <c r="AW105" s="265"/>
      <c r="AX105" s="265"/>
      <c r="AY105" s="265"/>
      <c r="AZ105" s="265"/>
      <c r="BA105" s="265"/>
      <c r="BB105" s="265"/>
      <c r="BC105" s="265"/>
      <c r="BD105" s="265"/>
      <c r="BE105" s="265"/>
      <c r="BF105" s="265"/>
      <c r="BG105" s="265"/>
      <c r="BH105" s="265"/>
      <c r="BI105" s="265"/>
      <c r="BJ105" s="265"/>
      <c r="BK105" s="320" t="str">
        <f>M105</f>
        <v xml:space="preserve">Fecha: </v>
      </c>
      <c r="BL105" s="321"/>
      <c r="BM105" s="321"/>
      <c r="BN105" s="322"/>
      <c r="BO105" s="267"/>
      <c r="BP105" s="267"/>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15" t="s">
        <v>10</v>
      </c>
      <c r="B107" s="436" t="s">
        <v>11</v>
      </c>
      <c r="C107" s="181"/>
      <c r="D107" s="424" t="s">
        <v>16</v>
      </c>
      <c r="E107" s="439" t="s">
        <v>0</v>
      </c>
      <c r="F107" s="440"/>
      <c r="G107" s="441"/>
      <c r="H107" s="427" t="s">
        <v>149</v>
      </c>
      <c r="I107" s="412" t="s">
        <v>106</v>
      </c>
      <c r="J107" s="413"/>
      <c r="K107" s="413"/>
      <c r="L107" s="414"/>
      <c r="M107" s="418" t="s">
        <v>117</v>
      </c>
      <c r="N107" s="419"/>
      <c r="O107" s="419"/>
      <c r="P107" s="419"/>
      <c r="Q107" s="419"/>
      <c r="R107" s="419"/>
      <c r="S107" s="420"/>
      <c r="T107" s="403" t="s">
        <v>261</v>
      </c>
      <c r="U107" s="404"/>
      <c r="V107" s="404"/>
      <c r="W107" s="404"/>
      <c r="X107" s="404"/>
      <c r="Y107" s="404"/>
      <c r="Z107" s="404"/>
      <c r="AA107" s="404"/>
      <c r="AB107" s="404"/>
      <c r="AC107" s="404"/>
      <c r="AD107" s="405"/>
      <c r="AE107" s="114"/>
      <c r="AF107" s="114"/>
      <c r="AG107" s="114"/>
      <c r="AH107" s="114"/>
      <c r="AI107" s="114"/>
      <c r="AJ107" s="114"/>
      <c r="AK107" s="114"/>
      <c r="AL107" s="114"/>
      <c r="AM107" s="114"/>
      <c r="AN107" s="371" t="s">
        <v>139</v>
      </c>
      <c r="AO107" s="372"/>
      <c r="AP107" s="372"/>
      <c r="AQ107" s="373"/>
      <c r="AR107" s="388" t="s">
        <v>138</v>
      </c>
      <c r="AS107" s="389"/>
      <c r="AT107" s="389"/>
      <c r="AU107" s="390"/>
      <c r="AV107" s="367" t="s">
        <v>194</v>
      </c>
      <c r="AW107" s="368"/>
      <c r="AX107" s="359" t="s">
        <v>190</v>
      </c>
      <c r="AY107" s="360"/>
      <c r="AZ107" s="360"/>
      <c r="BA107" s="360"/>
      <c r="BB107" s="360"/>
      <c r="BC107" s="361"/>
      <c r="BD107" s="359" t="s">
        <v>191</v>
      </c>
      <c r="BE107" s="360"/>
      <c r="BF107" s="360"/>
      <c r="BG107" s="360"/>
      <c r="BH107" s="360"/>
      <c r="BI107" s="361"/>
      <c r="BJ107" s="359" t="s">
        <v>192</v>
      </c>
      <c r="BK107" s="360"/>
      <c r="BL107" s="360"/>
      <c r="BM107" s="360"/>
      <c r="BN107" s="360"/>
      <c r="BO107" s="361"/>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16"/>
      <c r="B108" s="437"/>
      <c r="C108" s="182"/>
      <c r="D108" s="425"/>
      <c r="E108" s="442"/>
      <c r="F108" s="443"/>
      <c r="G108" s="444"/>
      <c r="H108" s="428"/>
      <c r="I108" s="436" t="s">
        <v>298</v>
      </c>
      <c r="J108" s="384" t="s">
        <v>102</v>
      </c>
      <c r="K108" s="386" t="s">
        <v>9</v>
      </c>
      <c r="L108" s="386" t="s">
        <v>179</v>
      </c>
      <c r="M108" s="421"/>
      <c r="N108" s="422"/>
      <c r="O108" s="422"/>
      <c r="P108" s="422"/>
      <c r="Q108" s="422"/>
      <c r="R108" s="422"/>
      <c r="S108" s="423"/>
      <c r="T108" s="447" t="s">
        <v>269</v>
      </c>
      <c r="U108" s="448"/>
      <c r="V108" s="448"/>
      <c r="W108" s="448"/>
      <c r="X108" s="448"/>
      <c r="Y108" s="448"/>
      <c r="Z108" s="448"/>
      <c r="AA108" s="448"/>
      <c r="AB108" s="448"/>
      <c r="AC108" s="448"/>
      <c r="AD108" s="448"/>
      <c r="AE108" s="115"/>
      <c r="AF108" s="116"/>
      <c r="AG108" s="116"/>
      <c r="AH108" s="116"/>
      <c r="AI108" s="116"/>
      <c r="AJ108" s="116"/>
      <c r="AK108" s="117"/>
      <c r="AL108" s="117"/>
      <c r="AM108" s="117"/>
      <c r="AN108" s="374"/>
      <c r="AO108" s="375"/>
      <c r="AP108" s="375"/>
      <c r="AQ108" s="376"/>
      <c r="AR108" s="391"/>
      <c r="AS108" s="392"/>
      <c r="AT108" s="392"/>
      <c r="AU108" s="393"/>
      <c r="AV108" s="369"/>
      <c r="AW108" s="370"/>
      <c r="AX108" s="362"/>
      <c r="AY108" s="363"/>
      <c r="AZ108" s="363"/>
      <c r="BA108" s="363"/>
      <c r="BB108" s="363"/>
      <c r="BC108" s="364"/>
      <c r="BD108" s="362"/>
      <c r="BE108" s="363"/>
      <c r="BF108" s="363"/>
      <c r="BG108" s="363"/>
      <c r="BH108" s="363"/>
      <c r="BI108" s="364"/>
      <c r="BJ108" s="362"/>
      <c r="BK108" s="363"/>
      <c r="BL108" s="363"/>
      <c r="BM108" s="363"/>
      <c r="BN108" s="363"/>
      <c r="BO108" s="364"/>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16"/>
      <c r="B109" s="437"/>
      <c r="C109" s="182"/>
      <c r="D109" s="425"/>
      <c r="E109" s="406" t="s">
        <v>1</v>
      </c>
      <c r="F109" s="408" t="s">
        <v>2</v>
      </c>
      <c r="G109" s="410" t="s">
        <v>221</v>
      </c>
      <c r="H109" s="428"/>
      <c r="I109" s="438"/>
      <c r="J109" s="385"/>
      <c r="K109" s="387"/>
      <c r="L109" s="387"/>
      <c r="M109" s="430" t="s">
        <v>18</v>
      </c>
      <c r="N109" s="431"/>
      <c r="O109" s="432" t="s">
        <v>19</v>
      </c>
      <c r="P109" s="433"/>
      <c r="Q109" s="433"/>
      <c r="R109" s="434"/>
      <c r="S109" s="435"/>
      <c r="T109" s="118" t="s">
        <v>244</v>
      </c>
      <c r="U109" s="118" t="s">
        <v>246</v>
      </c>
      <c r="V109" s="449" t="s">
        <v>250</v>
      </c>
      <c r="W109" s="450"/>
      <c r="X109" s="451"/>
      <c r="Y109" s="398" t="s">
        <v>252</v>
      </c>
      <c r="Z109" s="399"/>
      <c r="AA109" s="399"/>
      <c r="AB109" s="399"/>
      <c r="AC109" s="399"/>
      <c r="AD109" s="400"/>
      <c r="AE109" s="396" t="s">
        <v>67</v>
      </c>
      <c r="AF109" s="397"/>
      <c r="AG109" s="445" t="s">
        <v>120</v>
      </c>
      <c r="AH109" s="119"/>
      <c r="AI109" s="119"/>
      <c r="AJ109" s="119"/>
      <c r="AK109" s="120"/>
      <c r="AL109" s="120"/>
      <c r="AM109" s="120"/>
      <c r="AN109" s="401" t="s">
        <v>18</v>
      </c>
      <c r="AO109" s="402"/>
      <c r="AP109" s="381" t="s">
        <v>19</v>
      </c>
      <c r="AQ109" s="382"/>
      <c r="AR109" s="377" t="s">
        <v>69</v>
      </c>
      <c r="AS109" s="377" t="s">
        <v>270</v>
      </c>
      <c r="AT109" s="377" t="s">
        <v>271</v>
      </c>
      <c r="AU109" s="394" t="s">
        <v>104</v>
      </c>
      <c r="AV109" s="379" t="s">
        <v>108</v>
      </c>
      <c r="AW109" s="379" t="s">
        <v>136</v>
      </c>
      <c r="AX109" s="365" t="s">
        <v>38</v>
      </c>
      <c r="AY109" s="365" t="s">
        <v>140</v>
      </c>
      <c r="AZ109" s="365" t="s">
        <v>141</v>
      </c>
      <c r="BA109" s="323" t="s">
        <v>142</v>
      </c>
      <c r="BB109" s="323" t="s">
        <v>137</v>
      </c>
      <c r="BC109" s="323" t="s">
        <v>195</v>
      </c>
      <c r="BD109" s="365" t="s">
        <v>38</v>
      </c>
      <c r="BE109" s="365" t="s">
        <v>140</v>
      </c>
      <c r="BF109" s="365" t="s">
        <v>141</v>
      </c>
      <c r="BG109" s="323" t="s">
        <v>142</v>
      </c>
      <c r="BH109" s="323" t="s">
        <v>137</v>
      </c>
      <c r="BI109" s="323" t="s">
        <v>195</v>
      </c>
      <c r="BJ109" s="365" t="s">
        <v>38</v>
      </c>
      <c r="BK109" s="365" t="s">
        <v>140</v>
      </c>
      <c r="BL109" s="365" t="s">
        <v>141</v>
      </c>
      <c r="BM109" s="323" t="s">
        <v>142</v>
      </c>
      <c r="BN109" s="323" t="s">
        <v>137</v>
      </c>
      <c r="BO109" s="323"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17"/>
      <c r="B110" s="438"/>
      <c r="C110" s="183"/>
      <c r="D110" s="426"/>
      <c r="E110" s="407"/>
      <c r="F110" s="409"/>
      <c r="G110" s="411"/>
      <c r="H110" s="429"/>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52" t="s">
        <v>251</v>
      </c>
      <c r="W110" s="453"/>
      <c r="X110" s="453"/>
      <c r="Y110" s="457" t="s">
        <v>265</v>
      </c>
      <c r="Z110" s="458"/>
      <c r="AA110" s="458"/>
      <c r="AB110" s="458"/>
      <c r="AC110" s="458"/>
      <c r="AD110" s="459"/>
      <c r="AE110" s="139" t="s">
        <v>12</v>
      </c>
      <c r="AF110" s="124" t="s">
        <v>13</v>
      </c>
      <c r="AG110" s="446"/>
      <c r="AH110" s="124" t="s">
        <v>121</v>
      </c>
      <c r="AI110" s="124" t="s">
        <v>101</v>
      </c>
      <c r="AJ110" s="124" t="s">
        <v>100</v>
      </c>
      <c r="AK110" s="125" t="s">
        <v>98</v>
      </c>
      <c r="AL110" s="125" t="s">
        <v>99</v>
      </c>
      <c r="AM110" s="125" t="s">
        <v>70</v>
      </c>
      <c r="AN110" s="121" t="s">
        <v>12</v>
      </c>
      <c r="AO110" s="121" t="s">
        <v>13</v>
      </c>
      <c r="AP110" s="121" t="s">
        <v>15</v>
      </c>
      <c r="AQ110" s="122" t="s">
        <v>116</v>
      </c>
      <c r="AR110" s="378"/>
      <c r="AS110" s="378"/>
      <c r="AT110" s="378"/>
      <c r="AU110" s="395"/>
      <c r="AV110" s="380"/>
      <c r="AW110" s="380"/>
      <c r="AX110" s="366"/>
      <c r="AY110" s="366"/>
      <c r="AZ110" s="366"/>
      <c r="BA110" s="324"/>
      <c r="BB110" s="324"/>
      <c r="BC110" s="324"/>
      <c r="BD110" s="366"/>
      <c r="BE110" s="366"/>
      <c r="BF110" s="366"/>
      <c r="BG110" s="324"/>
      <c r="BH110" s="324"/>
      <c r="BI110" s="324"/>
      <c r="BJ110" s="366"/>
      <c r="BK110" s="366"/>
      <c r="BL110" s="366"/>
      <c r="BM110" s="324"/>
      <c r="BN110" s="324"/>
      <c r="BO110" s="324"/>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29"/>
      <c r="B111" s="317" t="s">
        <v>146</v>
      </c>
      <c r="C111" s="35"/>
      <c r="D111" s="332">
        <v>1</v>
      </c>
      <c r="E111" s="97"/>
      <c r="F111" s="98" t="s">
        <v>184</v>
      </c>
      <c r="G111" s="99" t="s">
        <v>198</v>
      </c>
      <c r="H111" s="102" t="s">
        <v>5</v>
      </c>
      <c r="I111" s="344"/>
      <c r="J111" s="230" t="s">
        <v>322</v>
      </c>
      <c r="K111" s="344" t="s">
        <v>320</v>
      </c>
      <c r="L111" s="240" t="s">
        <v>324</v>
      </c>
      <c r="M111" s="325" t="s">
        <v>61</v>
      </c>
      <c r="N111" s="325" t="s">
        <v>32</v>
      </c>
      <c r="O111" s="460">
        <f>VLOOKUP(M111,'MATRIZ CALIFICACIÓN'!$B$10:$C$24,2,FALSE)</f>
        <v>3</v>
      </c>
      <c r="P111" s="463">
        <f>HLOOKUP(N111,'MATRIZ CALIFICACIÓN'!$D$8:$H$9,2,FALSE)</f>
        <v>3</v>
      </c>
      <c r="Q111" s="351">
        <f>VALUE(CONCATENATE(O111,P111))</f>
        <v>33</v>
      </c>
      <c r="R111" s="289" t="str">
        <f>VLOOKUP(Q111,'MATRIZ CALIFICACIÓN'!$D$58:$E$82,2,FALSE)</f>
        <v>ALTA</v>
      </c>
      <c r="S111" s="347" t="s">
        <v>65</v>
      </c>
      <c r="T111" s="102" t="s">
        <v>327</v>
      </c>
      <c r="U111" s="134" t="s">
        <v>248</v>
      </c>
      <c r="V111" s="470" t="s">
        <v>328</v>
      </c>
      <c r="W111" s="471"/>
      <c r="X111" s="472"/>
      <c r="Y111" s="305" t="s">
        <v>252</v>
      </c>
      <c r="Z111" s="306"/>
      <c r="AA111" s="306"/>
      <c r="AB111" s="306"/>
      <c r="AC111" s="307"/>
      <c r="AD111"/>
      <c r="AE111" s="36" t="str">
        <f>IF(AD111="","",IF(AD111="PROBABILIDAD",SUM(W111+Y111+AC111),0))</f>
        <v/>
      </c>
      <c r="AF111" s="37" t="str">
        <f>IF(AD111="","",IF(AD111="IMPACTO",SUM(W111+Y111+AC111),0))</f>
        <v/>
      </c>
      <c r="AG111" s="314">
        <f>IF(SUM(AE111:AE116),AVERAGEIF(AE111:AE116,"&gt;0",AE111:AE116),1)</f>
        <v>1</v>
      </c>
      <c r="AH111" s="314">
        <f>IF(SUM(AF111:AF116),AVERAGEIF(AF111:AF116,"&gt;0",AF111:AF116),1)</f>
        <v>1</v>
      </c>
      <c r="AI111" s="314">
        <f>IF(AND(AG111&gt;=0,AG111&lt;=50),0,IF(AND(AG111&gt;50,AG111&lt;76),1,2))</f>
        <v>0</v>
      </c>
      <c r="AJ111" s="314">
        <f>IF(AND(AH111&gt;=0,AH111&lt;=50),0,IF(AND(AH111&gt;50,AH111&lt;76),1,2))</f>
        <v>0</v>
      </c>
      <c r="AK111" s="314">
        <f>IF(AI111&lt;O111,O111-AI111,O111)</f>
        <v>3</v>
      </c>
      <c r="AL111" s="314">
        <f>IF(AJ111&lt;P111,P111-AJ111,P111)</f>
        <v>3</v>
      </c>
      <c r="AM111" s="314">
        <f>VALUE(CONCATENATE(AK58:AK111,AL111))</f>
        <v>33</v>
      </c>
      <c r="AN111" s="289" t="s">
        <v>237</v>
      </c>
      <c r="AO111" s="289" t="s">
        <v>57</v>
      </c>
      <c r="AP111" s="289" t="s">
        <v>24</v>
      </c>
      <c r="AQ111" s="354" t="s">
        <v>119</v>
      </c>
      <c r="AR111" s="223"/>
      <c r="AS111" s="223"/>
      <c r="AT111" s="223"/>
      <c r="AU111" s="223"/>
      <c r="AV111" s="218" t="s">
        <v>337</v>
      </c>
      <c r="AW111" s="102" t="s">
        <v>336</v>
      </c>
      <c r="AX111" s="102"/>
      <c r="AY111" s="102"/>
      <c r="AZ111" s="102"/>
      <c r="BA111" s="102"/>
      <c r="BB111" s="102"/>
      <c r="BC111" s="102"/>
      <c r="BD111" s="102"/>
      <c r="BE111" s="102"/>
      <c r="BF111" s="102"/>
      <c r="BG111" s="102"/>
      <c r="BH111" s="102"/>
      <c r="BI111" s="102"/>
      <c r="BJ111" s="102" t="s">
        <v>378</v>
      </c>
      <c r="BK111" s="102" t="s">
        <v>44</v>
      </c>
      <c r="BL111" s="102"/>
      <c r="BM111" s="102" t="s">
        <v>85</v>
      </c>
      <c r="BN111" s="102"/>
      <c r="BO111" s="102"/>
      <c r="BP111" s="317"/>
      <c r="BQ111" s="317"/>
      <c r="BR111" s="317" t="s">
        <v>395</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30"/>
      <c r="B112" s="318"/>
      <c r="C112" s="42"/>
      <c r="D112" s="333"/>
      <c r="E112" s="97"/>
      <c r="F112" s="98"/>
      <c r="G112" s="100" t="s">
        <v>199</v>
      </c>
      <c r="H112" s="102"/>
      <c r="I112" s="345"/>
      <c r="J112" s="229" t="s">
        <v>321</v>
      </c>
      <c r="K112" s="345"/>
      <c r="L112" s="241" t="s">
        <v>323</v>
      </c>
      <c r="M112" s="326"/>
      <c r="N112" s="326"/>
      <c r="O112" s="461"/>
      <c r="P112" s="464"/>
      <c r="Q112" s="352"/>
      <c r="R112" s="290"/>
      <c r="S112" s="348"/>
      <c r="T112" s="103" t="s">
        <v>326</v>
      </c>
      <c r="U112" s="134" t="s">
        <v>248</v>
      </c>
      <c r="V112" s="470" t="s">
        <v>329</v>
      </c>
      <c r="W112" s="471"/>
      <c r="X112" s="472"/>
      <c r="Y112" s="308"/>
      <c r="Z112" s="309"/>
      <c r="AA112" s="309"/>
      <c r="AB112" s="309"/>
      <c r="AC112" s="310"/>
      <c r="AD112"/>
      <c r="AE112" s="36" t="str">
        <f>IF(AD112="","",IF(AD112="PROBABILIDAD",SUM(W112+Y112+AC112),0))</f>
        <v/>
      </c>
      <c r="AF112" s="37" t="str">
        <f>IF(AD112="","",IF(AD112="IMPACTO",SUM(W112+Y112+AC112),0))</f>
        <v/>
      </c>
      <c r="AG112" s="315"/>
      <c r="AH112" s="315"/>
      <c r="AI112" s="315"/>
      <c r="AJ112" s="315"/>
      <c r="AK112" s="315"/>
      <c r="AL112" s="315"/>
      <c r="AM112" s="315"/>
      <c r="AN112" s="290"/>
      <c r="AO112" s="290"/>
      <c r="AP112" s="290"/>
      <c r="AQ112" s="355"/>
      <c r="AR112" s="223"/>
      <c r="AS112" s="223"/>
      <c r="AT112" s="223"/>
      <c r="AU112" s="223"/>
      <c r="AV112" s="219"/>
      <c r="AW112" s="103"/>
      <c r="AX112" s="103"/>
      <c r="AY112" s="103"/>
      <c r="AZ112" s="103"/>
      <c r="BA112" s="103"/>
      <c r="BB112" s="103"/>
      <c r="BC112" s="103"/>
      <c r="BD112" s="103"/>
      <c r="BE112" s="103"/>
      <c r="BF112" s="103"/>
      <c r="BG112" s="103"/>
      <c r="BH112" s="103"/>
      <c r="BI112" s="103"/>
      <c r="BJ112" s="103" t="s">
        <v>379</v>
      </c>
      <c r="BK112" s="103"/>
      <c r="BL112" s="103"/>
      <c r="BM112" s="103"/>
      <c r="BN112" s="103"/>
      <c r="BO112" s="103"/>
      <c r="BP112" s="318"/>
      <c r="BQ112" s="318"/>
      <c r="BR112" s="318"/>
      <c r="BS112" s="38" t="s">
        <v>338</v>
      </c>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30"/>
      <c r="B113" s="318"/>
      <c r="C113" s="42"/>
      <c r="D113" s="333"/>
      <c r="E113" s="97"/>
      <c r="F113" s="98"/>
      <c r="G113" s="100" t="s">
        <v>200</v>
      </c>
      <c r="H113" s="102"/>
      <c r="I113" s="345"/>
      <c r="J113" s="230"/>
      <c r="K113" s="345"/>
      <c r="L113" s="250" t="s">
        <v>325</v>
      </c>
      <c r="M113" s="326"/>
      <c r="N113" s="326"/>
      <c r="O113" s="461"/>
      <c r="P113" s="464"/>
      <c r="Q113" s="352"/>
      <c r="R113" s="290"/>
      <c r="S113" s="348"/>
      <c r="T113" s="104" t="s">
        <v>330</v>
      </c>
      <c r="U113" s="134" t="s">
        <v>248</v>
      </c>
      <c r="V113" s="293" t="s">
        <v>331</v>
      </c>
      <c r="W113" s="294"/>
      <c r="X113" s="295"/>
      <c r="Y113" s="308"/>
      <c r="Z113" s="309"/>
      <c r="AA113" s="309"/>
      <c r="AB113" s="309"/>
      <c r="AC113" s="310"/>
      <c r="AD113"/>
      <c r="AE113" s="314" t="str">
        <f>IF(AD113="","",IF(AD113="PROBABILIDAD",SUM(W113+Z113+AC113),0))</f>
        <v/>
      </c>
      <c r="AF113" s="287" t="str">
        <f>IF(AD113="","",IF(AD113="IMPACTO",SUM(W113+Z113+AC113),0))</f>
        <v/>
      </c>
      <c r="AG113" s="315"/>
      <c r="AH113" s="315"/>
      <c r="AI113" s="315"/>
      <c r="AJ113" s="315"/>
      <c r="AK113" s="315"/>
      <c r="AL113" s="315"/>
      <c r="AM113" s="315"/>
      <c r="AN113" s="290"/>
      <c r="AO113" s="290"/>
      <c r="AP113" s="290"/>
      <c r="AQ113" s="355"/>
      <c r="AR113" s="223"/>
      <c r="AS113" s="223"/>
      <c r="AT113" s="223"/>
      <c r="AU113" s="223"/>
      <c r="AV113" s="220"/>
      <c r="AW113" s="104"/>
      <c r="AX113" s="104"/>
      <c r="AY113" s="104"/>
      <c r="AZ113" s="104"/>
      <c r="BA113" s="104"/>
      <c r="BB113" s="104"/>
      <c r="BC113" s="104"/>
      <c r="BD113" s="104"/>
      <c r="BE113" s="104"/>
      <c r="BF113" s="104"/>
      <c r="BG113" s="104"/>
      <c r="BH113" s="104"/>
      <c r="BI113" s="104"/>
      <c r="BJ113" s="104" t="s">
        <v>380</v>
      </c>
      <c r="BK113" s="104"/>
      <c r="BL113" s="104"/>
      <c r="BM113" s="104"/>
      <c r="BN113" s="104"/>
      <c r="BO113" s="104"/>
      <c r="BP113" s="318"/>
      <c r="BQ113" s="318"/>
      <c r="BR113" s="318"/>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30"/>
      <c r="B114" s="318"/>
      <c r="C114" s="42"/>
      <c r="D114" s="333"/>
      <c r="E114" s="97"/>
      <c r="F114" s="98"/>
      <c r="G114" s="100" t="s">
        <v>201</v>
      </c>
      <c r="H114" s="102"/>
      <c r="I114" s="345"/>
      <c r="J114" s="230"/>
      <c r="K114" s="345"/>
      <c r="L114" s="250"/>
      <c r="M114" s="327"/>
      <c r="N114" s="327"/>
      <c r="O114" s="461"/>
      <c r="P114" s="464"/>
      <c r="Q114" s="352"/>
      <c r="R114" s="291"/>
      <c r="S114" s="349"/>
      <c r="T114" s="104" t="s">
        <v>332</v>
      </c>
      <c r="U114" s="134" t="s">
        <v>249</v>
      </c>
      <c r="V114" s="293" t="s">
        <v>348</v>
      </c>
      <c r="W114" s="294"/>
      <c r="X114" s="295"/>
      <c r="Y114" s="308"/>
      <c r="Z114" s="309"/>
      <c r="AA114" s="309"/>
      <c r="AB114" s="309"/>
      <c r="AC114" s="310"/>
      <c r="AD114"/>
      <c r="AE114" s="316"/>
      <c r="AF114" s="288"/>
      <c r="AG114" s="315"/>
      <c r="AH114" s="315"/>
      <c r="AI114" s="315"/>
      <c r="AJ114" s="315"/>
      <c r="AK114" s="315"/>
      <c r="AL114" s="315"/>
      <c r="AM114" s="315"/>
      <c r="AN114" s="291"/>
      <c r="AO114" s="291"/>
      <c r="AP114" s="291"/>
      <c r="AQ114" s="356"/>
      <c r="AR114" s="223"/>
      <c r="AS114" s="223"/>
      <c r="AT114" s="223"/>
      <c r="AU114" s="223"/>
      <c r="AV114" s="220"/>
      <c r="AW114" s="104"/>
      <c r="AX114" s="104"/>
      <c r="AY114" s="104"/>
      <c r="AZ114" s="104"/>
      <c r="BA114" s="104"/>
      <c r="BB114" s="104"/>
      <c r="BC114" s="104"/>
      <c r="BD114" s="104"/>
      <c r="BE114" s="104"/>
      <c r="BF114" s="104"/>
      <c r="BG114" s="104"/>
      <c r="BH114" s="104"/>
      <c r="BI114" s="104"/>
      <c r="BJ114" s="104" t="s">
        <v>381</v>
      </c>
      <c r="BK114" s="104"/>
      <c r="BL114" s="104"/>
      <c r="BM114" s="104"/>
      <c r="BN114" s="104"/>
      <c r="BO114" s="104"/>
      <c r="BP114" s="318"/>
      <c r="BQ114" s="318"/>
      <c r="BR114" s="318"/>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30"/>
      <c r="B115" s="318"/>
      <c r="C115" s="79"/>
      <c r="D115" s="333"/>
      <c r="E115" s="97"/>
      <c r="F115" s="98"/>
      <c r="G115" s="231" t="s">
        <v>202</v>
      </c>
      <c r="H115" s="102"/>
      <c r="I115" s="345"/>
      <c r="J115" s="249"/>
      <c r="K115" s="345"/>
      <c r="L115" s="251"/>
      <c r="M115" s="327"/>
      <c r="N115" s="327"/>
      <c r="O115" s="461"/>
      <c r="P115" s="464"/>
      <c r="Q115" s="352"/>
      <c r="R115" s="291"/>
      <c r="S115" s="349"/>
      <c r="T115" s="232"/>
      <c r="U115" s="134"/>
      <c r="V115" s="293"/>
      <c r="W115" s="294"/>
      <c r="X115" s="295"/>
      <c r="Y115" s="308"/>
      <c r="Z115" s="309"/>
      <c r="AA115" s="309"/>
      <c r="AB115" s="309"/>
      <c r="AC115" s="310"/>
      <c r="AD115"/>
      <c r="AE115" s="226"/>
      <c r="AF115" s="227"/>
      <c r="AG115" s="315"/>
      <c r="AH115" s="315"/>
      <c r="AI115" s="315"/>
      <c r="AJ115" s="315"/>
      <c r="AK115" s="315"/>
      <c r="AL115" s="315"/>
      <c r="AM115" s="315"/>
      <c r="AN115" s="291"/>
      <c r="AO115" s="291"/>
      <c r="AP115" s="291"/>
      <c r="AQ115" s="356"/>
      <c r="AR115" s="223"/>
      <c r="AS115" s="223"/>
      <c r="AT115" s="223"/>
      <c r="AU115" s="223"/>
      <c r="AV115" s="233"/>
      <c r="AW115" s="232"/>
      <c r="AX115" s="232"/>
      <c r="AY115" s="232"/>
      <c r="AZ115" s="232"/>
      <c r="BA115" s="232"/>
      <c r="BB115" s="232"/>
      <c r="BC115" s="232"/>
      <c r="BD115" s="232"/>
      <c r="BE115" s="232"/>
      <c r="BF115" s="232"/>
      <c r="BG115" s="232"/>
      <c r="BH115" s="232"/>
      <c r="BI115" s="232"/>
      <c r="BJ115" s="232"/>
      <c r="BK115" s="232"/>
      <c r="BL115" s="232"/>
      <c r="BM115" s="232"/>
      <c r="BN115" s="232"/>
      <c r="BO115" s="232"/>
      <c r="BP115" s="318"/>
      <c r="BQ115" s="318"/>
      <c r="BR115" s="31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31"/>
      <c r="B116" s="318"/>
      <c r="C116" s="43"/>
      <c r="D116" s="334"/>
      <c r="E116" s="97"/>
      <c r="F116" s="98"/>
      <c r="G116" s="101" t="s">
        <v>203</v>
      </c>
      <c r="H116" s="102"/>
      <c r="I116" s="346"/>
      <c r="J116" s="242"/>
      <c r="K116" s="345"/>
      <c r="L116" s="205"/>
      <c r="M116" s="328"/>
      <c r="N116" s="328"/>
      <c r="O116" s="462"/>
      <c r="P116" s="465"/>
      <c r="Q116" s="353"/>
      <c r="R116" s="292"/>
      <c r="S116" s="350"/>
      <c r="T116" s="105"/>
      <c r="U116" s="134"/>
      <c r="V116" s="454"/>
      <c r="W116" s="455"/>
      <c r="X116" s="456"/>
      <c r="Y116" s="311"/>
      <c r="Z116" s="312"/>
      <c r="AA116" s="312"/>
      <c r="AB116" s="312"/>
      <c r="AC116" s="313"/>
      <c r="AD116"/>
      <c r="AE116" s="36" t="str">
        <f>IF(AD116="","",IF(AD116="PROBABILIDAD",SUM(W116+Z116+AC116),0))</f>
        <v/>
      </c>
      <c r="AF116" s="53" t="str">
        <f>IF(AD116="","",IF(AD116="IMPACTO",SUM(W116+Z116+AC116),0))</f>
        <v/>
      </c>
      <c r="AG116" s="316"/>
      <c r="AH116" s="316"/>
      <c r="AI116" s="316"/>
      <c r="AJ116" s="316"/>
      <c r="AK116" s="316"/>
      <c r="AL116" s="316"/>
      <c r="AM116" s="316"/>
      <c r="AN116" s="292"/>
      <c r="AO116" s="292"/>
      <c r="AP116" s="292"/>
      <c r="AQ116" s="357"/>
      <c r="AR116" s="223"/>
      <c r="AS116" s="223"/>
      <c r="AT116" s="223"/>
      <c r="AU116" s="223"/>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319"/>
      <c r="BQ116" s="319"/>
      <c r="BR116" s="319"/>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29"/>
      <c r="B117" s="318"/>
      <c r="C117" s="78"/>
      <c r="D117" s="332">
        <v>2</v>
      </c>
      <c r="E117" s="97"/>
      <c r="F117" s="98" t="s">
        <v>216</v>
      </c>
      <c r="G117" s="99" t="s">
        <v>198</v>
      </c>
      <c r="H117" s="102" t="s">
        <v>5</v>
      </c>
      <c r="I117" s="467"/>
      <c r="J117" s="228" t="s">
        <v>322</v>
      </c>
      <c r="K117" s="466" t="s">
        <v>339</v>
      </c>
      <c r="L117" s="240" t="s">
        <v>324</v>
      </c>
      <c r="M117" s="325" t="s">
        <v>61</v>
      </c>
      <c r="N117" s="325" t="s">
        <v>32</v>
      </c>
      <c r="O117" s="460">
        <f>VLOOKUP(M117,'MATRIZ CALIFICACIÓN'!$B$10:$C$24,2,FALSE)</f>
        <v>3</v>
      </c>
      <c r="P117" s="463">
        <f>HLOOKUP(N117,'MATRIZ CALIFICACIÓN'!$D$8:$H$9,2,FALSE)</f>
        <v>3</v>
      </c>
      <c r="Q117" s="351">
        <f>VALUE(CONCATENATE(O117,P117))</f>
        <v>33</v>
      </c>
      <c r="R117" s="289" t="str">
        <f>VLOOKUP(Q117,'MATRIZ CALIFICACIÓN'!$D$58:$E$82,2,FALSE)</f>
        <v>ALTA</v>
      </c>
      <c r="S117" s="347" t="s">
        <v>65</v>
      </c>
      <c r="T117" s="205" t="s">
        <v>345</v>
      </c>
      <c r="U117" s="134" t="s">
        <v>248</v>
      </c>
      <c r="V117" s="470" t="s">
        <v>329</v>
      </c>
      <c r="W117" s="471"/>
      <c r="X117" s="472"/>
      <c r="Y117" s="305" t="s">
        <v>252</v>
      </c>
      <c r="Z117" s="306"/>
      <c r="AA117" s="306"/>
      <c r="AB117" s="306"/>
      <c r="AC117" s="307"/>
      <c r="AD117" s="190"/>
      <c r="AE117" s="36" t="str">
        <f>IF(AD117="","",IF(AD117="PROBABILIDAD",SUM(W117+Z117+AC117),0))</f>
        <v/>
      </c>
      <c r="AF117" s="92" t="str">
        <f>IF(AD117="","",IF(AD117="IMPACTO",SUM(W117+Z117+AC117),0))</f>
        <v/>
      </c>
      <c r="AG117" s="314">
        <f>IF(SUM(AE117:AE121),AVERAGEIF(AE117:AE121,"&gt;0",AE117:AE121),1)</f>
        <v>1</v>
      </c>
      <c r="AH117" s="314">
        <f>IF(SUM(AF117:AF121),AVERAGEIF(AF117:AF121,"&gt;0",AF117:AF121),1)</f>
        <v>1</v>
      </c>
      <c r="AI117" s="314">
        <f>IF(AND(AG117&gt;=0,AG117&lt;=50),0,IF(AND(AG117&gt;50,AG117&lt;76),1,2))</f>
        <v>0</v>
      </c>
      <c r="AJ117" s="314">
        <f>IF(AND(AH117&gt;=0,AH117&lt;=50),0,IF(AND(AH117&gt;50,AH117&lt;76),1,2))</f>
        <v>0</v>
      </c>
      <c r="AK117" s="314">
        <f>IF(AI117&lt;O117,O117-AI117,O117)</f>
        <v>3</v>
      </c>
      <c r="AL117" s="314">
        <f>IF(AJ117&lt;P117,P117-AJ117,P117)</f>
        <v>3</v>
      </c>
      <c r="AM117" s="314">
        <f>VALUE(CONCATENATE(AK63:AK117,AL117))</f>
        <v>33</v>
      </c>
      <c r="AN117" s="289" t="s">
        <v>237</v>
      </c>
      <c r="AO117" s="289" t="s">
        <v>57</v>
      </c>
      <c r="AP117" s="289" t="s">
        <v>24</v>
      </c>
      <c r="AQ117" s="354" t="s">
        <v>65</v>
      </c>
      <c r="AR117" s="222"/>
      <c r="AS117" s="243"/>
      <c r="AT117" s="243"/>
      <c r="AU117" s="222"/>
      <c r="AV117" s="102"/>
      <c r="AW117" s="102"/>
      <c r="AX117" s="102"/>
      <c r="AY117" s="102"/>
      <c r="AZ117" s="102"/>
      <c r="BA117" s="102"/>
      <c r="BB117" s="102"/>
      <c r="BC117" s="102"/>
      <c r="BD117" s="102"/>
      <c r="BE117" s="102"/>
      <c r="BF117" s="102"/>
      <c r="BG117" s="102"/>
      <c r="BH117" s="102"/>
      <c r="BI117" s="102"/>
      <c r="BJ117" s="102" t="s">
        <v>382</v>
      </c>
      <c r="BK117" s="102" t="s">
        <v>44</v>
      </c>
      <c r="BL117" s="102"/>
      <c r="BM117" s="102" t="s">
        <v>85</v>
      </c>
      <c r="BN117" s="102"/>
      <c r="BO117" s="102"/>
      <c r="BP117" s="317"/>
      <c r="BQ117" s="317"/>
      <c r="BR117" s="317" t="s">
        <v>394</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30"/>
      <c r="B118" s="318"/>
      <c r="C118" s="79"/>
      <c r="D118" s="333"/>
      <c r="E118" s="97"/>
      <c r="F118" s="98" t="s">
        <v>78</v>
      </c>
      <c r="G118" s="100" t="s">
        <v>199</v>
      </c>
      <c r="H118" s="102" t="s">
        <v>6</v>
      </c>
      <c r="I118" s="468"/>
      <c r="J118" s="229" t="s">
        <v>340</v>
      </c>
      <c r="K118" s="466"/>
      <c r="L118" s="241" t="s">
        <v>344</v>
      </c>
      <c r="M118" s="326"/>
      <c r="N118" s="326"/>
      <c r="O118" s="461"/>
      <c r="P118" s="464"/>
      <c r="Q118" s="352"/>
      <c r="R118" s="290"/>
      <c r="S118" s="348"/>
      <c r="T118" s="205" t="s">
        <v>351</v>
      </c>
      <c r="U118" s="134" t="s">
        <v>249</v>
      </c>
      <c r="V118" s="293" t="s">
        <v>349</v>
      </c>
      <c r="W118" s="294"/>
      <c r="X118" s="295"/>
      <c r="Y118" s="308"/>
      <c r="Z118" s="309"/>
      <c r="AA118" s="309"/>
      <c r="AB118" s="309"/>
      <c r="AC118" s="310"/>
      <c r="AD118" s="191"/>
      <c r="AE118" s="36" t="str">
        <f>IF(AD118="","",IF(AD118="PROBABILIDAD",SUM(W118+Z118+AC118),0))</f>
        <v/>
      </c>
      <c r="AF118" s="92" t="str">
        <f>IF(AD118="","",IF(AD118="IMPACTO",SUM(W118+Z118+AC118),0))</f>
        <v/>
      </c>
      <c r="AG118" s="315"/>
      <c r="AH118" s="315"/>
      <c r="AI118" s="315"/>
      <c r="AJ118" s="315"/>
      <c r="AK118" s="315"/>
      <c r="AL118" s="315"/>
      <c r="AM118" s="315"/>
      <c r="AN118" s="290"/>
      <c r="AO118" s="290"/>
      <c r="AP118" s="290"/>
      <c r="AQ118" s="355"/>
      <c r="AR118" s="103"/>
      <c r="AS118" s="103"/>
      <c r="AT118" s="103"/>
      <c r="AU118" s="103"/>
      <c r="AV118" s="103"/>
      <c r="AW118" s="103"/>
      <c r="AX118" s="103"/>
      <c r="AY118" s="103"/>
      <c r="AZ118" s="103"/>
      <c r="BA118" s="103"/>
      <c r="BB118" s="103"/>
      <c r="BC118" s="103"/>
      <c r="BD118" s="103"/>
      <c r="BE118" s="103"/>
      <c r="BF118" s="103"/>
      <c r="BG118" s="103"/>
      <c r="BH118" s="103"/>
      <c r="BI118" s="103"/>
      <c r="BJ118" s="103" t="s">
        <v>383</v>
      </c>
      <c r="BK118" s="103"/>
      <c r="BL118" s="103"/>
      <c r="BM118" s="103"/>
      <c r="BN118" s="103"/>
      <c r="BO118" s="103"/>
      <c r="BP118" s="318"/>
      <c r="BQ118" s="318"/>
      <c r="BR118" s="318"/>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30"/>
      <c r="B119" s="318"/>
      <c r="C119" s="79"/>
      <c r="D119" s="333"/>
      <c r="E119" s="97"/>
      <c r="F119" s="98" t="s">
        <v>103</v>
      </c>
      <c r="G119" s="100" t="s">
        <v>200</v>
      </c>
      <c r="H119" s="102"/>
      <c r="I119" s="468"/>
      <c r="J119" s="229" t="s">
        <v>341</v>
      </c>
      <c r="K119" s="466"/>
      <c r="L119" s="250" t="s">
        <v>325</v>
      </c>
      <c r="M119" s="326"/>
      <c r="N119" s="326"/>
      <c r="O119" s="461"/>
      <c r="P119" s="464"/>
      <c r="Q119" s="352"/>
      <c r="R119" s="290"/>
      <c r="S119" s="348"/>
      <c r="T119" s="206" t="s">
        <v>347</v>
      </c>
      <c r="U119" s="134" t="s">
        <v>248</v>
      </c>
      <c r="V119" s="293" t="s">
        <v>346</v>
      </c>
      <c r="W119" s="294"/>
      <c r="X119" s="295"/>
      <c r="Y119" s="308"/>
      <c r="Z119" s="309"/>
      <c r="AA119" s="309"/>
      <c r="AB119" s="309"/>
      <c r="AC119" s="310"/>
      <c r="AD119" s="191"/>
      <c r="AE119" s="314" t="str">
        <f>IF(AD119="","",IF(AD119="PROBABILIDAD",SUM(W119+Z119+AC119),0))</f>
        <v/>
      </c>
      <c r="AF119" s="287" t="str">
        <f>IF(AD119="","",IF(AD119="IMPACTO",SUM(W119+Z119+AC119),0))</f>
        <v/>
      </c>
      <c r="AG119" s="315"/>
      <c r="AH119" s="315"/>
      <c r="AI119" s="315"/>
      <c r="AJ119" s="315"/>
      <c r="AK119" s="315"/>
      <c r="AL119" s="315"/>
      <c r="AM119" s="315"/>
      <c r="AN119" s="290"/>
      <c r="AO119" s="290"/>
      <c r="AP119" s="290"/>
      <c r="AQ119" s="355"/>
      <c r="AR119" s="104"/>
      <c r="AS119" s="104"/>
      <c r="AT119" s="104"/>
      <c r="AU119" s="104"/>
      <c r="AV119" s="104"/>
      <c r="AW119" s="104"/>
      <c r="AX119" s="104"/>
      <c r="AY119" s="104"/>
      <c r="AZ119" s="104"/>
      <c r="BA119" s="104"/>
      <c r="BB119" s="104"/>
      <c r="BC119" s="104"/>
      <c r="BD119" s="104"/>
      <c r="BE119" s="104"/>
      <c r="BF119" s="104"/>
      <c r="BG119" s="104"/>
      <c r="BH119" s="104"/>
      <c r="BI119" s="104"/>
      <c r="BJ119" s="104" t="s">
        <v>384</v>
      </c>
      <c r="BK119" s="104"/>
      <c r="BL119" s="104"/>
      <c r="BM119" s="104"/>
      <c r="BN119" s="104"/>
      <c r="BO119" s="104"/>
      <c r="BP119" s="318"/>
      <c r="BQ119" s="318"/>
      <c r="BR119" s="318"/>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30"/>
      <c r="B120" s="318"/>
      <c r="C120" s="79"/>
      <c r="D120" s="333"/>
      <c r="E120" s="97"/>
      <c r="F120" s="98" t="s">
        <v>217</v>
      </c>
      <c r="G120" s="100" t="s">
        <v>202</v>
      </c>
      <c r="H120" s="102"/>
      <c r="I120" s="468"/>
      <c r="J120" s="230" t="s">
        <v>342</v>
      </c>
      <c r="K120" s="466"/>
      <c r="L120" s="241"/>
      <c r="M120" s="327"/>
      <c r="N120" s="327"/>
      <c r="O120" s="461"/>
      <c r="P120" s="464"/>
      <c r="Q120" s="352"/>
      <c r="R120" s="291"/>
      <c r="S120" s="349"/>
      <c r="T120" s="205"/>
      <c r="U120" s="134"/>
      <c r="V120" s="293"/>
      <c r="W120" s="294"/>
      <c r="X120" s="295"/>
      <c r="Y120" s="308"/>
      <c r="Z120" s="309"/>
      <c r="AA120" s="309"/>
      <c r="AB120" s="309"/>
      <c r="AC120" s="310"/>
      <c r="AD120" s="191"/>
      <c r="AE120" s="316"/>
      <c r="AF120" s="288"/>
      <c r="AG120" s="315"/>
      <c r="AH120" s="315"/>
      <c r="AI120" s="315"/>
      <c r="AJ120" s="315"/>
      <c r="AK120" s="315"/>
      <c r="AL120" s="315"/>
      <c r="AM120" s="315"/>
      <c r="AN120" s="291"/>
      <c r="AO120" s="291"/>
      <c r="AP120" s="291"/>
      <c r="AQ120" s="356"/>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318"/>
      <c r="BQ120" s="318"/>
      <c r="BR120" s="318"/>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31"/>
      <c r="B121" s="318"/>
      <c r="C121" s="80"/>
      <c r="D121" s="334"/>
      <c r="E121" s="97"/>
      <c r="F121" s="98"/>
      <c r="G121" s="101" t="s">
        <v>203</v>
      </c>
      <c r="H121" s="102"/>
      <c r="I121" s="469"/>
      <c r="J121" s="229" t="s">
        <v>343</v>
      </c>
      <c r="K121" s="466"/>
      <c r="L121" s="253"/>
      <c r="M121" s="328"/>
      <c r="N121" s="328"/>
      <c r="O121" s="462"/>
      <c r="P121" s="465"/>
      <c r="Q121" s="353"/>
      <c r="R121" s="292"/>
      <c r="S121" s="350"/>
      <c r="T121" s="105"/>
      <c r="U121" s="134"/>
      <c r="V121" s="454"/>
      <c r="W121" s="455"/>
      <c r="X121" s="456"/>
      <c r="Y121" s="311"/>
      <c r="Z121" s="312"/>
      <c r="AA121" s="312"/>
      <c r="AB121" s="312"/>
      <c r="AC121" s="313"/>
      <c r="AD121" s="192"/>
      <c r="AE121" s="36" t="str">
        <f>IF(AD121="","",IF(AD121="PROBABILIDAD",SUM(W121+Z121+AC121),0))</f>
        <v/>
      </c>
      <c r="AF121" s="53" t="str">
        <f>IF(AD121="","",IF(AD121="IMPACTO",SUM(W121+Z121+AC121),0))</f>
        <v/>
      </c>
      <c r="AG121" s="316"/>
      <c r="AH121" s="316"/>
      <c r="AI121" s="316"/>
      <c r="AJ121" s="316"/>
      <c r="AK121" s="316"/>
      <c r="AL121" s="316"/>
      <c r="AM121" s="316"/>
      <c r="AN121" s="292"/>
      <c r="AO121" s="292"/>
      <c r="AP121" s="292"/>
      <c r="AQ121" s="357"/>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319"/>
      <c r="BQ121" s="319"/>
      <c r="BR121" s="319"/>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16.25" customHeight="1" thickBot="1" x14ac:dyDescent="0.25">
      <c r="A122" s="329"/>
      <c r="B122" s="318"/>
      <c r="C122" s="78"/>
      <c r="D122" s="332">
        <v>3</v>
      </c>
      <c r="E122" s="97"/>
      <c r="F122" s="98" t="s">
        <v>184</v>
      </c>
      <c r="G122" s="99" t="s">
        <v>198</v>
      </c>
      <c r="H122" s="102" t="s">
        <v>5</v>
      </c>
      <c r="I122" s="344"/>
      <c r="J122" s="230" t="s">
        <v>355</v>
      </c>
      <c r="K122" s="345" t="s">
        <v>354</v>
      </c>
      <c r="L122" s="240" t="s">
        <v>324</v>
      </c>
      <c r="M122" s="325" t="s">
        <v>61</v>
      </c>
      <c r="N122" s="325" t="s">
        <v>32</v>
      </c>
      <c r="O122" s="460">
        <f>VLOOKUP(M122,'MATRIZ CALIFICACIÓN'!$B$10:$C$24,2,FALSE)</f>
        <v>3</v>
      </c>
      <c r="P122" s="463">
        <f>HLOOKUP(N122,'MATRIZ CALIFICACIÓN'!$D$8:$H$9,2,FALSE)</f>
        <v>3</v>
      </c>
      <c r="Q122" s="351">
        <f>VALUE(CONCATENATE(O122,P122))</f>
        <v>33</v>
      </c>
      <c r="R122" s="289" t="str">
        <f>VLOOKUP(Q122,'MATRIZ CALIFICACIÓN'!$D$58:$E$82,2,FALSE)</f>
        <v>ALTA</v>
      </c>
      <c r="S122" s="347" t="s">
        <v>65</v>
      </c>
      <c r="T122" s="102" t="s">
        <v>362</v>
      </c>
      <c r="U122" s="134" t="s">
        <v>248</v>
      </c>
      <c r="V122" s="470" t="s">
        <v>367</v>
      </c>
      <c r="W122" s="471"/>
      <c r="X122" s="472"/>
      <c r="Y122" s="305" t="s">
        <v>252</v>
      </c>
      <c r="Z122" s="306"/>
      <c r="AA122" s="306"/>
      <c r="AB122" s="306"/>
      <c r="AC122" s="307"/>
      <c r="AD122" s="190"/>
      <c r="AE122" s="36" t="str">
        <f>IF(AD122="","",IF(AD122="PROBABILIDAD",SUM(W122+Z122+AC122),0))</f>
        <v/>
      </c>
      <c r="AF122" s="92" t="str">
        <f>IF(AD122="","",IF(AD122="IMPACTO",SUM(W122+Z122+AC122),0))</f>
        <v/>
      </c>
      <c r="AG122" s="314">
        <f>IF(SUM(AE122:AE126),AVERAGEIF(AE122:AE126,"&gt;0",AE122:AE126),1)</f>
        <v>1</v>
      </c>
      <c r="AH122" s="314">
        <f>IF(SUM(AF122:AF126),AVERAGEIF(AF122:AF126,"&gt;0",AF122:AF126),1)</f>
        <v>1</v>
      </c>
      <c r="AI122" s="314">
        <f>IF(AND(AG122&gt;=0,AG122&lt;=50),0,IF(AND(AG122&gt;50,AG122&lt;76),1,2))</f>
        <v>0</v>
      </c>
      <c r="AJ122" s="314">
        <f>IF(AND(AH122&gt;=0,AH122&lt;=50),0,IF(AND(AH122&gt;50,AH122&lt;76),1,2))</f>
        <v>0</v>
      </c>
      <c r="AK122" s="314">
        <f>IF(AI122&lt;O122,O122-AI122,O122)</f>
        <v>3</v>
      </c>
      <c r="AL122" s="314">
        <f>IF(AJ122&lt;P122,P122-AJ122,P122)</f>
        <v>3</v>
      </c>
      <c r="AM122" s="314">
        <f>VALUE(CONCATENATE(AK68:AK122,AL122))</f>
        <v>33</v>
      </c>
      <c r="AN122" s="289" t="s">
        <v>51</v>
      </c>
      <c r="AO122" s="289" t="s">
        <v>21</v>
      </c>
      <c r="AP122" s="289" t="s">
        <v>263</v>
      </c>
      <c r="AQ122" s="354" t="s">
        <v>119</v>
      </c>
      <c r="AR122" s="278" t="s">
        <v>44</v>
      </c>
      <c r="AS122" s="279"/>
      <c r="AT122" s="279"/>
      <c r="AU122" s="280"/>
      <c r="AV122" s="102"/>
      <c r="AW122" s="102"/>
      <c r="AX122" s="102"/>
      <c r="AY122" s="102"/>
      <c r="AZ122" s="102"/>
      <c r="BA122" s="102"/>
      <c r="BB122" s="102"/>
      <c r="BC122" s="102"/>
      <c r="BD122" s="102"/>
      <c r="BE122" s="102"/>
      <c r="BF122" s="102"/>
      <c r="BG122" s="102"/>
      <c r="BH122" s="102"/>
      <c r="BI122" s="102"/>
      <c r="BJ122" s="102" t="s">
        <v>385</v>
      </c>
      <c r="BK122" s="257" t="s">
        <v>386</v>
      </c>
      <c r="BL122" s="102" t="s">
        <v>89</v>
      </c>
      <c r="BM122" s="102" t="s">
        <v>85</v>
      </c>
      <c r="BN122" s="102"/>
      <c r="BO122" s="102"/>
      <c r="BP122" s="317"/>
      <c r="BQ122" s="317"/>
      <c r="BR122" s="317" t="s">
        <v>394</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5.25" customHeight="1" thickBot="1" x14ac:dyDescent="0.25">
      <c r="A123" s="330"/>
      <c r="B123" s="318"/>
      <c r="C123" s="79"/>
      <c r="D123" s="333"/>
      <c r="E123" s="97"/>
      <c r="F123" s="98"/>
      <c r="G123" s="100" t="s">
        <v>199</v>
      </c>
      <c r="H123" s="102"/>
      <c r="I123" s="345"/>
      <c r="J123" s="229" t="s">
        <v>356</v>
      </c>
      <c r="K123" s="345"/>
      <c r="L123" s="241" t="s">
        <v>323</v>
      </c>
      <c r="M123" s="326"/>
      <c r="N123" s="326"/>
      <c r="O123" s="461"/>
      <c r="P123" s="464"/>
      <c r="Q123" s="352"/>
      <c r="R123" s="290"/>
      <c r="S123" s="348"/>
      <c r="T123" s="103" t="s">
        <v>363</v>
      </c>
      <c r="U123" s="134" t="s">
        <v>248</v>
      </c>
      <c r="V123" s="470" t="s">
        <v>368</v>
      </c>
      <c r="W123" s="471"/>
      <c r="X123" s="472"/>
      <c r="Y123" s="308"/>
      <c r="Z123" s="309"/>
      <c r="AA123" s="309"/>
      <c r="AB123" s="309"/>
      <c r="AC123" s="310"/>
      <c r="AD123" s="191"/>
      <c r="AE123" s="36" t="str">
        <f>IF(AD123="","",IF(AD123="PROBABILIDAD",SUM(W123+Z123+AC123),0))</f>
        <v/>
      </c>
      <c r="AF123" s="92" t="str">
        <f>IF(AD123="","",IF(AD123="IMPACTO",SUM(W123+Z123+AC123),0))</f>
        <v/>
      </c>
      <c r="AG123" s="315"/>
      <c r="AH123" s="315"/>
      <c r="AI123" s="315"/>
      <c r="AJ123" s="315"/>
      <c r="AK123" s="315"/>
      <c r="AL123" s="315"/>
      <c r="AM123" s="315"/>
      <c r="AN123" s="290"/>
      <c r="AO123" s="290"/>
      <c r="AP123" s="290"/>
      <c r="AQ123" s="355"/>
      <c r="AR123" s="281"/>
      <c r="AS123" s="282"/>
      <c r="AT123" s="282"/>
      <c r="AU123" s="283"/>
      <c r="AV123" s="103"/>
      <c r="AW123" s="103"/>
      <c r="AX123" s="103"/>
      <c r="AY123" s="103"/>
      <c r="AZ123" s="103"/>
      <c r="BA123" s="103"/>
      <c r="BB123" s="103"/>
      <c r="BC123" s="103"/>
      <c r="BD123" s="103"/>
      <c r="BE123" s="103"/>
      <c r="BF123" s="103"/>
      <c r="BG123" s="103"/>
      <c r="BH123" s="103"/>
      <c r="BI123" s="103"/>
      <c r="BJ123" s="103" t="s">
        <v>387</v>
      </c>
      <c r="BK123" s="257" t="s">
        <v>388</v>
      </c>
      <c r="BL123" s="103" t="s">
        <v>89</v>
      </c>
      <c r="BM123" s="103"/>
      <c r="BN123" s="103"/>
      <c r="BO123" s="103"/>
      <c r="BP123" s="318"/>
      <c r="BQ123" s="318"/>
      <c r="BR123" s="318"/>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30"/>
      <c r="B124" s="318"/>
      <c r="C124" s="79"/>
      <c r="D124" s="333"/>
      <c r="E124" s="97"/>
      <c r="F124" s="98"/>
      <c r="G124" s="100" t="s">
        <v>200</v>
      </c>
      <c r="H124" s="102"/>
      <c r="I124" s="345"/>
      <c r="J124" s="229" t="s">
        <v>357</v>
      </c>
      <c r="K124" s="345"/>
      <c r="L124" s="250" t="s">
        <v>359</v>
      </c>
      <c r="M124" s="326"/>
      <c r="N124" s="326"/>
      <c r="O124" s="461"/>
      <c r="P124" s="464"/>
      <c r="Q124" s="352"/>
      <c r="R124" s="290"/>
      <c r="S124" s="348"/>
      <c r="T124" s="104" t="s">
        <v>364</v>
      </c>
      <c r="U124" s="134" t="s">
        <v>248</v>
      </c>
      <c r="V124" s="293" t="s">
        <v>369</v>
      </c>
      <c r="W124" s="294"/>
      <c r="X124" s="295"/>
      <c r="Y124" s="308"/>
      <c r="Z124" s="309"/>
      <c r="AA124" s="309"/>
      <c r="AB124" s="309"/>
      <c r="AC124" s="310"/>
      <c r="AD124" s="191"/>
      <c r="AE124" s="314" t="str">
        <f>IF(AD124="","",IF(AD124="PROBABILIDAD",SUM(W124+Z124+AC124),0))</f>
        <v/>
      </c>
      <c r="AF124" s="287" t="str">
        <f>IF(AD124="","",IF(AD124="IMPACTO",SUM(W124+Z124+AC124),0))</f>
        <v/>
      </c>
      <c r="AG124" s="315"/>
      <c r="AH124" s="315"/>
      <c r="AI124" s="315"/>
      <c r="AJ124" s="315"/>
      <c r="AK124" s="315"/>
      <c r="AL124" s="315"/>
      <c r="AM124" s="315"/>
      <c r="AN124" s="290"/>
      <c r="AO124" s="290"/>
      <c r="AP124" s="290"/>
      <c r="AQ124" s="355"/>
      <c r="AR124" s="281"/>
      <c r="AS124" s="282"/>
      <c r="AT124" s="282"/>
      <c r="AU124" s="283"/>
      <c r="AV124" s="104"/>
      <c r="AW124" s="104"/>
      <c r="AX124" s="104"/>
      <c r="AY124" s="104"/>
      <c r="AZ124" s="104"/>
      <c r="BA124" s="104"/>
      <c r="BB124" s="104"/>
      <c r="BC124" s="104"/>
      <c r="BD124" s="104"/>
      <c r="BE124" s="104"/>
      <c r="BF124" s="104"/>
      <c r="BG124" s="104"/>
      <c r="BH124" s="104"/>
      <c r="BI124" s="104"/>
      <c r="BJ124" s="104" t="s">
        <v>389</v>
      </c>
      <c r="BK124" s="258" t="s">
        <v>44</v>
      </c>
      <c r="BL124" s="104" t="s">
        <v>82</v>
      </c>
      <c r="BM124" s="104"/>
      <c r="BN124" s="104"/>
      <c r="BO124" s="104"/>
      <c r="BP124" s="318"/>
      <c r="BQ124" s="318"/>
      <c r="BR124" s="318"/>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28.5" customHeight="1" thickBot="1" x14ac:dyDescent="0.25">
      <c r="A125" s="330"/>
      <c r="B125" s="318"/>
      <c r="C125" s="79"/>
      <c r="D125" s="333"/>
      <c r="E125" s="97"/>
      <c r="F125" s="98"/>
      <c r="G125" s="100"/>
      <c r="H125" s="102"/>
      <c r="I125" s="345"/>
      <c r="J125" s="229" t="s">
        <v>358</v>
      </c>
      <c r="K125" s="345"/>
      <c r="L125" s="241" t="s">
        <v>360</v>
      </c>
      <c r="M125" s="327"/>
      <c r="N125" s="327"/>
      <c r="O125" s="461"/>
      <c r="P125" s="464"/>
      <c r="Q125" s="352"/>
      <c r="R125" s="291"/>
      <c r="S125" s="349"/>
      <c r="T125" s="205" t="s">
        <v>365</v>
      </c>
      <c r="U125" s="134" t="s">
        <v>248</v>
      </c>
      <c r="V125" s="293" t="s">
        <v>370</v>
      </c>
      <c r="W125" s="294"/>
      <c r="X125" s="295"/>
      <c r="Y125" s="308"/>
      <c r="Z125" s="309"/>
      <c r="AA125" s="309"/>
      <c r="AB125" s="309"/>
      <c r="AC125" s="310"/>
      <c r="AD125" s="191"/>
      <c r="AE125" s="316"/>
      <c r="AF125" s="288"/>
      <c r="AG125" s="315"/>
      <c r="AH125" s="315"/>
      <c r="AI125" s="315"/>
      <c r="AJ125" s="315"/>
      <c r="AK125" s="315"/>
      <c r="AL125" s="315"/>
      <c r="AM125" s="315"/>
      <c r="AN125" s="291"/>
      <c r="AO125" s="291"/>
      <c r="AP125" s="291"/>
      <c r="AQ125" s="356"/>
      <c r="AR125" s="281"/>
      <c r="AS125" s="282"/>
      <c r="AT125" s="282"/>
      <c r="AU125" s="283"/>
      <c r="AV125" s="104"/>
      <c r="AW125" s="104"/>
      <c r="AX125" s="104"/>
      <c r="AY125" s="104"/>
      <c r="AZ125" s="104"/>
      <c r="BA125" s="104"/>
      <c r="BB125" s="104"/>
      <c r="BC125" s="104"/>
      <c r="BD125" s="104"/>
      <c r="BE125" s="104"/>
      <c r="BF125" s="104"/>
      <c r="BG125" s="104"/>
      <c r="BH125" s="104"/>
      <c r="BI125" s="104"/>
      <c r="BJ125" s="104" t="s">
        <v>389</v>
      </c>
      <c r="BK125" s="258" t="s">
        <v>44</v>
      </c>
      <c r="BL125" s="104" t="s">
        <v>82</v>
      </c>
      <c r="BM125" s="104"/>
      <c r="BN125" s="104"/>
      <c r="BO125" s="104"/>
      <c r="BP125" s="318"/>
      <c r="BQ125" s="318"/>
      <c r="BR125" s="318"/>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87" customHeight="1" thickBot="1" x14ac:dyDescent="0.25">
      <c r="A126" s="331"/>
      <c r="B126" s="318"/>
      <c r="C126" s="80"/>
      <c r="D126" s="334"/>
      <c r="E126" s="97"/>
      <c r="F126" s="98"/>
      <c r="G126" s="101"/>
      <c r="H126" s="102"/>
      <c r="I126" s="346"/>
      <c r="J126" s="252"/>
      <c r="K126" s="346"/>
      <c r="L126" s="240" t="s">
        <v>361</v>
      </c>
      <c r="M126" s="328"/>
      <c r="N126" s="328"/>
      <c r="O126" s="462"/>
      <c r="P126" s="465"/>
      <c r="Q126" s="353"/>
      <c r="R126" s="292"/>
      <c r="S126" s="350"/>
      <c r="T126" s="255" t="s">
        <v>366</v>
      </c>
      <c r="U126" s="134" t="s">
        <v>249</v>
      </c>
      <c r="V126" s="293" t="s">
        <v>371</v>
      </c>
      <c r="W126" s="294"/>
      <c r="X126" s="295"/>
      <c r="Y126" s="311"/>
      <c r="Z126" s="312"/>
      <c r="AA126" s="312"/>
      <c r="AB126" s="312"/>
      <c r="AC126" s="313"/>
      <c r="AD126" s="192"/>
      <c r="AE126" s="36" t="str">
        <f>IF(AD126="","",IF(AD126="PROBABILIDAD",SUM(W126+Z126+AC126),0))</f>
        <v/>
      </c>
      <c r="AF126" s="53" t="str">
        <f>IF(AD126="","",IF(AD126="IMPACTO",SUM(W126+Z126+AC126),0))</f>
        <v/>
      </c>
      <c r="AG126" s="316"/>
      <c r="AH126" s="316"/>
      <c r="AI126" s="316"/>
      <c r="AJ126" s="316"/>
      <c r="AK126" s="316"/>
      <c r="AL126" s="316"/>
      <c r="AM126" s="316"/>
      <c r="AN126" s="292"/>
      <c r="AO126" s="292"/>
      <c r="AP126" s="292"/>
      <c r="AQ126" s="357"/>
      <c r="AR126" s="284"/>
      <c r="AS126" s="285"/>
      <c r="AT126" s="285"/>
      <c r="AU126" s="286"/>
      <c r="AV126" s="105"/>
      <c r="AW126" s="105"/>
      <c r="AX126" s="105"/>
      <c r="AY126" s="105"/>
      <c r="AZ126" s="105"/>
      <c r="BA126" s="105"/>
      <c r="BB126" s="105"/>
      <c r="BC126" s="105"/>
      <c r="BD126" s="105"/>
      <c r="BE126" s="105"/>
      <c r="BF126" s="105"/>
      <c r="BG126" s="105"/>
      <c r="BH126" s="105"/>
      <c r="BI126" s="105"/>
      <c r="BJ126" s="232" t="s">
        <v>390</v>
      </c>
      <c r="BK126" s="257" t="s">
        <v>391</v>
      </c>
      <c r="BL126" s="232" t="s">
        <v>86</v>
      </c>
      <c r="BM126" s="232"/>
      <c r="BN126" s="105"/>
      <c r="BO126" s="105"/>
      <c r="BP126" s="319"/>
      <c r="BQ126" s="319"/>
      <c r="BR126" s="319"/>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4" customHeight="1" thickBot="1" x14ac:dyDescent="0.25">
      <c r="A127" s="329"/>
      <c r="B127" s="318"/>
      <c r="C127" s="78"/>
      <c r="D127" s="332">
        <v>4</v>
      </c>
      <c r="E127" s="97"/>
      <c r="F127" s="98"/>
      <c r="G127" s="99"/>
      <c r="H127" s="102"/>
      <c r="I127" s="344"/>
      <c r="J127" s="102"/>
      <c r="K127" s="344"/>
      <c r="L127" s="205"/>
      <c r="M127" s="325"/>
      <c r="N127" s="325"/>
      <c r="O127" s="460" t="e">
        <f>VLOOKUP(M127,'MATRIZ CALIFICACIÓN'!$B$10:$C$24,2,FALSE)</f>
        <v>#N/A</v>
      </c>
      <c r="P127" s="463" t="e">
        <f>HLOOKUP(N127,'MATRIZ CALIFICACIÓN'!$D$8:$H$9,2,FALSE)</f>
        <v>#N/A</v>
      </c>
      <c r="Q127" s="351" t="e">
        <f>VALUE(CONCATENATE(O127,P127))</f>
        <v>#N/A</v>
      </c>
      <c r="R127" s="289" t="e">
        <f>VLOOKUP(Q127,'MATRIZ CALIFICACIÓN'!$D$58:$E$82,2,FALSE)</f>
        <v>#N/A</v>
      </c>
      <c r="S127" s="347"/>
      <c r="T127" s="102"/>
      <c r="U127" s="134"/>
      <c r="V127" s="470"/>
      <c r="W127" s="471"/>
      <c r="X127" s="472"/>
      <c r="Y127" s="305" t="s">
        <v>252</v>
      </c>
      <c r="Z127" s="306"/>
      <c r="AA127" s="306"/>
      <c r="AB127" s="306"/>
      <c r="AC127" s="307"/>
      <c r="AD127" s="190"/>
      <c r="AE127" s="36" t="str">
        <f>IF(AD127="","",IF(AD127="PROBABILIDAD",SUM(W127+Z127+AC127),0))</f>
        <v/>
      </c>
      <c r="AF127" s="92" t="str">
        <f>IF(AD127="","",IF(AD127="IMPACTO",SUM(W127+Z127+AC127),0))</f>
        <v/>
      </c>
      <c r="AG127" s="314">
        <f>IF(SUM(AE127:AE131),AVERAGEIF(AE127:AE131,"&gt;0",AE127:AE131),1)</f>
        <v>1</v>
      </c>
      <c r="AH127" s="314">
        <f>IF(SUM(AF127:AF131),AVERAGEIF(AF127:AF131,"&gt;0",AF127:AF131),1)</f>
        <v>1</v>
      </c>
      <c r="AI127" s="314">
        <f>IF(AND(AG127&gt;=0,AG127&lt;=50),0,IF(AND(AG127&gt;50,AG127&lt;76),1,2))</f>
        <v>0</v>
      </c>
      <c r="AJ127" s="314">
        <f>IF(AND(AH127&gt;=0,AH127&lt;=50),0,IF(AND(AH127&gt;50,AH127&lt;76),1,2))</f>
        <v>0</v>
      </c>
      <c r="AK127" s="314" t="e">
        <f>IF(AI127&lt;O127,O127-AI127,O127)</f>
        <v>#N/A</v>
      </c>
      <c r="AL127" s="314" t="e">
        <f>IF(AJ127&lt;P127,P127-AJ127,P127)</f>
        <v>#N/A</v>
      </c>
      <c r="AM127" s="314" t="e">
        <f>VALUE(CONCATENATE(AK73:AK127,AL127))</f>
        <v>#N/A</v>
      </c>
      <c r="AN127" s="289"/>
      <c r="AO127" s="289"/>
      <c r="AP127" s="289"/>
      <c r="AQ127" s="354"/>
      <c r="AR127" s="102"/>
      <c r="AS127" s="102"/>
      <c r="AT127" s="102"/>
      <c r="AU127" s="102"/>
      <c r="AV127" s="218"/>
      <c r="AW127" s="102"/>
      <c r="AX127" s="102"/>
      <c r="AY127" s="102"/>
      <c r="AZ127" s="102"/>
      <c r="BA127" s="102"/>
      <c r="BB127" s="102"/>
      <c r="BC127" s="102"/>
      <c r="BD127" s="102"/>
      <c r="BE127" s="102"/>
      <c r="BF127" s="102"/>
      <c r="BG127" s="102"/>
      <c r="BH127" s="102"/>
      <c r="BI127" s="102"/>
      <c r="BJ127" s="105" t="s">
        <v>392</v>
      </c>
      <c r="BK127" s="259" t="s">
        <v>393</v>
      </c>
      <c r="BL127" s="105" t="s">
        <v>86</v>
      </c>
      <c r="BM127" s="105"/>
      <c r="BN127" s="102"/>
      <c r="BO127" s="102"/>
      <c r="BP127" s="317"/>
      <c r="BQ127" s="317"/>
      <c r="BR127" s="317"/>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30"/>
      <c r="B128" s="318"/>
      <c r="C128" s="79"/>
      <c r="D128" s="333"/>
      <c r="E128" s="97"/>
      <c r="F128" s="98"/>
      <c r="G128" s="100"/>
      <c r="H128" s="102"/>
      <c r="I128" s="345"/>
      <c r="J128" s="103"/>
      <c r="K128" s="345"/>
      <c r="L128" s="205"/>
      <c r="M128" s="326"/>
      <c r="N128" s="326"/>
      <c r="O128" s="461"/>
      <c r="P128" s="464"/>
      <c r="Q128" s="352"/>
      <c r="R128" s="290"/>
      <c r="S128" s="348"/>
      <c r="T128" s="103"/>
      <c r="U128" s="134"/>
      <c r="V128" s="293"/>
      <c r="W128" s="294"/>
      <c r="X128" s="295"/>
      <c r="Y128" s="308"/>
      <c r="Z128" s="309"/>
      <c r="AA128" s="309"/>
      <c r="AB128" s="309"/>
      <c r="AC128" s="310"/>
      <c r="AD128" s="191"/>
      <c r="AE128" s="36" t="str">
        <f>IF(AD128="","",IF(AD128="PROBABILIDAD",SUM(W128+Z128+AC128),0))</f>
        <v/>
      </c>
      <c r="AF128" s="92" t="str">
        <f>IF(AD128="","",IF(AD128="IMPACTO",SUM(W128+Z128+AC128),0))</f>
        <v/>
      </c>
      <c r="AG128" s="315"/>
      <c r="AH128" s="315"/>
      <c r="AI128" s="315"/>
      <c r="AJ128" s="315"/>
      <c r="AK128" s="315"/>
      <c r="AL128" s="315"/>
      <c r="AM128" s="315"/>
      <c r="AN128" s="290"/>
      <c r="AO128" s="290"/>
      <c r="AP128" s="290"/>
      <c r="AQ128" s="355"/>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318"/>
      <c r="BQ128" s="318"/>
      <c r="BR128" s="318"/>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30"/>
      <c r="B129" s="318"/>
      <c r="C129" s="79"/>
      <c r="D129" s="333"/>
      <c r="E129" s="97"/>
      <c r="F129" s="98"/>
      <c r="G129" s="100"/>
      <c r="H129" s="102"/>
      <c r="I129" s="345"/>
      <c r="J129" s="205"/>
      <c r="K129" s="345"/>
      <c r="L129" s="205"/>
      <c r="M129" s="326"/>
      <c r="N129" s="326"/>
      <c r="O129" s="461"/>
      <c r="P129" s="464"/>
      <c r="Q129" s="352"/>
      <c r="R129" s="290"/>
      <c r="S129" s="348"/>
      <c r="T129" s="104"/>
      <c r="U129" s="134"/>
      <c r="V129" s="293"/>
      <c r="W129" s="294"/>
      <c r="X129" s="295"/>
      <c r="Y129" s="308"/>
      <c r="Z129" s="309"/>
      <c r="AA129" s="309"/>
      <c r="AB129" s="309"/>
      <c r="AC129" s="310"/>
      <c r="AD129" s="191"/>
      <c r="AE129" s="314" t="str">
        <f>IF(AD129="","",IF(AD129="PROBABILIDAD",SUM(W129+Z129+AC129),0))</f>
        <v/>
      </c>
      <c r="AF129" s="287" t="str">
        <f>IF(AD129="","",IF(AD129="IMPACTO",SUM(W129+Z129+AC129),0))</f>
        <v/>
      </c>
      <c r="AG129" s="315"/>
      <c r="AH129" s="315"/>
      <c r="AI129" s="315"/>
      <c r="AJ129" s="315"/>
      <c r="AK129" s="315"/>
      <c r="AL129" s="315"/>
      <c r="AM129" s="315"/>
      <c r="AN129" s="290"/>
      <c r="AO129" s="290"/>
      <c r="AP129" s="290"/>
      <c r="AQ129" s="355"/>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318"/>
      <c r="BQ129" s="318"/>
      <c r="BR129" s="318"/>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30"/>
      <c r="B130" s="318"/>
      <c r="C130" s="79"/>
      <c r="D130" s="333"/>
      <c r="E130" s="97"/>
      <c r="F130" s="98"/>
      <c r="G130" s="100"/>
      <c r="H130" s="102"/>
      <c r="I130" s="345"/>
      <c r="J130" s="206"/>
      <c r="K130" s="345"/>
      <c r="L130" s="104"/>
      <c r="M130" s="327"/>
      <c r="N130" s="327"/>
      <c r="O130" s="461"/>
      <c r="P130" s="464"/>
      <c r="Q130" s="352"/>
      <c r="R130" s="291"/>
      <c r="S130" s="349"/>
      <c r="T130" s="104"/>
      <c r="U130" s="134"/>
      <c r="V130" s="293"/>
      <c r="W130" s="294"/>
      <c r="X130" s="295"/>
      <c r="Y130" s="308"/>
      <c r="Z130" s="309"/>
      <c r="AA130" s="309"/>
      <c r="AB130" s="309"/>
      <c r="AC130" s="310"/>
      <c r="AD130" s="191"/>
      <c r="AE130" s="316"/>
      <c r="AF130" s="288"/>
      <c r="AG130" s="315"/>
      <c r="AH130" s="315"/>
      <c r="AI130" s="315"/>
      <c r="AJ130" s="315"/>
      <c r="AK130" s="315"/>
      <c r="AL130" s="315"/>
      <c r="AM130" s="315"/>
      <c r="AN130" s="291"/>
      <c r="AO130" s="291"/>
      <c r="AP130" s="291"/>
      <c r="AQ130" s="356"/>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318"/>
      <c r="BQ130" s="318"/>
      <c r="BR130" s="318"/>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31"/>
      <c r="B131" s="318"/>
      <c r="C131" s="80"/>
      <c r="D131" s="334"/>
      <c r="E131" s="97"/>
      <c r="F131" s="98"/>
      <c r="G131" s="101"/>
      <c r="H131" s="102"/>
      <c r="I131" s="346"/>
      <c r="J131" s="206"/>
      <c r="K131" s="346"/>
      <c r="L131" s="105"/>
      <c r="M131" s="328"/>
      <c r="N131" s="328"/>
      <c r="O131" s="462"/>
      <c r="P131" s="465"/>
      <c r="Q131" s="353"/>
      <c r="R131" s="292"/>
      <c r="S131" s="350"/>
      <c r="T131" s="105"/>
      <c r="U131" s="134"/>
      <c r="V131" s="454"/>
      <c r="W131" s="455"/>
      <c r="X131" s="456"/>
      <c r="Y131" s="311"/>
      <c r="Z131" s="312"/>
      <c r="AA131" s="312"/>
      <c r="AB131" s="312"/>
      <c r="AC131" s="313"/>
      <c r="AD131" s="192"/>
      <c r="AE131" s="36" t="str">
        <f>IF(AD131="","",IF(AD131="PROBABILIDAD",SUM(W131+Z131+AC131),0))</f>
        <v/>
      </c>
      <c r="AF131" s="53" t="str">
        <f>IF(AD131="","",IF(AD131="IMPACTO",SUM(W131+Z131+AC131),0))</f>
        <v/>
      </c>
      <c r="AG131" s="316"/>
      <c r="AH131" s="316"/>
      <c r="AI131" s="316"/>
      <c r="AJ131" s="316"/>
      <c r="AK131" s="316"/>
      <c r="AL131" s="316"/>
      <c r="AM131" s="316"/>
      <c r="AN131" s="292"/>
      <c r="AO131" s="292"/>
      <c r="AP131" s="292"/>
      <c r="AQ131" s="357"/>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319"/>
      <c r="BQ131" s="319"/>
      <c r="BR131" s="319"/>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29"/>
      <c r="B132" s="318"/>
      <c r="C132" s="78"/>
      <c r="D132" s="332">
        <v>5</v>
      </c>
      <c r="E132" s="97"/>
      <c r="F132" s="98"/>
      <c r="G132" s="99"/>
      <c r="H132" s="102"/>
      <c r="I132" s="344"/>
      <c r="J132" s="244"/>
      <c r="K132" s="344"/>
      <c r="L132" s="246"/>
      <c r="M132" s="325"/>
      <c r="N132" s="325"/>
      <c r="O132" s="460" t="e">
        <f>VLOOKUP(M132,'MATRIZ CALIFICACIÓN'!$B$10:$C$24,2,FALSE)</f>
        <v>#N/A</v>
      </c>
      <c r="P132" s="463" t="e">
        <f>HLOOKUP(N132,'MATRIZ CALIFICACIÓN'!$D$8:$H$9,2,FALSE)</f>
        <v>#N/A</v>
      </c>
      <c r="Q132" s="351" t="e">
        <f>VALUE(CONCATENATE(O132,P132))</f>
        <v>#N/A</v>
      </c>
      <c r="R132" s="289" t="e">
        <f>VLOOKUP(Q132,'MATRIZ CALIFICACIÓN'!$D$58:$E$82,2,FALSE)</f>
        <v>#N/A</v>
      </c>
      <c r="S132" s="347"/>
      <c r="T132" s="248"/>
      <c r="U132" s="134"/>
      <c r="V132" s="470"/>
      <c r="W132" s="471"/>
      <c r="X132" s="472"/>
      <c r="Y132" s="335" t="s">
        <v>252</v>
      </c>
      <c r="Z132" s="336"/>
      <c r="AA132" s="336"/>
      <c r="AB132" s="336"/>
      <c r="AC132" s="336"/>
      <c r="AD132" s="337"/>
      <c r="AE132" s="36" t="str">
        <f>IF(AD132="","",IF(AD132="PROBABILIDAD",SUM(W132+Z132+AC132),0))</f>
        <v/>
      </c>
      <c r="AF132" s="92" t="str">
        <f>IF(AD132="","",IF(AD132="IMPACTO",SUM(W132+Z132+AC132),0))</f>
        <v/>
      </c>
      <c r="AG132" s="314">
        <f>IF(SUM(AE132:AE136),AVERAGEIF(AE132:AE136,"&gt;0",AE132:AE136),1)</f>
        <v>1</v>
      </c>
      <c r="AH132" s="314">
        <f>IF(SUM(AF132:AF136),AVERAGEIF(AF132:AF136,"&gt;0",AF132:AF136),1)</f>
        <v>1</v>
      </c>
      <c r="AI132" s="314">
        <f>IF(AND(AG132&gt;=0,AG132&lt;=50),0,IF(AND(AG132&gt;50,AG132&lt;76),1,2))</f>
        <v>0</v>
      </c>
      <c r="AJ132" s="314">
        <f>IF(AND(AH132&gt;=0,AH132&lt;=50),0,IF(AND(AH132&gt;50,AH132&lt;76),1,2))</f>
        <v>0</v>
      </c>
      <c r="AK132" s="314" t="e">
        <f>IF(AI132&lt;O132,O132-AI132,O132)</f>
        <v>#N/A</v>
      </c>
      <c r="AL132" s="314" t="e">
        <f>IF(AJ132&lt;P132,P132-AJ132,P132)</f>
        <v>#N/A</v>
      </c>
      <c r="AM132" s="314" t="e">
        <f>VALUE(CONCATENATE(AK78:AK132,AL132))</f>
        <v>#N/A</v>
      </c>
      <c r="AN132" s="289"/>
      <c r="AO132" s="289"/>
      <c r="AP132" s="289"/>
      <c r="AQ132" s="354"/>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317"/>
      <c r="BQ132" s="317"/>
      <c r="BR132" s="317"/>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30"/>
      <c r="B133" s="318"/>
      <c r="C133" s="79"/>
      <c r="D133" s="333"/>
      <c r="E133" s="97"/>
      <c r="F133" s="98"/>
      <c r="G133" s="100"/>
      <c r="H133" s="102"/>
      <c r="I133" s="345"/>
      <c r="J133" s="245"/>
      <c r="K133" s="345"/>
      <c r="L133" s="103"/>
      <c r="M133" s="326"/>
      <c r="N133" s="326"/>
      <c r="O133" s="461"/>
      <c r="P133" s="464"/>
      <c r="Q133" s="352"/>
      <c r="R133" s="290"/>
      <c r="S133" s="348"/>
      <c r="T133" s="205"/>
      <c r="U133" s="134"/>
      <c r="V133" s="293"/>
      <c r="W133" s="294"/>
      <c r="X133" s="295"/>
      <c r="Y133" s="338"/>
      <c r="Z133" s="339"/>
      <c r="AA133" s="339"/>
      <c r="AB133" s="339"/>
      <c r="AC133" s="339"/>
      <c r="AD133" s="340"/>
      <c r="AE133" s="36" t="str">
        <f>IF(AD133="","",IF(AD133="PROBABILIDAD",SUM(W133+Z133+AC133),0))</f>
        <v/>
      </c>
      <c r="AF133" s="92" t="str">
        <f>IF(AD133="","",IF(AD133="IMPACTO",SUM(W133+Z133+AC133),0))</f>
        <v/>
      </c>
      <c r="AG133" s="315"/>
      <c r="AH133" s="315"/>
      <c r="AI133" s="315"/>
      <c r="AJ133" s="315"/>
      <c r="AK133" s="315"/>
      <c r="AL133" s="315"/>
      <c r="AM133" s="315"/>
      <c r="AN133" s="290"/>
      <c r="AO133" s="290"/>
      <c r="AP133" s="290"/>
      <c r="AQ133" s="355"/>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318"/>
      <c r="BQ133" s="318"/>
      <c r="BR133" s="318"/>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30"/>
      <c r="B134" s="318"/>
      <c r="C134" s="79"/>
      <c r="D134" s="333"/>
      <c r="E134" s="97"/>
      <c r="F134" s="98"/>
      <c r="G134" s="100"/>
      <c r="H134" s="102"/>
      <c r="I134" s="345"/>
      <c r="J134" s="104"/>
      <c r="K134" s="345"/>
      <c r="L134" s="247"/>
      <c r="M134" s="326"/>
      <c r="N134" s="326"/>
      <c r="O134" s="461"/>
      <c r="P134" s="464"/>
      <c r="Q134" s="352"/>
      <c r="R134" s="290"/>
      <c r="S134" s="348"/>
      <c r="T134" s="104"/>
      <c r="U134" s="134"/>
      <c r="V134" s="293"/>
      <c r="W134" s="294"/>
      <c r="X134" s="295"/>
      <c r="Y134" s="338"/>
      <c r="Z134" s="339"/>
      <c r="AA134" s="339"/>
      <c r="AB134" s="339"/>
      <c r="AC134" s="339"/>
      <c r="AD134" s="340"/>
      <c r="AE134" s="314" t="str">
        <f>IF(AD134="","",IF(AD134="PROBABILIDAD",SUM(W134+Z134+AC134),0))</f>
        <v/>
      </c>
      <c r="AF134" s="287" t="str">
        <f>IF(AD134="","",IF(AD134="IMPACTO",SUM(W134+Z134+AC134),0))</f>
        <v/>
      </c>
      <c r="AG134" s="315"/>
      <c r="AH134" s="315"/>
      <c r="AI134" s="315"/>
      <c r="AJ134" s="315"/>
      <c r="AK134" s="315"/>
      <c r="AL134" s="315"/>
      <c r="AM134" s="315"/>
      <c r="AN134" s="290"/>
      <c r="AO134" s="290"/>
      <c r="AP134" s="290"/>
      <c r="AQ134" s="355"/>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318"/>
      <c r="BQ134" s="318"/>
      <c r="BR134" s="318"/>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30"/>
      <c r="B135" s="318"/>
      <c r="C135" s="79"/>
      <c r="D135" s="333"/>
      <c r="E135" s="97"/>
      <c r="F135" s="98"/>
      <c r="G135" s="100"/>
      <c r="H135" s="102"/>
      <c r="I135" s="345"/>
      <c r="J135" s="104"/>
      <c r="K135" s="345"/>
      <c r="L135" s="104"/>
      <c r="M135" s="327"/>
      <c r="N135" s="327"/>
      <c r="O135" s="461"/>
      <c r="P135" s="464"/>
      <c r="Q135" s="352"/>
      <c r="R135" s="291"/>
      <c r="S135" s="349"/>
      <c r="T135" s="104"/>
      <c r="U135" s="134"/>
      <c r="V135" s="293"/>
      <c r="W135" s="294"/>
      <c r="X135" s="295"/>
      <c r="Y135" s="338"/>
      <c r="Z135" s="339"/>
      <c r="AA135" s="339"/>
      <c r="AB135" s="339"/>
      <c r="AC135" s="339"/>
      <c r="AD135" s="340"/>
      <c r="AE135" s="316"/>
      <c r="AF135" s="288"/>
      <c r="AG135" s="315"/>
      <c r="AH135" s="315"/>
      <c r="AI135" s="315"/>
      <c r="AJ135" s="315"/>
      <c r="AK135" s="315"/>
      <c r="AL135" s="315"/>
      <c r="AM135" s="315"/>
      <c r="AN135" s="291"/>
      <c r="AO135" s="291"/>
      <c r="AP135" s="291"/>
      <c r="AQ135" s="356"/>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318"/>
      <c r="BQ135" s="318"/>
      <c r="BR135" s="318"/>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31"/>
      <c r="B136" s="318"/>
      <c r="C136" s="80"/>
      <c r="D136" s="334"/>
      <c r="E136" s="97"/>
      <c r="F136" s="98"/>
      <c r="G136" s="101"/>
      <c r="H136" s="102"/>
      <c r="I136" s="346"/>
      <c r="J136" s="105"/>
      <c r="K136" s="346"/>
      <c r="L136" s="105"/>
      <c r="M136" s="328"/>
      <c r="N136" s="328"/>
      <c r="O136" s="462"/>
      <c r="P136" s="465"/>
      <c r="Q136" s="353"/>
      <c r="R136" s="292"/>
      <c r="S136" s="350"/>
      <c r="T136" s="105"/>
      <c r="U136" s="134"/>
      <c r="V136" s="454"/>
      <c r="W136" s="455"/>
      <c r="X136" s="456"/>
      <c r="Y136" s="341"/>
      <c r="Z136" s="342"/>
      <c r="AA136" s="342"/>
      <c r="AB136" s="342"/>
      <c r="AC136" s="342"/>
      <c r="AD136" s="343"/>
      <c r="AE136" s="36" t="str">
        <f>IF(AD136="","",IF(AD136="PROBABILIDAD",SUM(W136+Z136+AC136),0))</f>
        <v/>
      </c>
      <c r="AF136" s="53" t="str">
        <f>IF(AD136="","",IF(AD136="IMPACTO",SUM(W136+Z136+AC136),0))</f>
        <v/>
      </c>
      <c r="AG136" s="316"/>
      <c r="AH136" s="316"/>
      <c r="AI136" s="316"/>
      <c r="AJ136" s="316"/>
      <c r="AK136" s="316"/>
      <c r="AL136" s="316"/>
      <c r="AM136" s="316"/>
      <c r="AN136" s="292"/>
      <c r="AO136" s="292"/>
      <c r="AP136" s="292"/>
      <c r="AQ136" s="357"/>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319"/>
      <c r="BQ136" s="319"/>
      <c r="BR136" s="319"/>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29"/>
      <c r="B137" s="318"/>
      <c r="C137" s="78"/>
      <c r="D137" s="332"/>
      <c r="E137" s="97"/>
      <c r="F137" s="98"/>
      <c r="G137" s="99"/>
      <c r="H137" s="102"/>
      <c r="I137" s="344"/>
      <c r="J137" s="102"/>
      <c r="K137" s="344"/>
      <c r="L137" s="102"/>
      <c r="M137" s="325"/>
      <c r="N137" s="325"/>
      <c r="O137" s="460" t="e">
        <f>VLOOKUP(M137,'MATRIZ CALIFICACIÓN'!$B$10:$C$24,2,FALSE)</f>
        <v>#N/A</v>
      </c>
      <c r="P137" s="463" t="e">
        <f>HLOOKUP(N137,'MATRIZ CALIFICACIÓN'!$D$8:$H$9,2,FALSE)</f>
        <v>#N/A</v>
      </c>
      <c r="Q137" s="351" t="e">
        <f>VALUE(CONCATENATE(O137,P137))</f>
        <v>#N/A</v>
      </c>
      <c r="R137" s="289" t="e">
        <f>VLOOKUP(Q137,'MATRIZ CALIFICACIÓN'!$D$58:$E$82,2,FALSE)</f>
        <v>#N/A</v>
      </c>
      <c r="S137" s="347"/>
      <c r="T137" s="102"/>
      <c r="U137" s="134"/>
      <c r="V137" s="470"/>
      <c r="W137" s="471"/>
      <c r="X137" s="472"/>
      <c r="Y137" s="335" t="s">
        <v>252</v>
      </c>
      <c r="Z137" s="336"/>
      <c r="AA137" s="336"/>
      <c r="AB137" s="336"/>
      <c r="AC137" s="336"/>
      <c r="AD137" s="337"/>
      <c r="AE137" s="36" t="str">
        <f>IF(AD137="","",IF(AD137="PROBABILIDAD",SUM(W137+Z137+AC137),0))</f>
        <v/>
      </c>
      <c r="AF137" s="92" t="str">
        <f>IF(AD137="","",IF(AD137="IMPACTO",SUM(W137+Z137+AC137),0))</f>
        <v/>
      </c>
      <c r="AG137" s="314">
        <f>IF(SUM(AE137:AE141),AVERAGEIF(AE137:AE141,"&gt;0",AE137:AE141),1)</f>
        <v>1</v>
      </c>
      <c r="AH137" s="314">
        <f>IF(SUM(AF137:AF141),AVERAGEIF(AF137:AF141,"&gt;0",AF137:AF141),1)</f>
        <v>1</v>
      </c>
      <c r="AI137" s="314">
        <f>IF(AND(AG137&gt;=0,AG137&lt;=50),0,IF(AND(AG137&gt;50,AG137&lt;76),1,2))</f>
        <v>0</v>
      </c>
      <c r="AJ137" s="314">
        <f>IF(AND(AH137&gt;=0,AH137&lt;=50),0,IF(AND(AH137&gt;50,AH137&lt;76),1,2))</f>
        <v>0</v>
      </c>
      <c r="AK137" s="314" t="e">
        <f>IF(AI137&lt;O137,O137-AI137,O137)</f>
        <v>#N/A</v>
      </c>
      <c r="AL137" s="314" t="e">
        <f>IF(AJ137&lt;P137,P137-AJ137,P137)</f>
        <v>#N/A</v>
      </c>
      <c r="AM137" s="314" t="e">
        <f>VALUE(CONCATENATE(AK83:AK137,AL137))</f>
        <v>#N/A</v>
      </c>
      <c r="AN137" s="289"/>
      <c r="AO137" s="289"/>
      <c r="AP137" s="289"/>
      <c r="AQ137" s="354"/>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317"/>
      <c r="BQ137" s="317"/>
      <c r="BR137" s="317"/>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30"/>
      <c r="B138" s="318"/>
      <c r="C138" s="79"/>
      <c r="D138" s="333"/>
      <c r="E138" s="97"/>
      <c r="F138" s="98"/>
      <c r="G138" s="100"/>
      <c r="H138" s="102"/>
      <c r="I138" s="345"/>
      <c r="J138" s="103"/>
      <c r="K138" s="345"/>
      <c r="L138" s="103"/>
      <c r="M138" s="326"/>
      <c r="N138" s="326"/>
      <c r="O138" s="461"/>
      <c r="P138" s="464"/>
      <c r="Q138" s="352"/>
      <c r="R138" s="290"/>
      <c r="S138" s="348"/>
      <c r="T138" s="103"/>
      <c r="U138" s="134"/>
      <c r="V138" s="293"/>
      <c r="W138" s="294"/>
      <c r="X138" s="295"/>
      <c r="Y138" s="338"/>
      <c r="Z138" s="339"/>
      <c r="AA138" s="339"/>
      <c r="AB138" s="339"/>
      <c r="AC138" s="339"/>
      <c r="AD138" s="340"/>
      <c r="AE138" s="36" t="str">
        <f>IF(AD138="","",IF(AD138="PROBABILIDAD",SUM(W138+Z138+AC138),0))</f>
        <v/>
      </c>
      <c r="AF138" s="92" t="str">
        <f>IF(AD138="","",IF(AD138="IMPACTO",SUM(W138+Z138+AC138),0))</f>
        <v/>
      </c>
      <c r="AG138" s="315"/>
      <c r="AH138" s="315"/>
      <c r="AI138" s="315"/>
      <c r="AJ138" s="315"/>
      <c r="AK138" s="315"/>
      <c r="AL138" s="315"/>
      <c r="AM138" s="315"/>
      <c r="AN138" s="290"/>
      <c r="AO138" s="290"/>
      <c r="AP138" s="290"/>
      <c r="AQ138" s="355"/>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318"/>
      <c r="BQ138" s="318"/>
      <c r="BR138" s="318"/>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30"/>
      <c r="B139" s="318"/>
      <c r="C139" s="79"/>
      <c r="D139" s="333"/>
      <c r="E139" s="97"/>
      <c r="F139" s="98"/>
      <c r="G139" s="100"/>
      <c r="H139" s="102"/>
      <c r="I139" s="345"/>
      <c r="J139" s="104"/>
      <c r="K139" s="345"/>
      <c r="L139" s="104"/>
      <c r="M139" s="326"/>
      <c r="N139" s="326"/>
      <c r="O139" s="461"/>
      <c r="P139" s="464"/>
      <c r="Q139" s="352"/>
      <c r="R139" s="290"/>
      <c r="S139" s="348"/>
      <c r="T139" s="104"/>
      <c r="U139" s="134"/>
      <c r="V139" s="293"/>
      <c r="W139" s="294"/>
      <c r="X139" s="295"/>
      <c r="Y139" s="338"/>
      <c r="Z139" s="339"/>
      <c r="AA139" s="339"/>
      <c r="AB139" s="339"/>
      <c r="AC139" s="339"/>
      <c r="AD139" s="340"/>
      <c r="AE139" s="314" t="str">
        <f>IF(AD139="","",IF(AD139="PROBABILIDAD",SUM(W139+Z139+AC139),0))</f>
        <v/>
      </c>
      <c r="AF139" s="287" t="str">
        <f>IF(AD139="","",IF(AD139="IMPACTO",SUM(W139+Z139+AC139),0))</f>
        <v/>
      </c>
      <c r="AG139" s="315"/>
      <c r="AH139" s="315"/>
      <c r="AI139" s="315"/>
      <c r="AJ139" s="315"/>
      <c r="AK139" s="315"/>
      <c r="AL139" s="315"/>
      <c r="AM139" s="315"/>
      <c r="AN139" s="290"/>
      <c r="AO139" s="290"/>
      <c r="AP139" s="290"/>
      <c r="AQ139" s="355"/>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318"/>
      <c r="BQ139" s="318"/>
      <c r="BR139" s="318"/>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30"/>
      <c r="B140" s="318"/>
      <c r="C140" s="79"/>
      <c r="D140" s="333"/>
      <c r="E140" s="97"/>
      <c r="F140" s="98"/>
      <c r="G140" s="100"/>
      <c r="H140" s="102"/>
      <c r="I140" s="345"/>
      <c r="J140" s="104"/>
      <c r="K140" s="345"/>
      <c r="L140" s="104"/>
      <c r="M140" s="327"/>
      <c r="N140" s="327"/>
      <c r="O140" s="461"/>
      <c r="P140" s="464"/>
      <c r="Q140" s="352"/>
      <c r="R140" s="291"/>
      <c r="S140" s="349"/>
      <c r="T140" s="104"/>
      <c r="U140" s="134"/>
      <c r="V140" s="293"/>
      <c r="W140" s="294"/>
      <c r="X140" s="295"/>
      <c r="Y140" s="338"/>
      <c r="Z140" s="339"/>
      <c r="AA140" s="339"/>
      <c r="AB140" s="339"/>
      <c r="AC140" s="339"/>
      <c r="AD140" s="340"/>
      <c r="AE140" s="316"/>
      <c r="AF140" s="288"/>
      <c r="AG140" s="315"/>
      <c r="AH140" s="315"/>
      <c r="AI140" s="315"/>
      <c r="AJ140" s="315"/>
      <c r="AK140" s="315"/>
      <c r="AL140" s="315"/>
      <c r="AM140" s="315"/>
      <c r="AN140" s="291"/>
      <c r="AO140" s="291"/>
      <c r="AP140" s="291"/>
      <c r="AQ140" s="356"/>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318"/>
      <c r="BQ140" s="318"/>
      <c r="BR140" s="318"/>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31"/>
      <c r="B141" s="318"/>
      <c r="C141" s="80"/>
      <c r="D141" s="334"/>
      <c r="E141" s="97"/>
      <c r="F141" s="98"/>
      <c r="G141" s="101"/>
      <c r="H141" s="102"/>
      <c r="I141" s="346"/>
      <c r="J141" s="105"/>
      <c r="K141" s="346"/>
      <c r="L141" s="105"/>
      <c r="M141" s="328"/>
      <c r="N141" s="328"/>
      <c r="O141" s="462"/>
      <c r="P141" s="465"/>
      <c r="Q141" s="353"/>
      <c r="R141" s="292"/>
      <c r="S141" s="350"/>
      <c r="T141" s="105"/>
      <c r="U141" s="134"/>
      <c r="V141" s="454"/>
      <c r="W141" s="455"/>
      <c r="X141" s="456"/>
      <c r="Y141" s="341"/>
      <c r="Z141" s="342"/>
      <c r="AA141" s="342"/>
      <c r="AB141" s="342"/>
      <c r="AC141" s="342"/>
      <c r="AD141" s="343"/>
      <c r="AE141" s="36" t="str">
        <f>IF(AD141="","",IF(AD141="PROBABILIDAD",SUM(W141+Z141+AC141),0))</f>
        <v/>
      </c>
      <c r="AF141" s="53" t="str">
        <f>IF(AD141="","",IF(AD141="IMPACTO",SUM(W141+Z141+AC141),0))</f>
        <v/>
      </c>
      <c r="AG141" s="316"/>
      <c r="AH141" s="316"/>
      <c r="AI141" s="316"/>
      <c r="AJ141" s="316"/>
      <c r="AK141" s="316"/>
      <c r="AL141" s="316"/>
      <c r="AM141" s="316"/>
      <c r="AN141" s="292"/>
      <c r="AO141" s="292"/>
      <c r="AP141" s="292"/>
      <c r="AQ141" s="357"/>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319"/>
      <c r="BQ141" s="319"/>
      <c r="BR141" s="319"/>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29"/>
      <c r="B142" s="318"/>
      <c r="C142" s="78"/>
      <c r="D142" s="332"/>
      <c r="E142" s="97"/>
      <c r="F142" s="98"/>
      <c r="G142" s="99"/>
      <c r="H142" s="102"/>
      <c r="I142" s="344"/>
      <c r="J142" s="102"/>
      <c r="K142" s="344"/>
      <c r="L142" s="102"/>
      <c r="M142" s="325"/>
      <c r="N142" s="325"/>
      <c r="O142" s="460" t="e">
        <f>VLOOKUP(M142,'MATRIZ CALIFICACIÓN'!$B$10:$C$24,2,FALSE)</f>
        <v>#N/A</v>
      </c>
      <c r="P142" s="463" t="e">
        <f>HLOOKUP(N142,'MATRIZ CALIFICACIÓN'!$D$8:$H$9,2,FALSE)</f>
        <v>#N/A</v>
      </c>
      <c r="Q142" s="351" t="e">
        <f>VALUE(CONCATENATE(O142,P142))</f>
        <v>#N/A</v>
      </c>
      <c r="R142" s="289" t="e">
        <f>VLOOKUP(Q142,'MATRIZ CALIFICACIÓN'!$D$58:$E$82,2,FALSE)</f>
        <v>#N/A</v>
      </c>
      <c r="S142" s="347"/>
      <c r="T142" s="102"/>
      <c r="U142" s="134"/>
      <c r="V142" s="470"/>
      <c r="W142" s="471"/>
      <c r="X142" s="472"/>
      <c r="Y142" s="296" t="s">
        <v>252</v>
      </c>
      <c r="Z142" s="297"/>
      <c r="AA142" s="297"/>
      <c r="AB142" s="297"/>
      <c r="AC142" s="297"/>
      <c r="AD142" s="298"/>
      <c r="AE142" s="36" t="str">
        <f>IF(AD142="","",IF(AD142="PROBABILIDAD",SUM(W142+Z142+AC142),0))</f>
        <v/>
      </c>
      <c r="AF142" s="92" t="str">
        <f>IF(AD142="","",IF(AD142="IMPACTO",SUM(W142+Z142+AC142),0))</f>
        <v/>
      </c>
      <c r="AG142" s="314">
        <f>IF(SUM(AE142:AE146),AVERAGEIF(AE142:AE146,"&gt;0",AE142:AE146),1)</f>
        <v>1</v>
      </c>
      <c r="AH142" s="314">
        <f>IF(SUM(AF142:AF146),AVERAGEIF(AF142:AF146,"&gt;0",AF142:AF146),1)</f>
        <v>1</v>
      </c>
      <c r="AI142" s="314">
        <f>IF(AND(AG142&gt;=0,AG142&lt;=50),0,IF(AND(AG142&gt;50,AG142&lt;76),1,2))</f>
        <v>0</v>
      </c>
      <c r="AJ142" s="314">
        <f>IF(AND(AH142&gt;=0,AH142&lt;=50),0,IF(AND(AH142&gt;50,AH142&lt;76),1,2))</f>
        <v>0</v>
      </c>
      <c r="AK142" s="314" t="e">
        <f>IF(AI142&lt;O142,O142-AI142,O142)</f>
        <v>#N/A</v>
      </c>
      <c r="AL142" s="314" t="e">
        <f>IF(AJ142&lt;P142,P142-AJ142,P142)</f>
        <v>#N/A</v>
      </c>
      <c r="AM142" s="314" t="e">
        <f>VALUE(CONCATENATE(AK88:AK142,AL142))</f>
        <v>#N/A</v>
      </c>
      <c r="AN142" s="289"/>
      <c r="AO142" s="289"/>
      <c r="AP142" s="289"/>
      <c r="AQ142" s="354"/>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317"/>
      <c r="BQ142" s="317"/>
      <c r="BR142" s="317"/>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30"/>
      <c r="B143" s="318"/>
      <c r="C143" s="79"/>
      <c r="D143" s="333"/>
      <c r="E143" s="97"/>
      <c r="F143" s="98"/>
      <c r="G143" s="100"/>
      <c r="H143" s="102"/>
      <c r="I143" s="345"/>
      <c r="J143" s="103"/>
      <c r="K143" s="345"/>
      <c r="L143" s="103"/>
      <c r="M143" s="326"/>
      <c r="N143" s="326"/>
      <c r="O143" s="461"/>
      <c r="P143" s="464"/>
      <c r="Q143" s="352"/>
      <c r="R143" s="290"/>
      <c r="S143" s="348"/>
      <c r="T143" s="103"/>
      <c r="U143" s="134"/>
      <c r="V143" s="293"/>
      <c r="W143" s="294"/>
      <c r="X143" s="295"/>
      <c r="Y143" s="299"/>
      <c r="Z143" s="300"/>
      <c r="AA143" s="300"/>
      <c r="AB143" s="300"/>
      <c r="AC143" s="300"/>
      <c r="AD143" s="301"/>
      <c r="AE143" s="36" t="str">
        <f>IF(AD143="","",IF(AD143="PROBABILIDAD",SUM(W143+Z143+AC143),0))</f>
        <v/>
      </c>
      <c r="AF143" s="92" t="str">
        <f>IF(AD143="","",IF(AD143="IMPACTO",SUM(W143+Z143+AC143),0))</f>
        <v/>
      </c>
      <c r="AG143" s="315"/>
      <c r="AH143" s="315"/>
      <c r="AI143" s="315"/>
      <c r="AJ143" s="315"/>
      <c r="AK143" s="315"/>
      <c r="AL143" s="315"/>
      <c r="AM143" s="315"/>
      <c r="AN143" s="290"/>
      <c r="AO143" s="290"/>
      <c r="AP143" s="290"/>
      <c r="AQ143" s="355"/>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318"/>
      <c r="BQ143" s="318"/>
      <c r="BR143" s="318"/>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30"/>
      <c r="B144" s="318"/>
      <c r="C144" s="79"/>
      <c r="D144" s="333"/>
      <c r="E144" s="97"/>
      <c r="F144" s="98"/>
      <c r="G144" s="100"/>
      <c r="H144" s="102"/>
      <c r="I144" s="345"/>
      <c r="J144" s="104"/>
      <c r="K144" s="345"/>
      <c r="L144" s="104"/>
      <c r="M144" s="326"/>
      <c r="N144" s="326"/>
      <c r="O144" s="461"/>
      <c r="P144" s="464"/>
      <c r="Q144" s="352"/>
      <c r="R144" s="290"/>
      <c r="S144" s="348"/>
      <c r="T144" s="104"/>
      <c r="U144" s="134"/>
      <c r="V144" s="293"/>
      <c r="W144" s="294"/>
      <c r="X144" s="295"/>
      <c r="Y144" s="299"/>
      <c r="Z144" s="300"/>
      <c r="AA144" s="300"/>
      <c r="AB144" s="300"/>
      <c r="AC144" s="300"/>
      <c r="AD144" s="301"/>
      <c r="AE144" s="314" t="str">
        <f>IF(AD144="","",IF(AD144="PROBABILIDAD",SUM(W144+Z144+AC144),0))</f>
        <v/>
      </c>
      <c r="AF144" s="287" t="str">
        <f>IF(AD144="","",IF(AD144="IMPACTO",SUM(W144+Z144+AC144),0))</f>
        <v/>
      </c>
      <c r="AG144" s="315"/>
      <c r="AH144" s="315"/>
      <c r="AI144" s="315"/>
      <c r="AJ144" s="315"/>
      <c r="AK144" s="315"/>
      <c r="AL144" s="315"/>
      <c r="AM144" s="315"/>
      <c r="AN144" s="290"/>
      <c r="AO144" s="290"/>
      <c r="AP144" s="290"/>
      <c r="AQ144" s="355"/>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318"/>
      <c r="BQ144" s="318"/>
      <c r="BR144" s="318"/>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30"/>
      <c r="B145" s="318"/>
      <c r="C145" s="79"/>
      <c r="D145" s="333"/>
      <c r="E145" s="97"/>
      <c r="F145" s="98"/>
      <c r="G145" s="100"/>
      <c r="H145" s="102"/>
      <c r="I145" s="345"/>
      <c r="J145" s="104"/>
      <c r="K145" s="345"/>
      <c r="L145" s="104"/>
      <c r="M145" s="327"/>
      <c r="N145" s="327"/>
      <c r="O145" s="461"/>
      <c r="P145" s="464"/>
      <c r="Q145" s="352"/>
      <c r="R145" s="291"/>
      <c r="S145" s="349"/>
      <c r="T145" s="104"/>
      <c r="U145" s="134"/>
      <c r="V145" s="293"/>
      <c r="W145" s="294"/>
      <c r="X145" s="295"/>
      <c r="Y145" s="299"/>
      <c r="Z145" s="300"/>
      <c r="AA145" s="300"/>
      <c r="AB145" s="300"/>
      <c r="AC145" s="300"/>
      <c r="AD145" s="301"/>
      <c r="AE145" s="316"/>
      <c r="AF145" s="288"/>
      <c r="AG145" s="315"/>
      <c r="AH145" s="315"/>
      <c r="AI145" s="315"/>
      <c r="AJ145" s="315"/>
      <c r="AK145" s="315"/>
      <c r="AL145" s="315"/>
      <c r="AM145" s="315"/>
      <c r="AN145" s="291"/>
      <c r="AO145" s="291"/>
      <c r="AP145" s="291"/>
      <c r="AQ145" s="356"/>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318"/>
      <c r="BQ145" s="318"/>
      <c r="BR145" s="318"/>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31"/>
      <c r="B146" s="319"/>
      <c r="C146" s="80"/>
      <c r="D146" s="334"/>
      <c r="E146" s="97"/>
      <c r="F146" s="98"/>
      <c r="G146" s="101"/>
      <c r="H146" s="102"/>
      <c r="I146" s="346"/>
      <c r="J146" s="105"/>
      <c r="K146" s="346"/>
      <c r="L146" s="105"/>
      <c r="M146" s="328"/>
      <c r="N146" s="328"/>
      <c r="O146" s="462"/>
      <c r="P146" s="465"/>
      <c r="Q146" s="353"/>
      <c r="R146" s="292"/>
      <c r="S146" s="350"/>
      <c r="T146" s="105"/>
      <c r="U146" s="134"/>
      <c r="V146" s="454"/>
      <c r="W146" s="455"/>
      <c r="X146" s="456"/>
      <c r="Y146" s="302"/>
      <c r="Z146" s="303"/>
      <c r="AA146" s="303"/>
      <c r="AB146" s="303"/>
      <c r="AC146" s="303"/>
      <c r="AD146" s="304"/>
      <c r="AE146" s="36" t="str">
        <f>IF(AD146="","",IF(AD146="PROBABILIDAD",SUM(W146+Z146+AC146),0))</f>
        <v/>
      </c>
      <c r="AF146" s="53" t="str">
        <f>IF(AD146="","",IF(AD146="IMPACTO",SUM(W146+Z146+AC146),0))</f>
        <v/>
      </c>
      <c r="AG146" s="316"/>
      <c r="AH146" s="316"/>
      <c r="AI146" s="316"/>
      <c r="AJ146" s="316"/>
      <c r="AK146" s="316"/>
      <c r="AL146" s="316"/>
      <c r="AM146" s="316"/>
      <c r="AN146" s="292"/>
      <c r="AO146" s="292"/>
      <c r="AP146" s="292"/>
      <c r="AQ146" s="357"/>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319"/>
      <c r="BQ146" s="319"/>
      <c r="BR146" s="319"/>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8" spans="1:219" ht="20.25" customHeight="1" x14ac:dyDescent="0.2">
      <c r="AS148" s="277"/>
      <c r="AT148" s="277"/>
      <c r="AU148" s="277"/>
      <c r="AV148" s="277"/>
      <c r="AW148" s="277"/>
      <c r="AX148" s="277"/>
      <c r="AY148" s="277"/>
      <c r="AZ148" s="277"/>
      <c r="BA148" s="277"/>
      <c r="BB148" s="277"/>
      <c r="BC148" s="277"/>
      <c r="BD148" s="277"/>
      <c r="BE148" s="277"/>
      <c r="BF148" s="277"/>
      <c r="BG148" s="277"/>
      <c r="BH148" s="277"/>
      <c r="BI148" s="277"/>
      <c r="BJ148" s="277"/>
      <c r="BK148" s="277"/>
      <c r="BL148" s="277"/>
      <c r="BM148" s="277"/>
      <c r="BN148" s="277"/>
    </row>
    <row r="149" spans="1:219" ht="20.25" customHeight="1" x14ac:dyDescent="0.2">
      <c r="AS149" s="277"/>
      <c r="AT149" s="277"/>
      <c r="AU149" s="277"/>
      <c r="AV149" s="277"/>
      <c r="AW149" s="277"/>
      <c r="AX149" s="277"/>
      <c r="AY149" s="277"/>
      <c r="AZ149" s="277"/>
      <c r="BA149" s="277"/>
      <c r="BB149" s="277"/>
      <c r="BC149" s="277"/>
      <c r="BD149" s="277"/>
      <c r="BE149" s="277"/>
      <c r="BF149" s="277"/>
      <c r="BG149" s="277"/>
      <c r="BH149" s="277"/>
      <c r="BI149" s="277"/>
      <c r="BJ149" s="277"/>
      <c r="BK149" s="277"/>
      <c r="BL149" s="277"/>
      <c r="BM149" s="277"/>
      <c r="BN149" s="277"/>
    </row>
    <row r="150" spans="1:219" ht="20.25" customHeight="1" x14ac:dyDescent="0.2">
      <c r="AS150" s="277"/>
      <c r="AT150" s="277"/>
      <c r="AU150" s="277"/>
      <c r="AV150" s="277"/>
      <c r="AW150" s="277"/>
      <c r="AX150" s="277"/>
      <c r="AY150" s="277"/>
      <c r="AZ150" s="277"/>
      <c r="BA150" s="277"/>
      <c r="BB150" s="277"/>
      <c r="BC150" s="277"/>
      <c r="BD150" s="277"/>
      <c r="BE150" s="277"/>
      <c r="BF150" s="277"/>
      <c r="BG150" s="277"/>
      <c r="BH150" s="277"/>
      <c r="BI150" s="277"/>
      <c r="BJ150" s="277"/>
      <c r="BK150" s="277"/>
      <c r="BL150" s="277"/>
      <c r="BM150" s="277"/>
      <c r="BN150" s="277"/>
    </row>
  </sheetData>
  <sheetProtection formatCells="0" formatColumns="0" formatRows="0" insertRows="0" insertHyperlinks="0" sort="0" autoFilter="0" pivotTables="0"/>
  <autoFilter ref="A111:A146"/>
  <dataConsolidate/>
  <mergeCells count="321">
    <mergeCell ref="BQ137:BQ141"/>
    <mergeCell ref="BQ122:BQ126"/>
    <mergeCell ref="BR122:BR126"/>
    <mergeCell ref="BP142:BP146"/>
    <mergeCell ref="BQ142:BQ146"/>
    <mergeCell ref="BR142:BR146"/>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R111:BR116"/>
    <mergeCell ref="BP117:BP121"/>
    <mergeCell ref="BQ117:BQ121"/>
    <mergeCell ref="BR117:BR121"/>
    <mergeCell ref="BP122:BP126"/>
    <mergeCell ref="V119:X119"/>
    <mergeCell ref="AL117:AL121"/>
    <mergeCell ref="V121:X121"/>
    <mergeCell ref="AI117:AI121"/>
    <mergeCell ref="AN111:AN116"/>
    <mergeCell ref="BP127:BP131"/>
    <mergeCell ref="V140:X140"/>
    <mergeCell ref="V133:X133"/>
    <mergeCell ref="V136:X136"/>
    <mergeCell ref="V141:X141"/>
    <mergeCell ref="BP137:BP141"/>
    <mergeCell ref="AQ137:AQ141"/>
    <mergeCell ref="AE139:AE140"/>
    <mergeCell ref="AF139:AF140"/>
    <mergeCell ref="AG137:AG141"/>
    <mergeCell ref="N142:N146"/>
    <mergeCell ref="O142:O146"/>
    <mergeCell ref="AN142:AN146"/>
    <mergeCell ref="P142:P146"/>
    <mergeCell ref="Q142:Q146"/>
    <mergeCell ref="R142:R146"/>
    <mergeCell ref="S142:S146"/>
    <mergeCell ref="V146:X146"/>
    <mergeCell ref="V143:X143"/>
    <mergeCell ref="V142:X142"/>
    <mergeCell ref="AH142:AH146"/>
    <mergeCell ref="AI142:AI146"/>
    <mergeCell ref="AJ142:AJ146"/>
    <mergeCell ref="AM142:AM146"/>
    <mergeCell ref="AK142:AK146"/>
    <mergeCell ref="AL142:AL146"/>
    <mergeCell ref="A142:A146"/>
    <mergeCell ref="D142:D146"/>
    <mergeCell ref="I142:I146"/>
    <mergeCell ref="K142:K146"/>
    <mergeCell ref="M142:M146"/>
    <mergeCell ref="AM137:AM141"/>
    <mergeCell ref="N137:N141"/>
    <mergeCell ref="O137:O141"/>
    <mergeCell ref="P137:P141"/>
    <mergeCell ref="Q137:Q141"/>
    <mergeCell ref="AH137:AH141"/>
    <mergeCell ref="AI137:AI141"/>
    <mergeCell ref="AL137:AL141"/>
    <mergeCell ref="AJ137:AJ141"/>
    <mergeCell ref="AP132:AP136"/>
    <mergeCell ref="AK132:AK136"/>
    <mergeCell ref="AL132:AL136"/>
    <mergeCell ref="AM132:AM136"/>
    <mergeCell ref="AN132:AN136"/>
    <mergeCell ref="AN137:AN141"/>
    <mergeCell ref="AO137:AO141"/>
    <mergeCell ref="AP137:AP141"/>
    <mergeCell ref="AK137:AK141"/>
    <mergeCell ref="AJ132:AJ136"/>
    <mergeCell ref="R137:R141"/>
    <mergeCell ref="S137:S141"/>
    <mergeCell ref="V137:X137"/>
    <mergeCell ref="V138:X138"/>
    <mergeCell ref="V139:X139"/>
    <mergeCell ref="V132:X132"/>
    <mergeCell ref="AI132:AI136"/>
    <mergeCell ref="V134:X134"/>
    <mergeCell ref="V135:X135"/>
    <mergeCell ref="AQ132:AQ136"/>
    <mergeCell ref="A137:A141"/>
    <mergeCell ref="D137:D141"/>
    <mergeCell ref="I137:I141"/>
    <mergeCell ref="K137:K141"/>
    <mergeCell ref="M137:M141"/>
    <mergeCell ref="O132:O136"/>
    <mergeCell ref="R132:R136"/>
    <mergeCell ref="AF134:AF135"/>
    <mergeCell ref="AH132:AH136"/>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27:AQ131"/>
    <mergeCell ref="AP122:AP126"/>
    <mergeCell ref="AQ122:AQ126"/>
    <mergeCell ref="O122:O126"/>
    <mergeCell ref="P122:P126"/>
    <mergeCell ref="V129:X129"/>
    <mergeCell ref="S122:S126"/>
    <mergeCell ref="AN122:AN126"/>
    <mergeCell ref="AK122:AK126"/>
    <mergeCell ref="AH122:AH126"/>
    <mergeCell ref="A132:A136"/>
    <mergeCell ref="D132:D136"/>
    <mergeCell ref="I132:I136"/>
    <mergeCell ref="K132:K136"/>
    <mergeCell ref="AO132:AO136"/>
    <mergeCell ref="AG132:AG136"/>
    <mergeCell ref="AE134:AE135"/>
    <mergeCell ref="S132:S136"/>
    <mergeCell ref="M132:M136"/>
    <mergeCell ref="N132:N136"/>
    <mergeCell ref="A122:A126"/>
    <mergeCell ref="V117:X117"/>
    <mergeCell ref="AK117:AK121"/>
    <mergeCell ref="I122:I126"/>
    <mergeCell ref="V125:X125"/>
    <mergeCell ref="Q122:Q126"/>
    <mergeCell ref="P117:P121"/>
    <mergeCell ref="V120:X120"/>
    <mergeCell ref="V126:X126"/>
    <mergeCell ref="V118:X118"/>
    <mergeCell ref="D111:D116"/>
    <mergeCell ref="K111:K116"/>
    <mergeCell ref="I117:I121"/>
    <mergeCell ref="O117:O121"/>
    <mergeCell ref="AO117:AO121"/>
    <mergeCell ref="M117:M121"/>
    <mergeCell ref="I111:I116"/>
    <mergeCell ref="M111:M116"/>
    <mergeCell ref="V111:X111"/>
    <mergeCell ref="V112:X112"/>
    <mergeCell ref="A117:A121"/>
    <mergeCell ref="D117:D121"/>
    <mergeCell ref="K117:K121"/>
    <mergeCell ref="R122:R126"/>
    <mergeCell ref="AL122:AL126"/>
    <mergeCell ref="AJ111:AJ116"/>
    <mergeCell ref="K122:K126"/>
    <mergeCell ref="M122:M126"/>
    <mergeCell ref="Q117:Q121"/>
    <mergeCell ref="R117:R121"/>
    <mergeCell ref="S117:S121"/>
    <mergeCell ref="O111:O116"/>
    <mergeCell ref="P111:P116"/>
    <mergeCell ref="V113:X113"/>
    <mergeCell ref="V124:X124"/>
    <mergeCell ref="AE119:AE120"/>
    <mergeCell ref="AE124:AE125"/>
    <mergeCell ref="Y117:AC121"/>
    <mergeCell ref="AG109:AG110"/>
    <mergeCell ref="AG111:AG116"/>
    <mergeCell ref="AH111:AH116"/>
    <mergeCell ref="AB104:AD104"/>
    <mergeCell ref="T108:AD108"/>
    <mergeCell ref="V109:X109"/>
    <mergeCell ref="V110:X110"/>
    <mergeCell ref="V116:X116"/>
    <mergeCell ref="Y110:AD110"/>
    <mergeCell ref="Y111:AC116"/>
    <mergeCell ref="A107:A110"/>
    <mergeCell ref="M107:S108"/>
    <mergeCell ref="D107:D110"/>
    <mergeCell ref="H107:H110"/>
    <mergeCell ref="M109:N109"/>
    <mergeCell ref="O109:S109"/>
    <mergeCell ref="L108:L109"/>
    <mergeCell ref="B107:B110"/>
    <mergeCell ref="I108:I109"/>
    <mergeCell ref="E107:G108"/>
    <mergeCell ref="AN109:AO109"/>
    <mergeCell ref="E104:L104"/>
    <mergeCell ref="T107:AD107"/>
    <mergeCell ref="E109:E110"/>
    <mergeCell ref="F109:F110"/>
    <mergeCell ref="E105:L105"/>
    <mergeCell ref="M105:N105"/>
    <mergeCell ref="G109:G110"/>
    <mergeCell ref="I107:L107"/>
    <mergeCell ref="AE104:AF104"/>
    <mergeCell ref="E102:N102"/>
    <mergeCell ref="E103:N103"/>
    <mergeCell ref="M104:N104"/>
    <mergeCell ref="E101:N101"/>
    <mergeCell ref="AE109:AF109"/>
    <mergeCell ref="R101:S105"/>
    <mergeCell ref="V103:AF103"/>
    <mergeCell ref="V102:AF102"/>
    <mergeCell ref="Y109:AD109"/>
    <mergeCell ref="AO111:AO116"/>
    <mergeCell ref="AP109:AQ109"/>
    <mergeCell ref="AK111:AK116"/>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Q111:AQ116"/>
    <mergeCell ref="AP111:AP116"/>
    <mergeCell ref="AR109:AR110"/>
    <mergeCell ref="AV109:AV110"/>
    <mergeCell ref="BA109:BA110"/>
    <mergeCell ref="AS109:AS110"/>
    <mergeCell ref="AT109:AT110"/>
    <mergeCell ref="AZ109:AZ110"/>
    <mergeCell ref="BO109:BO110"/>
    <mergeCell ref="BN109:BN110"/>
    <mergeCell ref="A101:D105"/>
    <mergeCell ref="BD107:BI108"/>
    <mergeCell ref="BD109:BD110"/>
    <mergeCell ref="BE109:BE110"/>
    <mergeCell ref="BF109:BF110"/>
    <mergeCell ref="BG109:BG110"/>
    <mergeCell ref="BH109:BH110"/>
    <mergeCell ref="AN107:AQ108"/>
    <mergeCell ref="BM109:BM110"/>
    <mergeCell ref="AX107:BC108"/>
    <mergeCell ref="AX109:AX110"/>
    <mergeCell ref="AY109:AY110"/>
    <mergeCell ref="BI109:BI110"/>
    <mergeCell ref="AV107:AW108"/>
    <mergeCell ref="BB109:BB110"/>
    <mergeCell ref="T101:T105"/>
    <mergeCell ref="AN101:AQ105"/>
    <mergeCell ref="V105:AA105"/>
    <mergeCell ref="AB105:AD105"/>
    <mergeCell ref="AR101:AT105"/>
    <mergeCell ref="V101:AF101"/>
    <mergeCell ref="AJ101:AK104"/>
    <mergeCell ref="AL127:AL131"/>
    <mergeCell ref="AM127:AM131"/>
    <mergeCell ref="AN127:AN131"/>
    <mergeCell ref="AM117:AM121"/>
    <mergeCell ref="AN117:AN121"/>
    <mergeCell ref="AU104:BJ104"/>
    <mergeCell ref="BJ107:BO108"/>
    <mergeCell ref="BJ109:BJ110"/>
    <mergeCell ref="BK109:BK110"/>
    <mergeCell ref="BL109:BL110"/>
    <mergeCell ref="B111:B146"/>
    <mergeCell ref="N111:N116"/>
    <mergeCell ref="Q111:Q116"/>
    <mergeCell ref="AQ117:AQ121"/>
    <mergeCell ref="AH117:AH121"/>
    <mergeCell ref="AG117:AG121"/>
    <mergeCell ref="AH127:AH131"/>
    <mergeCell ref="AI127:AI131"/>
    <mergeCell ref="AJ127:AJ131"/>
    <mergeCell ref="AK127:AK131"/>
    <mergeCell ref="M127:M131"/>
    <mergeCell ref="Y137:AD141"/>
    <mergeCell ref="AG127:AG131"/>
    <mergeCell ref="Y127:AC131"/>
    <mergeCell ref="AF129:AF130"/>
    <mergeCell ref="R127:R131"/>
    <mergeCell ref="S127:S131"/>
    <mergeCell ref="N127:N131"/>
    <mergeCell ref="P132:P136"/>
    <mergeCell ref="Q132:Q136"/>
    <mergeCell ref="AU105:BJ105"/>
    <mergeCell ref="N117:N121"/>
    <mergeCell ref="A111:A116"/>
    <mergeCell ref="D122:D126"/>
    <mergeCell ref="AJ117:AJ121"/>
    <mergeCell ref="Y132:AD136"/>
    <mergeCell ref="A127:A131"/>
    <mergeCell ref="D127:D131"/>
    <mergeCell ref="I127:I131"/>
    <mergeCell ref="K127:K131"/>
    <mergeCell ref="AG122:AG126"/>
    <mergeCell ref="BO101:BP105"/>
    <mergeCell ref="BP111:BP116"/>
    <mergeCell ref="BQ111:BQ116"/>
    <mergeCell ref="AU101:BN101"/>
    <mergeCell ref="AU102:BN102"/>
    <mergeCell ref="AU103:BN103"/>
    <mergeCell ref="BK104:BN104"/>
    <mergeCell ref="BK105:BN105"/>
    <mergeCell ref="BC109:BC110"/>
    <mergeCell ref="AS148:BN150"/>
    <mergeCell ref="AR122:AU126"/>
    <mergeCell ref="AF119:AF120"/>
    <mergeCell ref="AP117:AP121"/>
    <mergeCell ref="AF124:AF125"/>
    <mergeCell ref="V115:X115"/>
    <mergeCell ref="Y142:AD146"/>
    <mergeCell ref="Y122:AC126"/>
    <mergeCell ref="AI122:AI126"/>
    <mergeCell ref="AJ122:AJ12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F111:BF146 AZ111:AZ146 BL111:BL146">
      <formula1>$CJ$63:$CJ$67</formula1>
    </dataValidation>
    <dataValidation type="list" allowBlank="1" showInputMessage="1" showErrorMessage="1" sqref="BA111:BA146 BG111:BG146 BM111:BM146">
      <formula1>$BI$68:$BI$69</formula1>
    </dataValidation>
    <dataValidation type="list" allowBlank="1" showInputMessage="1" showErrorMessage="1" sqref="S111:S146 AQ111:AQ146">
      <formula1>$CJ$111:$CJ$114</formula1>
    </dataValidation>
    <dataValidation type="list" allowBlank="1" showInputMessage="1" showErrorMessage="1" sqref="G111:G146">
      <formula1>$CD$110:$CD$116</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zoomScale="85" zoomScaleNormal="85" zoomScaleSheetLayoutView="100" workbookViewId="0">
      <selection activeCell="C9" sqref="C9"/>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3" t="s">
        <v>128</v>
      </c>
      <c r="C5" s="474"/>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E1" zoomScale="85" zoomScaleNormal="85" zoomScaleSheetLayoutView="100" workbookViewId="0">
      <selection activeCell="K14" sqref="K14"/>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8" t="s">
        <v>127</v>
      </c>
      <c r="C2" s="479"/>
      <c r="D2" s="479"/>
      <c r="E2" s="480"/>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5" t="s">
        <v>147</v>
      </c>
      <c r="D10" s="496"/>
      <c r="E10" s="496"/>
      <c r="F10" s="496"/>
      <c r="G10" s="496"/>
      <c r="H10" s="496"/>
      <c r="I10" s="496"/>
      <c r="J10" s="497"/>
    </row>
    <row r="11" spans="2:10" s="6" customFormat="1" ht="30.75" customHeight="1" thickBot="1" x14ac:dyDescent="0.3">
      <c r="B11" s="25" t="s">
        <v>45</v>
      </c>
      <c r="C11" s="199" t="s">
        <v>46</v>
      </c>
      <c r="D11" s="481" t="s">
        <v>47</v>
      </c>
      <c r="E11" s="482"/>
      <c r="F11" s="498" t="s">
        <v>272</v>
      </c>
      <c r="G11" s="487"/>
      <c r="H11" s="487"/>
      <c r="I11" s="487" t="s">
        <v>309</v>
      </c>
      <c r="J11" s="488"/>
    </row>
    <row r="12" spans="2:10" s="6" customFormat="1" ht="141.75" customHeight="1" x14ac:dyDescent="0.25">
      <c r="B12" s="21">
        <v>1</v>
      </c>
      <c r="C12" s="66" t="s">
        <v>57</v>
      </c>
      <c r="D12" s="483" t="s">
        <v>122</v>
      </c>
      <c r="E12" s="484"/>
      <c r="F12" s="475" t="s">
        <v>281</v>
      </c>
      <c r="G12" s="499"/>
      <c r="H12" s="500"/>
      <c r="I12" s="489" t="s">
        <v>282</v>
      </c>
      <c r="J12" s="490"/>
    </row>
    <row r="13" spans="2:10" s="6" customFormat="1" ht="185.25" customHeight="1" x14ac:dyDescent="0.25">
      <c r="B13" s="22">
        <v>2</v>
      </c>
      <c r="C13" s="67" t="s">
        <v>58</v>
      </c>
      <c r="D13" s="485" t="s">
        <v>126</v>
      </c>
      <c r="E13" s="486"/>
      <c r="F13" s="475" t="s">
        <v>280</v>
      </c>
      <c r="G13" s="476"/>
      <c r="H13" s="477"/>
      <c r="I13" s="489" t="s">
        <v>279</v>
      </c>
      <c r="J13" s="491"/>
    </row>
    <row r="14" spans="2:10" s="6" customFormat="1" ht="169.5" customHeight="1" x14ac:dyDescent="0.25">
      <c r="B14" s="22">
        <v>3</v>
      </c>
      <c r="C14" s="67" t="s">
        <v>21</v>
      </c>
      <c r="D14" s="485" t="s">
        <v>123</v>
      </c>
      <c r="E14" s="486"/>
      <c r="F14" s="475" t="s">
        <v>277</v>
      </c>
      <c r="G14" s="476"/>
      <c r="H14" s="477"/>
      <c r="I14" s="489" t="s">
        <v>278</v>
      </c>
      <c r="J14" s="491"/>
    </row>
    <row r="15" spans="2:10" s="6" customFormat="1" ht="170.25" customHeight="1" x14ac:dyDescent="0.25">
      <c r="B15" s="22">
        <v>4</v>
      </c>
      <c r="C15" s="67" t="s">
        <v>59</v>
      </c>
      <c r="D15" s="485" t="s">
        <v>124</v>
      </c>
      <c r="E15" s="486"/>
      <c r="F15" s="475" t="s">
        <v>275</v>
      </c>
      <c r="G15" s="499"/>
      <c r="H15" s="500"/>
      <c r="I15" s="489" t="s">
        <v>276</v>
      </c>
      <c r="J15" s="491"/>
    </row>
    <row r="16" spans="2:10" s="6" customFormat="1" ht="165" customHeight="1" thickBot="1" x14ac:dyDescent="0.3">
      <c r="B16" s="23">
        <v>5</v>
      </c>
      <c r="C16" s="68" t="s">
        <v>60</v>
      </c>
      <c r="D16" s="493" t="s">
        <v>125</v>
      </c>
      <c r="E16" s="494"/>
      <c r="F16" s="501" t="s">
        <v>273</v>
      </c>
      <c r="G16" s="502"/>
      <c r="H16" s="503"/>
      <c r="I16" s="504" t="s">
        <v>274</v>
      </c>
      <c r="J16" s="505"/>
    </row>
    <row r="17" spans="2:5" s="6" customFormat="1" x14ac:dyDescent="0.25">
      <c r="B17" s="492"/>
      <c r="C17" s="492"/>
      <c r="D17" s="492"/>
      <c r="E17" s="492"/>
    </row>
    <row r="18" spans="2:5" s="6" customFormat="1" x14ac:dyDescent="0.25">
      <c r="B18" s="492"/>
      <c r="C18" s="492"/>
      <c r="D18" s="492"/>
      <c r="E18" s="492"/>
    </row>
    <row r="19" spans="2:5" s="6" customFormat="1" x14ac:dyDescent="0.25">
      <c r="B19" s="492"/>
      <c r="C19" s="492"/>
      <c r="D19" s="492"/>
      <c r="E19" s="492"/>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6:H16"/>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zoomScale="88" zoomScaleNormal="88" workbookViewId="0"/>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13" t="s">
        <v>303</v>
      </c>
      <c r="C2" s="514"/>
      <c r="F2" s="51" t="s">
        <v>15</v>
      </c>
      <c r="G2" s="517" t="s">
        <v>116</v>
      </c>
      <c r="H2" s="517"/>
      <c r="I2" s="517"/>
      <c r="J2" s="517"/>
      <c r="K2" s="518"/>
    </row>
    <row r="3" spans="1:11" ht="60" customHeight="1" thickBot="1" x14ac:dyDescent="0.3">
      <c r="B3" s="73" t="s">
        <v>119</v>
      </c>
      <c r="C3" s="70" t="s">
        <v>132</v>
      </c>
      <c r="F3" s="47" t="s">
        <v>24</v>
      </c>
      <c r="G3" s="515" t="s">
        <v>25</v>
      </c>
      <c r="H3" s="516"/>
      <c r="I3" s="509" t="s">
        <v>129</v>
      </c>
      <c r="J3" s="510"/>
      <c r="K3" s="511"/>
    </row>
    <row r="4" spans="1:11" ht="111.75" customHeight="1" thickBot="1" x14ac:dyDescent="0.3">
      <c r="B4" s="74" t="s">
        <v>65</v>
      </c>
      <c r="C4" s="71" t="s">
        <v>133</v>
      </c>
      <c r="F4" s="48" t="s">
        <v>113</v>
      </c>
      <c r="G4" s="515" t="s">
        <v>130</v>
      </c>
      <c r="H4" s="516"/>
      <c r="I4" s="509" t="s">
        <v>143</v>
      </c>
      <c r="J4" s="510"/>
      <c r="K4" s="511"/>
    </row>
    <row r="5" spans="1:11" ht="151.5" customHeight="1" thickBot="1" x14ac:dyDescent="0.3">
      <c r="B5" s="75" t="s">
        <v>64</v>
      </c>
      <c r="C5" s="72" t="s">
        <v>134</v>
      </c>
      <c r="F5" s="50" t="s">
        <v>114</v>
      </c>
      <c r="G5" s="515" t="s">
        <v>131</v>
      </c>
      <c r="H5" s="516"/>
      <c r="I5" s="509" t="s">
        <v>144</v>
      </c>
      <c r="J5" s="510"/>
      <c r="K5" s="511"/>
    </row>
    <row r="6" spans="1:11" ht="139.5" customHeight="1" thickBot="1" x14ac:dyDescent="0.3">
      <c r="B6" s="76" t="s">
        <v>66</v>
      </c>
      <c r="C6" s="72" t="s">
        <v>135</v>
      </c>
      <c r="F6" s="49" t="s">
        <v>115</v>
      </c>
      <c r="G6" s="507" t="s">
        <v>131</v>
      </c>
      <c r="H6" s="508"/>
      <c r="I6" s="509" t="s">
        <v>145</v>
      </c>
      <c r="J6" s="510"/>
      <c r="K6" s="51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2" t="s">
        <v>23</v>
      </c>
      <c r="D31" s="512"/>
    </row>
    <row r="32" spans="2:4" ht="23.25" hidden="1" customHeight="1" x14ac:dyDescent="0.25">
      <c r="B32" s="14" t="s">
        <v>24</v>
      </c>
      <c r="C32" s="506" t="s">
        <v>25</v>
      </c>
      <c r="D32" s="506"/>
    </row>
    <row r="33" spans="2:4" ht="66.75" hidden="1" customHeight="1" x14ac:dyDescent="0.25">
      <c r="B33" s="15" t="s">
        <v>113</v>
      </c>
      <c r="C33" s="506" t="s">
        <v>26</v>
      </c>
      <c r="D33" s="506"/>
    </row>
    <row r="34" spans="2:4" ht="45" hidden="1" customHeight="1" x14ac:dyDescent="0.25">
      <c r="B34" s="16" t="s">
        <v>114</v>
      </c>
      <c r="C34" s="506" t="s">
        <v>27</v>
      </c>
      <c r="D34" s="506"/>
    </row>
    <row r="35" spans="2:4" ht="51" hidden="1" customHeight="1" x14ac:dyDescent="0.25">
      <c r="B35" s="17" t="s">
        <v>115</v>
      </c>
      <c r="C35" s="506" t="s">
        <v>28</v>
      </c>
      <c r="D35" s="506"/>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19" t="s">
        <v>29</v>
      </c>
      <c r="C3" s="520"/>
      <c r="D3" s="520"/>
      <c r="E3" s="520"/>
      <c r="F3" s="520"/>
      <c r="G3" s="520"/>
      <c r="H3" s="520"/>
      <c r="I3" s="520"/>
      <c r="J3" s="520"/>
      <c r="K3" s="520"/>
      <c r="L3" s="520"/>
      <c r="M3" s="520"/>
      <c r="N3" s="520"/>
    </row>
    <row r="4" spans="1:14" x14ac:dyDescent="0.25">
      <c r="A4" s="6"/>
      <c r="B4" s="519"/>
      <c r="C4" s="520"/>
      <c r="D4" s="520"/>
      <c r="E4" s="520"/>
      <c r="F4" s="520"/>
      <c r="G4" s="520"/>
      <c r="H4" s="520"/>
      <c r="I4" s="520"/>
      <c r="J4" s="520"/>
      <c r="K4" s="520"/>
      <c r="L4" s="520"/>
      <c r="M4" s="520"/>
      <c r="N4" s="520"/>
    </row>
    <row r="5" spans="1:14" x14ac:dyDescent="0.25">
      <c r="A5" s="6"/>
      <c r="B5" s="7"/>
      <c r="C5" s="7"/>
      <c r="D5" s="7"/>
      <c r="E5" s="7"/>
      <c r="F5" s="7"/>
      <c r="G5" s="8"/>
      <c r="H5" s="8"/>
    </row>
    <row r="6" spans="1:14" ht="18" x14ac:dyDescent="0.25">
      <c r="A6" s="6"/>
      <c r="B6" s="555" t="s">
        <v>20</v>
      </c>
      <c r="C6" s="555"/>
      <c r="D6" s="556" t="s">
        <v>13</v>
      </c>
      <c r="E6" s="556"/>
      <c r="F6" s="556"/>
      <c r="G6" s="556"/>
      <c r="H6" s="55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59">
        <v>1</v>
      </c>
      <c r="B10" s="527" t="s">
        <v>30</v>
      </c>
      <c r="C10" s="530">
        <v>1</v>
      </c>
      <c r="D10" s="557">
        <v>11</v>
      </c>
      <c r="E10" s="521">
        <v>12</v>
      </c>
      <c r="F10" s="521">
        <v>13</v>
      </c>
      <c r="G10" s="536">
        <v>14</v>
      </c>
      <c r="H10" s="536">
        <v>15</v>
      </c>
    </row>
    <row r="11" spans="1:14" ht="15" customHeight="1" x14ac:dyDescent="0.25">
      <c r="A11" s="559"/>
      <c r="B11" s="528"/>
      <c r="C11" s="531"/>
      <c r="D11" s="558"/>
      <c r="E11" s="522"/>
      <c r="F11" s="522"/>
      <c r="G11" s="537"/>
      <c r="H11" s="537"/>
      <c r="K11" s="539" t="s">
        <v>40</v>
      </c>
      <c r="L11" s="539"/>
      <c r="M11" s="539"/>
    </row>
    <row r="12" spans="1:14" ht="15" customHeight="1" x14ac:dyDescent="0.25">
      <c r="A12" s="559"/>
      <c r="B12" s="529"/>
      <c r="C12" s="532"/>
      <c r="D12" s="558"/>
      <c r="E12" s="523"/>
      <c r="F12" s="523"/>
      <c r="G12" s="538"/>
      <c r="H12" s="538"/>
      <c r="K12" s="539"/>
      <c r="L12" s="539"/>
      <c r="M12" s="539"/>
    </row>
    <row r="13" spans="1:14" ht="15" customHeight="1" x14ac:dyDescent="0.25">
      <c r="A13" s="559">
        <v>2</v>
      </c>
      <c r="B13" s="527" t="s">
        <v>31</v>
      </c>
      <c r="C13" s="530">
        <v>2</v>
      </c>
      <c r="D13" s="533">
        <v>21</v>
      </c>
      <c r="E13" s="536">
        <v>22</v>
      </c>
      <c r="F13" s="536">
        <v>23</v>
      </c>
      <c r="G13" s="552">
        <v>24</v>
      </c>
      <c r="H13" s="552">
        <v>25</v>
      </c>
      <c r="K13" s="540" t="s">
        <v>41</v>
      </c>
      <c r="L13" s="540"/>
      <c r="M13" s="540"/>
    </row>
    <row r="14" spans="1:14" ht="15" customHeight="1" x14ac:dyDescent="0.25">
      <c r="A14" s="559"/>
      <c r="B14" s="528"/>
      <c r="C14" s="531"/>
      <c r="D14" s="534"/>
      <c r="E14" s="537"/>
      <c r="F14" s="537"/>
      <c r="G14" s="553"/>
      <c r="H14" s="553"/>
      <c r="K14" s="540"/>
      <c r="L14" s="540"/>
      <c r="M14" s="540"/>
    </row>
    <row r="15" spans="1:14" ht="15" customHeight="1" x14ac:dyDescent="0.25">
      <c r="A15" s="559"/>
      <c r="B15" s="529"/>
      <c r="C15" s="532"/>
      <c r="D15" s="535"/>
      <c r="E15" s="538"/>
      <c r="F15" s="538"/>
      <c r="G15" s="554"/>
      <c r="H15" s="554"/>
      <c r="K15" s="541" t="s">
        <v>42</v>
      </c>
      <c r="L15" s="541"/>
      <c r="M15" s="541"/>
    </row>
    <row r="16" spans="1:14" ht="15" customHeight="1" x14ac:dyDescent="0.25">
      <c r="A16" s="559">
        <v>3</v>
      </c>
      <c r="B16" s="527" t="s">
        <v>61</v>
      </c>
      <c r="C16" s="530">
        <v>3</v>
      </c>
      <c r="D16" s="533">
        <v>31</v>
      </c>
      <c r="E16" s="536">
        <v>32</v>
      </c>
      <c r="F16" s="524">
        <v>33</v>
      </c>
      <c r="G16" s="552">
        <v>34</v>
      </c>
      <c r="H16" s="546">
        <v>35</v>
      </c>
      <c r="K16" s="541"/>
      <c r="L16" s="541"/>
      <c r="M16" s="541"/>
    </row>
    <row r="17" spans="1:13" ht="15" customHeight="1" x14ac:dyDescent="0.25">
      <c r="A17" s="559"/>
      <c r="B17" s="528"/>
      <c r="C17" s="531"/>
      <c r="D17" s="534"/>
      <c r="E17" s="537"/>
      <c r="F17" s="525"/>
      <c r="G17" s="553"/>
      <c r="H17" s="547"/>
      <c r="K17" s="542" t="s">
        <v>43</v>
      </c>
      <c r="L17" s="542"/>
      <c r="M17" s="542"/>
    </row>
    <row r="18" spans="1:13" ht="15" customHeight="1" x14ac:dyDescent="0.25">
      <c r="A18" s="559"/>
      <c r="B18" s="529"/>
      <c r="C18" s="532"/>
      <c r="D18" s="535"/>
      <c r="E18" s="538"/>
      <c r="F18" s="526"/>
      <c r="G18" s="554"/>
      <c r="H18" s="548"/>
      <c r="K18" s="542"/>
      <c r="L18" s="542"/>
      <c r="M18" s="542"/>
    </row>
    <row r="19" spans="1:13" ht="15" customHeight="1" x14ac:dyDescent="0.25">
      <c r="A19" s="559">
        <v>4</v>
      </c>
      <c r="B19" s="527" t="s">
        <v>33</v>
      </c>
      <c r="C19" s="530">
        <v>4</v>
      </c>
      <c r="D19" s="543">
        <v>41</v>
      </c>
      <c r="E19" s="524">
        <v>42</v>
      </c>
      <c r="F19" s="524">
        <v>43</v>
      </c>
      <c r="G19" s="546">
        <v>44</v>
      </c>
      <c r="H19" s="546">
        <v>45</v>
      </c>
      <c r="K19"/>
      <c r="M19"/>
    </row>
    <row r="20" spans="1:13" ht="15" customHeight="1" x14ac:dyDescent="0.25">
      <c r="A20" s="559"/>
      <c r="B20" s="528"/>
      <c r="C20" s="531"/>
      <c r="D20" s="544"/>
      <c r="E20" s="525"/>
      <c r="F20" s="525"/>
      <c r="G20" s="547"/>
      <c r="H20" s="547"/>
    </row>
    <row r="21" spans="1:13" ht="15" customHeight="1" x14ac:dyDescent="0.25">
      <c r="A21" s="559"/>
      <c r="B21" s="529"/>
      <c r="C21" s="532"/>
      <c r="D21" s="545"/>
      <c r="E21" s="526"/>
      <c r="F21" s="526"/>
      <c r="G21" s="548"/>
      <c r="H21" s="548"/>
    </row>
    <row r="22" spans="1:13" ht="15" customHeight="1" x14ac:dyDescent="0.25">
      <c r="A22" s="559">
        <v>5</v>
      </c>
      <c r="B22" s="527" t="s">
        <v>62</v>
      </c>
      <c r="C22" s="530">
        <v>5</v>
      </c>
      <c r="D22" s="543">
        <v>51</v>
      </c>
      <c r="E22" s="524">
        <v>52</v>
      </c>
      <c r="F22" s="549">
        <v>53</v>
      </c>
      <c r="G22" s="546">
        <v>54</v>
      </c>
      <c r="H22" s="546">
        <v>55</v>
      </c>
    </row>
    <row r="23" spans="1:13" ht="15" customHeight="1" x14ac:dyDescent="0.25">
      <c r="A23" s="559"/>
      <c r="B23" s="528"/>
      <c r="C23" s="531"/>
      <c r="D23" s="544"/>
      <c r="E23" s="525"/>
      <c r="F23" s="550"/>
      <c r="G23" s="547"/>
      <c r="H23" s="547"/>
    </row>
    <row r="24" spans="1:13" ht="15" customHeight="1" x14ac:dyDescent="0.25">
      <c r="A24" s="559"/>
      <c r="B24" s="529"/>
      <c r="C24" s="532"/>
      <c r="D24" s="545"/>
      <c r="E24" s="526"/>
      <c r="F24" s="551"/>
      <c r="G24" s="548"/>
      <c r="H24" s="54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2" t="s">
        <v>23</v>
      </c>
      <c r="I58" s="512"/>
    </row>
    <row r="59" spans="1:9" ht="42.75" customHeight="1" x14ac:dyDescent="0.25">
      <c r="A59" s="6"/>
      <c r="B59" s="6"/>
      <c r="C59" s="6"/>
      <c r="D59" s="19">
        <v>12</v>
      </c>
      <c r="E59" s="4" t="s">
        <v>24</v>
      </c>
      <c r="F59" s="6"/>
      <c r="G59" s="14" t="s">
        <v>24</v>
      </c>
      <c r="H59" s="506" t="s">
        <v>25</v>
      </c>
      <c r="I59" s="506"/>
    </row>
    <row r="60" spans="1:9" ht="42.75" customHeight="1" x14ac:dyDescent="0.25">
      <c r="A60" s="6"/>
      <c r="B60" s="6"/>
      <c r="C60" s="6"/>
      <c r="D60" s="19">
        <v>13</v>
      </c>
      <c r="E60" s="4" t="s">
        <v>24</v>
      </c>
      <c r="F60" s="6"/>
      <c r="G60" s="15" t="s">
        <v>113</v>
      </c>
      <c r="H60" s="506" t="s">
        <v>130</v>
      </c>
      <c r="I60" s="506"/>
    </row>
    <row r="61" spans="1:9" ht="78" customHeight="1" x14ac:dyDescent="0.25">
      <c r="A61" s="6"/>
      <c r="B61" s="6"/>
      <c r="C61" s="6"/>
      <c r="D61" s="19">
        <v>14</v>
      </c>
      <c r="E61" s="5" t="s">
        <v>113</v>
      </c>
      <c r="F61" s="6"/>
      <c r="G61" s="16" t="s">
        <v>114</v>
      </c>
      <c r="H61" s="506" t="s">
        <v>131</v>
      </c>
      <c r="I61" s="506"/>
    </row>
    <row r="62" spans="1:9" ht="75.75" customHeight="1" x14ac:dyDescent="0.25">
      <c r="A62" s="6"/>
      <c r="B62" s="6"/>
      <c r="C62" s="6"/>
      <c r="D62" s="19">
        <v>15</v>
      </c>
      <c r="E62" s="5" t="s">
        <v>113</v>
      </c>
      <c r="F62" s="6"/>
      <c r="G62" s="17" t="s">
        <v>115</v>
      </c>
      <c r="H62" s="506" t="s">
        <v>131</v>
      </c>
      <c r="I62" s="50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A38" zoomScale="70" zoomScaleNormal="70" workbookViewId="0">
      <selection activeCell="A43" sqref="A43"/>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0" t="s">
        <v>302</v>
      </c>
      <c r="S3" s="581"/>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62" t="s">
        <v>252</v>
      </c>
      <c r="C6" s="563"/>
      <c r="D6" s="563"/>
      <c r="E6" s="563"/>
      <c r="F6" s="563"/>
      <c r="G6" s="563"/>
      <c r="H6" s="563"/>
      <c r="I6" s="563"/>
      <c r="J6" s="563"/>
      <c r="K6" s="563"/>
      <c r="L6" s="563"/>
      <c r="M6" s="563"/>
      <c r="N6" s="563"/>
      <c r="O6" s="564"/>
      <c r="P6" s="211"/>
      <c r="R6" s="136" t="s">
        <v>256</v>
      </c>
      <c r="S6" s="136">
        <v>1</v>
      </c>
      <c r="AB6">
        <v>0</v>
      </c>
      <c r="AC6">
        <v>0</v>
      </c>
      <c r="AD6">
        <v>0</v>
      </c>
      <c r="AE6">
        <v>0</v>
      </c>
    </row>
    <row r="7" spans="2:33" ht="21" customHeight="1" x14ac:dyDescent="0.25">
      <c r="B7" s="565"/>
      <c r="C7" s="566"/>
      <c r="D7" s="566"/>
      <c r="E7" s="566"/>
      <c r="F7" s="566"/>
      <c r="G7" s="566"/>
      <c r="H7" s="566"/>
      <c r="I7" s="566"/>
      <c r="J7" s="566"/>
      <c r="K7" s="566"/>
      <c r="L7" s="566"/>
      <c r="M7" s="566"/>
      <c r="N7" s="566"/>
      <c r="O7" s="567"/>
      <c r="P7" s="211"/>
      <c r="R7" s="136" t="s">
        <v>257</v>
      </c>
      <c r="S7" s="136">
        <v>2</v>
      </c>
      <c r="AG7" t="s">
        <v>248</v>
      </c>
    </row>
    <row r="8" spans="2:33" ht="21" customHeight="1" thickBot="1" x14ac:dyDescent="0.3">
      <c r="B8" s="568"/>
      <c r="C8" s="569"/>
      <c r="D8" s="569"/>
      <c r="E8" s="569"/>
      <c r="F8" s="569"/>
      <c r="G8" s="569"/>
      <c r="H8" s="569"/>
      <c r="I8" s="569"/>
      <c r="J8" s="569"/>
      <c r="K8" s="569"/>
      <c r="L8" s="569"/>
      <c r="M8" s="569"/>
      <c r="N8" s="569"/>
      <c r="O8" s="570"/>
      <c r="P8" s="211"/>
      <c r="R8" s="138"/>
      <c r="S8" s="138"/>
      <c r="AG8" t="s">
        <v>249</v>
      </c>
    </row>
    <row r="9" spans="2:33" ht="36" customHeight="1" x14ac:dyDescent="0.25">
      <c r="B9" s="560" t="s">
        <v>300</v>
      </c>
      <c r="C9" s="574" t="s">
        <v>63</v>
      </c>
      <c r="D9" s="574" t="s">
        <v>253</v>
      </c>
      <c r="E9" s="579" t="s">
        <v>295</v>
      </c>
      <c r="F9" s="579"/>
      <c r="G9" s="579"/>
      <c r="H9" s="579"/>
      <c r="I9" s="579"/>
      <c r="J9" s="579"/>
      <c r="K9" s="579"/>
      <c r="L9" s="560" t="s">
        <v>254</v>
      </c>
      <c r="M9" s="560" t="s">
        <v>301</v>
      </c>
      <c r="N9" s="560" t="s">
        <v>312</v>
      </c>
      <c r="O9" s="560" t="s">
        <v>313</v>
      </c>
      <c r="P9" s="212"/>
      <c r="R9" s="582" t="s">
        <v>311</v>
      </c>
      <c r="S9" s="583"/>
    </row>
    <row r="10" spans="2:33" ht="89.25" customHeight="1" thickBot="1" x14ac:dyDescent="0.3">
      <c r="B10" s="561"/>
      <c r="C10" s="575"/>
      <c r="D10" s="575"/>
      <c r="E10" s="216" t="s">
        <v>287</v>
      </c>
      <c r="F10" s="216" t="s">
        <v>288</v>
      </c>
      <c r="G10" s="216" t="s">
        <v>290</v>
      </c>
      <c r="H10" s="216" t="s">
        <v>289</v>
      </c>
      <c r="I10" s="216" t="s">
        <v>291</v>
      </c>
      <c r="J10" s="216" t="s">
        <v>293</v>
      </c>
      <c r="K10" s="216" t="s">
        <v>292</v>
      </c>
      <c r="L10" s="561"/>
      <c r="M10" s="561"/>
      <c r="N10" s="561"/>
      <c r="O10" s="561"/>
      <c r="P10" s="212"/>
      <c r="R10" s="584"/>
      <c r="S10" s="585"/>
    </row>
    <row r="11" spans="2:33" ht="54.75" customHeight="1" x14ac:dyDescent="0.25">
      <c r="B11" s="571">
        <v>1</v>
      </c>
      <c r="C11" s="224" t="s">
        <v>248</v>
      </c>
      <c r="D11" s="102" t="s">
        <v>327</v>
      </c>
      <c r="E11" s="136">
        <v>15</v>
      </c>
      <c r="F11" s="136">
        <v>5</v>
      </c>
      <c r="G11" s="136">
        <v>0</v>
      </c>
      <c r="H11" s="136">
        <v>10</v>
      </c>
      <c r="I11" s="169">
        <v>15</v>
      </c>
      <c r="J11" s="136">
        <v>10</v>
      </c>
      <c r="K11" s="136">
        <v>30</v>
      </c>
      <c r="L11" s="137"/>
      <c r="M11" s="225">
        <f t="shared" ref="M11:M18" si="0">SUM(E11:K11)</f>
        <v>85</v>
      </c>
      <c r="N11" s="225">
        <v>2</v>
      </c>
      <c r="O11" s="225"/>
      <c r="P11" s="210"/>
      <c r="R11" s="586"/>
      <c r="S11" s="587"/>
    </row>
    <row r="12" spans="2:33" ht="48" customHeight="1" x14ac:dyDescent="0.25">
      <c r="B12" s="572"/>
      <c r="C12" s="224" t="s">
        <v>248</v>
      </c>
      <c r="D12" s="103" t="s">
        <v>326</v>
      </c>
      <c r="E12" s="136">
        <v>15</v>
      </c>
      <c r="F12" s="136">
        <v>5</v>
      </c>
      <c r="G12" s="136">
        <v>0</v>
      </c>
      <c r="H12" s="136">
        <v>10</v>
      </c>
      <c r="I12" s="169">
        <v>0</v>
      </c>
      <c r="J12" s="136">
        <v>0</v>
      </c>
      <c r="K12" s="136">
        <v>0</v>
      </c>
      <c r="L12" s="135" t="s">
        <v>333</v>
      </c>
      <c r="M12" s="225">
        <f t="shared" si="0"/>
        <v>30</v>
      </c>
      <c r="N12" s="225">
        <v>0</v>
      </c>
      <c r="O12" s="225"/>
      <c r="P12" s="210"/>
    </row>
    <row r="13" spans="2:33" ht="50.25" customHeight="1" x14ac:dyDescent="0.25">
      <c r="B13" s="572"/>
      <c r="C13" s="224" t="s">
        <v>248</v>
      </c>
      <c r="D13" s="104" t="s">
        <v>330</v>
      </c>
      <c r="E13" s="136">
        <v>0</v>
      </c>
      <c r="F13" s="136">
        <v>5</v>
      </c>
      <c r="G13" s="136">
        <v>0</v>
      </c>
      <c r="H13" s="136">
        <v>10</v>
      </c>
      <c r="I13" s="169">
        <v>0</v>
      </c>
      <c r="J13" s="136">
        <v>0</v>
      </c>
      <c r="K13" s="136">
        <v>0</v>
      </c>
      <c r="L13" s="135" t="s">
        <v>334</v>
      </c>
      <c r="M13" s="225">
        <f t="shared" si="0"/>
        <v>15</v>
      </c>
      <c r="N13" s="225">
        <v>0</v>
      </c>
      <c r="O13" s="225"/>
      <c r="P13" s="210"/>
    </row>
    <row r="14" spans="2:33" ht="32.25" customHeight="1" x14ac:dyDescent="0.25">
      <c r="B14" s="572"/>
      <c r="C14" s="224" t="s">
        <v>249</v>
      </c>
      <c r="D14" s="104" t="s">
        <v>332</v>
      </c>
      <c r="E14" s="136">
        <v>15</v>
      </c>
      <c r="F14" s="136">
        <v>5</v>
      </c>
      <c r="G14" s="136">
        <v>0</v>
      </c>
      <c r="H14" s="136">
        <v>10</v>
      </c>
      <c r="I14" s="169">
        <v>15</v>
      </c>
      <c r="J14" s="136">
        <v>10</v>
      </c>
      <c r="K14" s="136">
        <v>30</v>
      </c>
      <c r="L14" s="135" t="s">
        <v>335</v>
      </c>
      <c r="M14" s="225">
        <f t="shared" si="0"/>
        <v>85</v>
      </c>
      <c r="N14" s="225"/>
      <c r="O14" s="225">
        <v>2</v>
      </c>
      <c r="P14" s="210"/>
      <c r="Q14" s="589" t="s">
        <v>258</v>
      </c>
      <c r="R14" s="590"/>
      <c r="S14" s="591"/>
    </row>
    <row r="15" spans="2:33" ht="30.75" customHeight="1" x14ac:dyDescent="0.25">
      <c r="B15" s="572"/>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72"/>
      <c r="C16" s="135"/>
      <c r="D16" s="164"/>
      <c r="E16" s="164"/>
      <c r="F16" s="164"/>
      <c r="G16" s="164"/>
      <c r="H16" s="164"/>
      <c r="I16" s="169"/>
      <c r="J16" s="164"/>
      <c r="K16" s="164"/>
      <c r="L16" s="135"/>
      <c r="M16" s="204">
        <f t="shared" si="0"/>
        <v>0</v>
      </c>
      <c r="N16" s="135"/>
      <c r="O16" s="135"/>
      <c r="P16" s="210"/>
      <c r="Q16" s="217">
        <v>1</v>
      </c>
      <c r="R16" s="136">
        <v>2</v>
      </c>
      <c r="S16" s="136">
        <v>2</v>
      </c>
    </row>
    <row r="17" spans="2:19" ht="27" customHeight="1" x14ac:dyDescent="0.25">
      <c r="B17" s="572"/>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73"/>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88"/>
      <c r="D19" s="588"/>
      <c r="E19" s="588"/>
      <c r="F19" s="588"/>
      <c r="G19" s="588"/>
      <c r="H19" s="588"/>
      <c r="I19" s="588"/>
      <c r="J19" s="588"/>
      <c r="K19" s="588"/>
      <c r="L19" s="138"/>
      <c r="M19" s="138"/>
      <c r="N19" s="138"/>
      <c r="O19" s="138"/>
      <c r="P19" s="138"/>
      <c r="Q19" s="135"/>
      <c r="R19" s="135"/>
      <c r="S19" s="135"/>
    </row>
    <row r="20" spans="2:19" ht="15" customHeight="1" x14ac:dyDescent="0.25">
      <c r="B20" s="562" t="s">
        <v>252</v>
      </c>
      <c r="C20" s="563"/>
      <c r="D20" s="563"/>
      <c r="E20" s="563"/>
      <c r="F20" s="563"/>
      <c r="G20" s="563"/>
      <c r="H20" s="563"/>
      <c r="I20" s="563"/>
      <c r="J20" s="563"/>
      <c r="K20" s="563"/>
      <c r="L20" s="563"/>
      <c r="M20" s="563"/>
      <c r="N20" s="563"/>
      <c r="O20" s="564"/>
      <c r="Q20" s="135"/>
      <c r="R20" s="135"/>
      <c r="S20" s="135"/>
    </row>
    <row r="21" spans="2:19" ht="27.75" customHeight="1" x14ac:dyDescent="0.25">
      <c r="B21" s="565"/>
      <c r="C21" s="566"/>
      <c r="D21" s="566"/>
      <c r="E21" s="566"/>
      <c r="F21" s="566"/>
      <c r="G21" s="566"/>
      <c r="H21" s="566"/>
      <c r="I21" s="566"/>
      <c r="J21" s="566"/>
      <c r="K21" s="566"/>
      <c r="L21" s="566"/>
      <c r="M21" s="566"/>
      <c r="N21" s="566"/>
      <c r="O21" s="567"/>
      <c r="Q21" s="135"/>
      <c r="R21" s="135"/>
      <c r="S21" s="135"/>
    </row>
    <row r="22" spans="2:19" ht="15.75" customHeight="1" thickBot="1" x14ac:dyDescent="0.3">
      <c r="B22" s="568"/>
      <c r="C22" s="569"/>
      <c r="D22" s="569"/>
      <c r="E22" s="569"/>
      <c r="F22" s="569"/>
      <c r="G22" s="569"/>
      <c r="H22" s="569"/>
      <c r="I22" s="569"/>
      <c r="J22" s="569"/>
      <c r="K22" s="569"/>
      <c r="L22" s="569"/>
      <c r="M22" s="569"/>
      <c r="N22" s="569"/>
      <c r="O22" s="570"/>
      <c r="Q22" s="135"/>
      <c r="R22" s="135"/>
      <c r="S22" s="135"/>
    </row>
    <row r="23" spans="2:19" ht="39.75" customHeight="1" x14ac:dyDescent="0.25">
      <c r="B23" s="560" t="s">
        <v>300</v>
      </c>
      <c r="C23" s="574" t="s">
        <v>63</v>
      </c>
      <c r="D23" s="574" t="s">
        <v>253</v>
      </c>
      <c r="E23" s="576" t="s">
        <v>295</v>
      </c>
      <c r="F23" s="577"/>
      <c r="G23" s="577"/>
      <c r="H23" s="577"/>
      <c r="I23" s="577"/>
      <c r="J23" s="577"/>
      <c r="K23" s="578"/>
      <c r="L23" s="574" t="s">
        <v>254</v>
      </c>
      <c r="M23" s="560" t="s">
        <v>301</v>
      </c>
      <c r="N23" s="560" t="s">
        <v>312</v>
      </c>
      <c r="O23" s="560" t="s">
        <v>313</v>
      </c>
      <c r="Q23" s="135"/>
      <c r="R23" s="135"/>
      <c r="S23" s="135"/>
    </row>
    <row r="24" spans="2:19" ht="75.75" thickBot="1" x14ac:dyDescent="0.3">
      <c r="B24" s="561"/>
      <c r="C24" s="575"/>
      <c r="D24" s="575"/>
      <c r="E24" s="216" t="s">
        <v>287</v>
      </c>
      <c r="F24" s="216" t="s">
        <v>288</v>
      </c>
      <c r="G24" s="216" t="s">
        <v>290</v>
      </c>
      <c r="H24" s="216" t="s">
        <v>289</v>
      </c>
      <c r="I24" s="216" t="s">
        <v>291</v>
      </c>
      <c r="J24" s="216" t="s">
        <v>293</v>
      </c>
      <c r="K24" s="216" t="s">
        <v>292</v>
      </c>
      <c r="L24" s="575"/>
      <c r="M24" s="561"/>
      <c r="N24" s="561"/>
      <c r="O24" s="561"/>
      <c r="Q24" s="138"/>
      <c r="R24" s="138"/>
      <c r="S24" s="138"/>
    </row>
    <row r="25" spans="2:19" ht="63" customHeight="1" thickBot="1" x14ac:dyDescent="0.3">
      <c r="B25" s="571">
        <v>2</v>
      </c>
      <c r="C25" s="135" t="s">
        <v>248</v>
      </c>
      <c r="D25" s="205" t="str">
        <f>+'MAPA DE RIESGOS'!T117</f>
        <v>establecer y ejecutar el procedimiento administrativo de pago de servicios publicos</v>
      </c>
      <c r="E25" s="136">
        <v>0</v>
      </c>
      <c r="F25" s="136">
        <v>5</v>
      </c>
      <c r="G25" s="136">
        <v>0</v>
      </c>
      <c r="H25" s="136">
        <v>10</v>
      </c>
      <c r="I25" s="169">
        <v>15</v>
      </c>
      <c r="J25" s="136">
        <v>10</v>
      </c>
      <c r="K25" s="136">
        <v>30</v>
      </c>
      <c r="L25" s="137" t="s">
        <v>350</v>
      </c>
      <c r="M25" s="135">
        <f>SUM(E25:K25)</f>
        <v>70</v>
      </c>
      <c r="N25" s="135">
        <v>1</v>
      </c>
      <c r="O25" s="135"/>
      <c r="Q25" s="138"/>
      <c r="R25" s="138"/>
      <c r="S25" s="138"/>
    </row>
    <row r="26" spans="2:19" ht="72" customHeight="1" thickBot="1" x14ac:dyDescent="0.3">
      <c r="B26" s="572"/>
      <c r="C26" s="135" t="s">
        <v>249</v>
      </c>
      <c r="D26" s="205" t="str">
        <f>+'MAPA DE RIESGOS'!T118</f>
        <v>oficiar al proveedor por incumplimiento en la prestacion del servicio</v>
      </c>
      <c r="E26" s="136">
        <v>15</v>
      </c>
      <c r="F26" s="136">
        <v>5</v>
      </c>
      <c r="G26" s="136">
        <v>0</v>
      </c>
      <c r="H26" s="136">
        <v>10</v>
      </c>
      <c r="I26" s="169">
        <v>15</v>
      </c>
      <c r="J26" s="136">
        <v>10</v>
      </c>
      <c r="K26" s="136">
        <v>30</v>
      </c>
      <c r="L26" s="137" t="s">
        <v>352</v>
      </c>
      <c r="M26" s="135">
        <f t="shared" ref="M26:M32" si="1">SUM(E26:K26)</f>
        <v>85</v>
      </c>
      <c r="N26" s="135">
        <v>0</v>
      </c>
      <c r="O26" s="135">
        <v>2</v>
      </c>
      <c r="Q26" s="138"/>
      <c r="R26" s="138"/>
      <c r="S26" s="138"/>
    </row>
    <row r="27" spans="2:19" ht="81" customHeight="1" thickBot="1" x14ac:dyDescent="0.3">
      <c r="B27" s="572"/>
      <c r="C27" s="135" t="s">
        <v>248</v>
      </c>
      <c r="D27" s="205" t="str">
        <f>+'MAPA DE RIESGOS'!T119</f>
        <v>mesa de trabajo para realizar la proyeccion financiera y presupuestal</v>
      </c>
      <c r="E27" s="136">
        <v>0</v>
      </c>
      <c r="F27" s="136">
        <v>5</v>
      </c>
      <c r="G27" s="136">
        <v>0</v>
      </c>
      <c r="H27" s="136">
        <v>10</v>
      </c>
      <c r="I27" s="169">
        <v>15</v>
      </c>
      <c r="J27" s="136">
        <v>10</v>
      </c>
      <c r="K27" s="136">
        <v>30</v>
      </c>
      <c r="L27" s="137" t="s">
        <v>353</v>
      </c>
      <c r="M27" s="135">
        <f t="shared" si="1"/>
        <v>70</v>
      </c>
      <c r="N27" s="135">
        <v>1</v>
      </c>
      <c r="O27" s="135">
        <v>0</v>
      </c>
      <c r="Q27" s="138"/>
      <c r="R27" s="138"/>
      <c r="S27" s="138"/>
    </row>
    <row r="28" spans="2:19" ht="36.75" customHeight="1" x14ac:dyDescent="0.25">
      <c r="B28" s="572"/>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72"/>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72"/>
      <c r="C30" s="135"/>
      <c r="D30" s="164"/>
      <c r="E30" s="164"/>
      <c r="F30" s="164"/>
      <c r="G30" s="164"/>
      <c r="H30" s="164"/>
      <c r="I30" s="169"/>
      <c r="J30" s="164"/>
      <c r="K30" s="164"/>
      <c r="L30" s="135"/>
      <c r="M30" s="135">
        <f t="shared" si="1"/>
        <v>0</v>
      </c>
      <c r="N30" s="135"/>
      <c r="O30" s="135"/>
    </row>
    <row r="31" spans="2:19" ht="44.25" customHeight="1" x14ac:dyDescent="0.25">
      <c r="B31" s="572"/>
      <c r="C31" s="135"/>
      <c r="D31" s="164"/>
      <c r="E31" s="164"/>
      <c r="F31" s="164"/>
      <c r="G31" s="164"/>
      <c r="H31" s="164"/>
      <c r="I31" s="169"/>
      <c r="J31" s="164"/>
      <c r="K31" s="164"/>
      <c r="L31" s="135"/>
      <c r="M31" s="135">
        <f t="shared" si="1"/>
        <v>0</v>
      </c>
      <c r="N31" s="135"/>
      <c r="O31" s="135"/>
    </row>
    <row r="32" spans="2:19" ht="43.5" customHeight="1" x14ac:dyDescent="0.25">
      <c r="B32" s="573"/>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62" t="s">
        <v>252</v>
      </c>
      <c r="C34" s="563"/>
      <c r="D34" s="563"/>
      <c r="E34" s="563"/>
      <c r="F34" s="563"/>
      <c r="G34" s="563"/>
      <c r="H34" s="563"/>
      <c r="I34" s="563"/>
      <c r="J34" s="563"/>
      <c r="K34" s="563"/>
      <c r="L34" s="563"/>
      <c r="M34" s="563"/>
      <c r="N34" s="563"/>
      <c r="O34" s="564"/>
    </row>
    <row r="35" spans="2:15" ht="15" customHeight="1" x14ac:dyDescent="0.25">
      <c r="B35" s="565"/>
      <c r="C35" s="566"/>
      <c r="D35" s="566"/>
      <c r="E35" s="566"/>
      <c r="F35" s="566"/>
      <c r="G35" s="566"/>
      <c r="H35" s="566"/>
      <c r="I35" s="566"/>
      <c r="J35" s="566"/>
      <c r="K35" s="566"/>
      <c r="L35" s="566"/>
      <c r="M35" s="566"/>
      <c r="N35" s="566"/>
      <c r="O35" s="567"/>
    </row>
    <row r="36" spans="2:15" ht="15.75" customHeight="1" thickBot="1" x14ac:dyDescent="0.3">
      <c r="B36" s="568"/>
      <c r="C36" s="569"/>
      <c r="D36" s="569"/>
      <c r="E36" s="569"/>
      <c r="F36" s="569"/>
      <c r="G36" s="569"/>
      <c r="H36" s="569"/>
      <c r="I36" s="569"/>
      <c r="J36" s="569"/>
      <c r="K36" s="569"/>
      <c r="L36" s="569"/>
      <c r="M36" s="569"/>
      <c r="N36" s="569"/>
      <c r="O36" s="570"/>
    </row>
    <row r="37" spans="2:15" ht="45.75" customHeight="1" x14ac:dyDescent="0.25">
      <c r="B37" s="560" t="s">
        <v>300</v>
      </c>
      <c r="C37" s="574" t="s">
        <v>63</v>
      </c>
      <c r="D37" s="574" t="s">
        <v>253</v>
      </c>
      <c r="E37" s="576" t="s">
        <v>295</v>
      </c>
      <c r="F37" s="577"/>
      <c r="G37" s="577"/>
      <c r="H37" s="577"/>
      <c r="I37" s="577"/>
      <c r="J37" s="577"/>
      <c r="K37" s="578"/>
      <c r="L37" s="574" t="s">
        <v>254</v>
      </c>
      <c r="M37" s="560" t="s">
        <v>301</v>
      </c>
      <c r="N37" s="560" t="s">
        <v>312</v>
      </c>
      <c r="O37" s="560" t="s">
        <v>313</v>
      </c>
    </row>
    <row r="38" spans="2:15" ht="75.75" thickBot="1" x14ac:dyDescent="0.3">
      <c r="B38" s="561"/>
      <c r="C38" s="575"/>
      <c r="D38" s="575"/>
      <c r="E38" s="216" t="s">
        <v>287</v>
      </c>
      <c r="F38" s="216" t="s">
        <v>288</v>
      </c>
      <c r="G38" s="216" t="s">
        <v>290</v>
      </c>
      <c r="H38" s="216" t="s">
        <v>289</v>
      </c>
      <c r="I38" s="216" t="s">
        <v>291</v>
      </c>
      <c r="J38" s="216" t="s">
        <v>293</v>
      </c>
      <c r="K38" s="216" t="s">
        <v>292</v>
      </c>
      <c r="L38" s="575"/>
      <c r="M38" s="561"/>
      <c r="N38" s="561"/>
      <c r="O38" s="561"/>
    </row>
    <row r="39" spans="2:15" ht="78.75" customHeight="1" x14ac:dyDescent="0.25">
      <c r="B39" s="571">
        <v>3</v>
      </c>
      <c r="C39" s="224" t="s">
        <v>248</v>
      </c>
      <c r="D39" s="102" t="s">
        <v>362</v>
      </c>
      <c r="E39" s="136">
        <v>0</v>
      </c>
      <c r="F39" s="136">
        <v>0</v>
      </c>
      <c r="G39" s="136">
        <v>0</v>
      </c>
      <c r="H39" s="136">
        <v>10</v>
      </c>
      <c r="I39" s="169">
        <v>0</v>
      </c>
      <c r="J39" s="136">
        <v>0</v>
      </c>
      <c r="K39" s="136">
        <v>0</v>
      </c>
      <c r="L39" s="137" t="s">
        <v>373</v>
      </c>
      <c r="M39" s="135">
        <f>SUM(E39:K39)</f>
        <v>10</v>
      </c>
      <c r="N39" s="135">
        <v>2</v>
      </c>
      <c r="O39" s="135"/>
    </row>
    <row r="40" spans="2:15" ht="63.75" customHeight="1" x14ac:dyDescent="0.25">
      <c r="B40" s="572"/>
      <c r="C40" s="224" t="s">
        <v>248</v>
      </c>
      <c r="D40" s="103" t="s">
        <v>363</v>
      </c>
      <c r="E40" s="136">
        <v>15</v>
      </c>
      <c r="F40" s="136">
        <v>5</v>
      </c>
      <c r="G40" s="136">
        <v>0</v>
      </c>
      <c r="H40" s="136">
        <v>10</v>
      </c>
      <c r="I40" s="169">
        <v>0</v>
      </c>
      <c r="J40" s="136">
        <v>10</v>
      </c>
      <c r="K40" s="136">
        <v>0</v>
      </c>
      <c r="L40" s="135" t="s">
        <v>333</v>
      </c>
      <c r="M40" s="135">
        <f t="shared" ref="M40:M46" si="2">SUM(E40:K40)</f>
        <v>40</v>
      </c>
      <c r="N40" s="135">
        <v>0</v>
      </c>
      <c r="O40" s="135"/>
    </row>
    <row r="41" spans="2:15" ht="63.75" customHeight="1" x14ac:dyDescent="0.25">
      <c r="B41" s="572"/>
      <c r="C41" s="224" t="s">
        <v>248</v>
      </c>
      <c r="D41" s="104" t="s">
        <v>364</v>
      </c>
      <c r="E41" s="136">
        <v>15</v>
      </c>
      <c r="F41" s="136">
        <v>5</v>
      </c>
      <c r="G41" s="136">
        <v>0</v>
      </c>
      <c r="H41" s="136">
        <v>10</v>
      </c>
      <c r="I41" s="169">
        <v>0</v>
      </c>
      <c r="J41" s="136">
        <v>10</v>
      </c>
      <c r="K41" s="136">
        <v>30</v>
      </c>
      <c r="L41" s="135" t="s">
        <v>374</v>
      </c>
      <c r="M41" s="135">
        <f t="shared" si="2"/>
        <v>70</v>
      </c>
      <c r="N41" s="135">
        <v>0</v>
      </c>
      <c r="O41" s="135"/>
    </row>
    <row r="42" spans="2:15" ht="33.75" customHeight="1" x14ac:dyDescent="0.25">
      <c r="B42" s="572"/>
      <c r="C42" s="224" t="s">
        <v>248</v>
      </c>
      <c r="D42" s="104" t="s">
        <v>365</v>
      </c>
      <c r="E42" s="136">
        <v>15</v>
      </c>
      <c r="F42" s="136">
        <v>5</v>
      </c>
      <c r="G42" s="136">
        <v>0</v>
      </c>
      <c r="H42" s="136">
        <v>10</v>
      </c>
      <c r="I42" s="169">
        <v>0</v>
      </c>
      <c r="J42" s="136">
        <v>10</v>
      </c>
      <c r="K42" s="136">
        <v>30</v>
      </c>
      <c r="L42" s="135" t="s">
        <v>375</v>
      </c>
      <c r="M42" s="135">
        <f t="shared" si="2"/>
        <v>70</v>
      </c>
      <c r="N42" s="135"/>
      <c r="O42" s="135">
        <v>0</v>
      </c>
    </row>
    <row r="43" spans="2:15" ht="51" customHeight="1" x14ac:dyDescent="0.25">
      <c r="B43" s="572"/>
      <c r="C43" s="256" t="s">
        <v>249</v>
      </c>
      <c r="D43" s="255" t="s">
        <v>372</v>
      </c>
      <c r="E43" s="136">
        <v>15</v>
      </c>
      <c r="F43" s="136">
        <v>5</v>
      </c>
      <c r="G43" s="136">
        <v>0</v>
      </c>
      <c r="H43" s="136">
        <v>0</v>
      </c>
      <c r="I43" s="169">
        <v>15</v>
      </c>
      <c r="J43" s="254">
        <v>10</v>
      </c>
      <c r="K43" s="136">
        <v>30</v>
      </c>
      <c r="L43" s="135" t="s">
        <v>376</v>
      </c>
      <c r="M43" s="135">
        <f t="shared" si="2"/>
        <v>75</v>
      </c>
      <c r="N43" s="135"/>
      <c r="O43" s="135">
        <v>2</v>
      </c>
    </row>
    <row r="44" spans="2:15" ht="38.25" customHeight="1" x14ac:dyDescent="0.25">
      <c r="B44" s="572"/>
      <c r="C44" s="135"/>
      <c r="D44" s="164"/>
      <c r="E44" s="164"/>
      <c r="F44" s="164"/>
      <c r="G44" s="164"/>
      <c r="H44" s="164"/>
      <c r="I44" s="169"/>
      <c r="J44" s="164"/>
      <c r="K44" s="164"/>
      <c r="L44" s="135"/>
      <c r="M44" s="135">
        <f t="shared" si="2"/>
        <v>0</v>
      </c>
      <c r="N44" s="135"/>
      <c r="O44" s="135"/>
    </row>
    <row r="45" spans="2:15" ht="39.75" customHeight="1" x14ac:dyDescent="0.25">
      <c r="B45" s="572"/>
      <c r="C45" s="135"/>
      <c r="D45" s="164"/>
      <c r="E45" s="164"/>
      <c r="F45" s="164"/>
      <c r="G45" s="164"/>
      <c r="H45" s="164"/>
      <c r="I45" s="169"/>
      <c r="J45" s="164"/>
      <c r="K45" s="164"/>
      <c r="L45" s="135"/>
      <c r="M45" s="135">
        <f t="shared" si="2"/>
        <v>0</v>
      </c>
      <c r="N45" s="135"/>
      <c r="O45" s="135"/>
    </row>
    <row r="46" spans="2:15" ht="44.25" customHeight="1" x14ac:dyDescent="0.25">
      <c r="B46" s="573"/>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62" t="s">
        <v>252</v>
      </c>
      <c r="C49" s="563"/>
      <c r="D49" s="563"/>
      <c r="E49" s="563"/>
      <c r="F49" s="563"/>
      <c r="G49" s="563"/>
      <c r="H49" s="563"/>
      <c r="I49" s="563"/>
      <c r="J49" s="563"/>
      <c r="K49" s="563"/>
      <c r="L49" s="563"/>
      <c r="M49" s="563"/>
      <c r="N49" s="563"/>
      <c r="O49" s="564"/>
    </row>
    <row r="50" spans="2:15" ht="15" customHeight="1" x14ac:dyDescent="0.25">
      <c r="B50" s="565"/>
      <c r="C50" s="566"/>
      <c r="D50" s="566"/>
      <c r="E50" s="566"/>
      <c r="F50" s="566"/>
      <c r="G50" s="566"/>
      <c r="H50" s="566"/>
      <c r="I50" s="566"/>
      <c r="J50" s="566"/>
      <c r="K50" s="566"/>
      <c r="L50" s="566"/>
      <c r="M50" s="566"/>
      <c r="N50" s="566"/>
      <c r="O50" s="567"/>
    </row>
    <row r="51" spans="2:15" ht="15.75" customHeight="1" thickBot="1" x14ac:dyDescent="0.3">
      <c r="B51" s="568"/>
      <c r="C51" s="569"/>
      <c r="D51" s="569"/>
      <c r="E51" s="569"/>
      <c r="F51" s="569"/>
      <c r="G51" s="569"/>
      <c r="H51" s="569"/>
      <c r="I51" s="569"/>
      <c r="J51" s="569"/>
      <c r="K51" s="569"/>
      <c r="L51" s="569"/>
      <c r="M51" s="569"/>
      <c r="N51" s="569"/>
      <c r="O51" s="570"/>
    </row>
    <row r="52" spans="2:15" ht="54" customHeight="1" x14ac:dyDescent="0.25">
      <c r="B52" s="560" t="s">
        <v>300</v>
      </c>
      <c r="C52" s="574" t="s">
        <v>63</v>
      </c>
      <c r="D52" s="574" t="s">
        <v>253</v>
      </c>
      <c r="E52" s="576" t="s">
        <v>295</v>
      </c>
      <c r="F52" s="577"/>
      <c r="G52" s="577"/>
      <c r="H52" s="577"/>
      <c r="I52" s="577"/>
      <c r="J52" s="577"/>
      <c r="K52" s="578"/>
      <c r="L52" s="574" t="s">
        <v>254</v>
      </c>
      <c r="M52" s="560" t="s">
        <v>301</v>
      </c>
      <c r="N52" s="560" t="s">
        <v>312</v>
      </c>
      <c r="O52" s="560" t="s">
        <v>313</v>
      </c>
    </row>
    <row r="53" spans="2:15" ht="75.75" thickBot="1" x14ac:dyDescent="0.3">
      <c r="B53" s="561"/>
      <c r="C53" s="575"/>
      <c r="D53" s="575"/>
      <c r="E53" s="216" t="s">
        <v>287</v>
      </c>
      <c r="F53" s="216" t="s">
        <v>288</v>
      </c>
      <c r="G53" s="216" t="s">
        <v>290</v>
      </c>
      <c r="H53" s="216" t="s">
        <v>289</v>
      </c>
      <c r="I53" s="216" t="s">
        <v>291</v>
      </c>
      <c r="J53" s="216" t="s">
        <v>293</v>
      </c>
      <c r="K53" s="216" t="s">
        <v>292</v>
      </c>
      <c r="L53" s="575"/>
      <c r="M53" s="561"/>
      <c r="N53" s="561"/>
      <c r="O53" s="561"/>
    </row>
    <row r="54" spans="2:15" ht="51" customHeight="1" x14ac:dyDescent="0.25">
      <c r="B54" s="571">
        <v>4</v>
      </c>
      <c r="C54" s="135"/>
      <c r="D54" s="102"/>
      <c r="E54" s="164"/>
      <c r="F54" s="164"/>
      <c r="G54" s="164"/>
      <c r="H54" s="164"/>
      <c r="I54" s="169"/>
      <c r="J54" s="164"/>
      <c r="K54" s="164"/>
      <c r="L54" s="137"/>
      <c r="M54" s="135">
        <f>SUM(E54:K54)</f>
        <v>0</v>
      </c>
      <c r="N54" s="135">
        <v>2</v>
      </c>
      <c r="O54" s="135"/>
    </row>
    <row r="55" spans="2:15" ht="42" customHeight="1" x14ac:dyDescent="0.25">
      <c r="B55" s="572"/>
      <c r="C55" s="135"/>
      <c r="D55" s="103"/>
      <c r="E55" s="164"/>
      <c r="F55" s="164"/>
      <c r="G55" s="164"/>
      <c r="H55" s="164"/>
      <c r="I55" s="169"/>
      <c r="J55" s="164"/>
      <c r="K55" s="164"/>
      <c r="L55" s="135"/>
      <c r="M55" s="135">
        <f t="shared" ref="M55:M61" si="3">SUM(E55:K55)</f>
        <v>0</v>
      </c>
      <c r="N55" s="135">
        <v>2</v>
      </c>
      <c r="O55" s="135"/>
    </row>
    <row r="56" spans="2:15" ht="39.75" customHeight="1" x14ac:dyDescent="0.25">
      <c r="B56" s="572"/>
      <c r="C56" s="135"/>
      <c r="D56" s="164"/>
      <c r="E56" s="164"/>
      <c r="F56" s="164"/>
      <c r="G56" s="164"/>
      <c r="H56" s="164"/>
      <c r="I56" s="169"/>
      <c r="J56" s="164"/>
      <c r="K56" s="164"/>
      <c r="L56" s="135"/>
      <c r="M56" s="135">
        <f t="shared" si="3"/>
        <v>0</v>
      </c>
      <c r="N56" s="135"/>
      <c r="O56" s="135"/>
    </row>
    <row r="57" spans="2:15" ht="43.5" customHeight="1" x14ac:dyDescent="0.25">
      <c r="B57" s="572"/>
      <c r="C57" s="135"/>
      <c r="D57" s="164"/>
      <c r="E57" s="164"/>
      <c r="F57" s="164"/>
      <c r="G57" s="164"/>
      <c r="H57" s="164"/>
      <c r="I57" s="169"/>
      <c r="J57" s="164"/>
      <c r="K57" s="164"/>
      <c r="L57" s="135"/>
      <c r="M57" s="135">
        <f t="shared" si="3"/>
        <v>0</v>
      </c>
      <c r="N57" s="135"/>
      <c r="O57" s="135"/>
    </row>
    <row r="58" spans="2:15" ht="39.75" customHeight="1" x14ac:dyDescent="0.25">
      <c r="B58" s="572"/>
      <c r="C58" s="135"/>
      <c r="D58" s="164"/>
      <c r="E58" s="164"/>
      <c r="F58" s="164"/>
      <c r="G58" s="164"/>
      <c r="H58" s="164"/>
      <c r="I58" s="169"/>
      <c r="J58" s="164"/>
      <c r="K58" s="164"/>
      <c r="L58" s="135"/>
      <c r="M58" s="135">
        <f t="shared" si="3"/>
        <v>0</v>
      </c>
      <c r="N58" s="135"/>
      <c r="O58" s="135"/>
    </row>
    <row r="59" spans="2:15" ht="38.25" customHeight="1" x14ac:dyDescent="0.25">
      <c r="B59" s="572"/>
      <c r="C59" s="135"/>
      <c r="D59" s="164"/>
      <c r="E59" s="164"/>
      <c r="F59" s="164"/>
      <c r="G59" s="164"/>
      <c r="H59" s="164"/>
      <c r="I59" s="169"/>
      <c r="J59" s="164"/>
      <c r="K59" s="164"/>
      <c r="L59" s="135"/>
      <c r="M59" s="135">
        <f t="shared" si="3"/>
        <v>0</v>
      </c>
      <c r="N59" s="135"/>
      <c r="O59" s="135"/>
    </row>
    <row r="60" spans="2:15" ht="39.75" customHeight="1" x14ac:dyDescent="0.25">
      <c r="B60" s="572"/>
      <c r="C60" s="135"/>
      <c r="D60" s="164"/>
      <c r="E60" s="164"/>
      <c r="F60" s="164"/>
      <c r="G60" s="164"/>
      <c r="H60" s="164"/>
      <c r="I60" s="169"/>
      <c r="J60" s="164"/>
      <c r="K60" s="164"/>
      <c r="L60" s="135"/>
      <c r="M60" s="135">
        <f t="shared" si="3"/>
        <v>0</v>
      </c>
      <c r="N60" s="135"/>
      <c r="O60" s="135"/>
    </row>
    <row r="61" spans="2:15" ht="43.5" customHeight="1" x14ac:dyDescent="0.25">
      <c r="B61" s="573"/>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62" t="s">
        <v>252</v>
      </c>
      <c r="C63" s="563"/>
      <c r="D63" s="563"/>
      <c r="E63" s="563"/>
      <c r="F63" s="563"/>
      <c r="G63" s="563"/>
      <c r="H63" s="563"/>
      <c r="I63" s="563"/>
      <c r="J63" s="563"/>
      <c r="K63" s="563"/>
      <c r="L63" s="563"/>
      <c r="M63" s="563"/>
      <c r="N63" s="563"/>
      <c r="O63" s="564"/>
    </row>
    <row r="64" spans="2:15" ht="15" customHeight="1" x14ac:dyDescent="0.25">
      <c r="B64" s="565"/>
      <c r="C64" s="566"/>
      <c r="D64" s="566"/>
      <c r="E64" s="566"/>
      <c r="F64" s="566"/>
      <c r="G64" s="566"/>
      <c r="H64" s="566"/>
      <c r="I64" s="566"/>
      <c r="J64" s="566"/>
      <c r="K64" s="566"/>
      <c r="L64" s="566"/>
      <c r="M64" s="566"/>
      <c r="N64" s="566"/>
      <c r="O64" s="567"/>
    </row>
    <row r="65" spans="2:15" ht="25.5" customHeight="1" thickBot="1" x14ac:dyDescent="0.3">
      <c r="B65" s="568"/>
      <c r="C65" s="569"/>
      <c r="D65" s="569"/>
      <c r="E65" s="569"/>
      <c r="F65" s="569"/>
      <c r="G65" s="569"/>
      <c r="H65" s="569"/>
      <c r="I65" s="569"/>
      <c r="J65" s="569"/>
      <c r="K65" s="569"/>
      <c r="L65" s="569"/>
      <c r="M65" s="569"/>
      <c r="N65" s="569"/>
      <c r="O65" s="570"/>
    </row>
    <row r="66" spans="2:15" ht="45.75" customHeight="1" x14ac:dyDescent="0.25">
      <c r="B66" s="560" t="s">
        <v>300</v>
      </c>
      <c r="C66" s="574" t="s">
        <v>63</v>
      </c>
      <c r="D66" s="574" t="s">
        <v>253</v>
      </c>
      <c r="E66" s="576" t="s">
        <v>295</v>
      </c>
      <c r="F66" s="577"/>
      <c r="G66" s="577"/>
      <c r="H66" s="577"/>
      <c r="I66" s="577"/>
      <c r="J66" s="577"/>
      <c r="K66" s="578"/>
      <c r="L66" s="574" t="s">
        <v>254</v>
      </c>
      <c r="M66" s="560" t="s">
        <v>301</v>
      </c>
      <c r="N66" s="560" t="s">
        <v>312</v>
      </c>
      <c r="O66" s="560" t="s">
        <v>313</v>
      </c>
    </row>
    <row r="67" spans="2:15" ht="64.5" customHeight="1" x14ac:dyDescent="0.25">
      <c r="B67" s="561"/>
      <c r="C67" s="575"/>
      <c r="D67" s="575"/>
      <c r="E67" s="216" t="s">
        <v>287</v>
      </c>
      <c r="F67" s="216" t="s">
        <v>288</v>
      </c>
      <c r="G67" s="216" t="s">
        <v>290</v>
      </c>
      <c r="H67" s="216" t="s">
        <v>289</v>
      </c>
      <c r="I67" s="216" t="s">
        <v>291</v>
      </c>
      <c r="J67" s="216" t="s">
        <v>293</v>
      </c>
      <c r="K67" s="216" t="s">
        <v>292</v>
      </c>
      <c r="L67" s="575"/>
      <c r="M67" s="561"/>
      <c r="N67" s="561"/>
      <c r="O67" s="561"/>
    </row>
    <row r="68" spans="2:15" ht="33.75" customHeight="1" x14ac:dyDescent="0.25">
      <c r="B68" s="571">
        <v>5</v>
      </c>
      <c r="C68" s="135"/>
      <c r="D68" s="164"/>
      <c r="E68" s="164"/>
      <c r="F68" s="164"/>
      <c r="G68" s="164"/>
      <c r="H68" s="164"/>
      <c r="I68" s="169"/>
      <c r="J68" s="164"/>
      <c r="K68" s="164"/>
      <c r="L68" s="137"/>
      <c r="M68" s="135">
        <f>SUM(E68:K68)</f>
        <v>0</v>
      </c>
      <c r="N68" s="135"/>
      <c r="O68" s="135"/>
    </row>
    <row r="69" spans="2:15" ht="33.75" customHeight="1" x14ac:dyDescent="0.25">
      <c r="B69" s="572"/>
      <c r="C69" s="135"/>
      <c r="D69" s="164"/>
      <c r="E69" s="164"/>
      <c r="F69" s="164"/>
      <c r="G69" s="164"/>
      <c r="H69" s="164"/>
      <c r="I69" s="169"/>
      <c r="J69" s="164"/>
      <c r="K69" s="164"/>
      <c r="L69" s="135"/>
      <c r="M69" s="135">
        <f t="shared" ref="M69:M75" si="4">SUM(E69:K69)</f>
        <v>0</v>
      </c>
      <c r="N69" s="135"/>
      <c r="O69" s="135"/>
    </row>
    <row r="70" spans="2:15" ht="33" customHeight="1" x14ac:dyDescent="0.25">
      <c r="B70" s="572"/>
      <c r="C70" s="135"/>
      <c r="D70" s="164"/>
      <c r="E70" s="164"/>
      <c r="F70" s="164"/>
      <c r="G70" s="164"/>
      <c r="H70" s="164"/>
      <c r="I70" s="169"/>
      <c r="J70" s="164"/>
      <c r="K70" s="164"/>
      <c r="L70" s="135"/>
      <c r="M70" s="135">
        <f t="shared" si="4"/>
        <v>0</v>
      </c>
      <c r="N70" s="135"/>
      <c r="O70" s="135"/>
    </row>
    <row r="71" spans="2:15" ht="36" customHeight="1" x14ac:dyDescent="0.25">
      <c r="B71" s="572"/>
      <c r="C71" s="135"/>
      <c r="D71" s="164"/>
      <c r="E71" s="164"/>
      <c r="F71" s="164"/>
      <c r="G71" s="164"/>
      <c r="H71" s="164"/>
      <c r="I71" s="169"/>
      <c r="J71" s="164"/>
      <c r="K71" s="164"/>
      <c r="L71" s="135"/>
      <c r="M71" s="135">
        <f t="shared" si="4"/>
        <v>0</v>
      </c>
      <c r="N71" s="135"/>
      <c r="O71" s="135"/>
    </row>
    <row r="72" spans="2:15" ht="36" customHeight="1" x14ac:dyDescent="0.25">
      <c r="B72" s="572"/>
      <c r="C72" s="135"/>
      <c r="D72" s="164"/>
      <c r="E72" s="164"/>
      <c r="F72" s="164"/>
      <c r="G72" s="164"/>
      <c r="H72" s="164"/>
      <c r="I72" s="169"/>
      <c r="J72" s="164"/>
      <c r="K72" s="164"/>
      <c r="L72" s="135"/>
      <c r="M72" s="135">
        <f t="shared" si="4"/>
        <v>0</v>
      </c>
      <c r="N72" s="135"/>
      <c r="O72" s="135"/>
    </row>
    <row r="73" spans="2:15" ht="39.75" customHeight="1" x14ac:dyDescent="0.25">
      <c r="B73" s="572"/>
      <c r="C73" s="135"/>
      <c r="D73" s="164"/>
      <c r="E73" s="164"/>
      <c r="F73" s="164"/>
      <c r="G73" s="164"/>
      <c r="H73" s="164"/>
      <c r="I73" s="169"/>
      <c r="J73" s="164"/>
      <c r="K73" s="164"/>
      <c r="L73" s="135"/>
      <c r="M73" s="135">
        <f t="shared" si="4"/>
        <v>0</v>
      </c>
      <c r="N73" s="135"/>
      <c r="O73" s="135"/>
    </row>
    <row r="74" spans="2:15" ht="28.5" customHeight="1" x14ac:dyDescent="0.25">
      <c r="B74" s="572"/>
      <c r="C74" s="135"/>
      <c r="D74" s="164"/>
      <c r="E74" s="164"/>
      <c r="F74" s="164"/>
      <c r="G74" s="164"/>
      <c r="H74" s="164"/>
      <c r="I74" s="169"/>
      <c r="J74" s="164"/>
      <c r="K74" s="164"/>
      <c r="L74" s="135"/>
      <c r="M74" s="135">
        <f t="shared" si="4"/>
        <v>0</v>
      </c>
      <c r="N74" s="135"/>
      <c r="O74" s="135"/>
    </row>
    <row r="75" spans="2:15" ht="34.5" customHeight="1" x14ac:dyDescent="0.25">
      <c r="B75" s="573"/>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62" t="s">
        <v>252</v>
      </c>
      <c r="C77" s="563"/>
      <c r="D77" s="563"/>
      <c r="E77" s="563"/>
      <c r="F77" s="563"/>
      <c r="G77" s="563"/>
      <c r="H77" s="563"/>
      <c r="I77" s="563"/>
      <c r="J77" s="563"/>
      <c r="K77" s="563"/>
      <c r="L77" s="563"/>
      <c r="M77" s="563"/>
      <c r="N77" s="563"/>
      <c r="O77" s="564"/>
    </row>
    <row r="78" spans="2:15" ht="15" customHeight="1" x14ac:dyDescent="0.25">
      <c r="B78" s="565"/>
      <c r="C78" s="566"/>
      <c r="D78" s="566"/>
      <c r="E78" s="566"/>
      <c r="F78" s="566"/>
      <c r="G78" s="566"/>
      <c r="H78" s="566"/>
      <c r="I78" s="566"/>
      <c r="J78" s="566"/>
      <c r="K78" s="566"/>
      <c r="L78" s="566"/>
      <c r="M78" s="566"/>
      <c r="N78" s="566"/>
      <c r="O78" s="567"/>
    </row>
    <row r="79" spans="2:15" ht="15.75" customHeight="1" thickBot="1" x14ac:dyDescent="0.3">
      <c r="B79" s="568"/>
      <c r="C79" s="569"/>
      <c r="D79" s="569"/>
      <c r="E79" s="569"/>
      <c r="F79" s="569"/>
      <c r="G79" s="569"/>
      <c r="H79" s="569"/>
      <c r="I79" s="569"/>
      <c r="J79" s="569"/>
      <c r="K79" s="569"/>
      <c r="L79" s="569"/>
      <c r="M79" s="569"/>
      <c r="N79" s="569"/>
      <c r="O79" s="570"/>
    </row>
    <row r="80" spans="2:15" ht="36.75" customHeight="1" x14ac:dyDescent="0.25">
      <c r="B80" s="560" t="s">
        <v>300</v>
      </c>
      <c r="C80" s="574" t="s">
        <v>63</v>
      </c>
      <c r="D80" s="574" t="s">
        <v>253</v>
      </c>
      <c r="E80" s="576" t="s">
        <v>295</v>
      </c>
      <c r="F80" s="577"/>
      <c r="G80" s="577"/>
      <c r="H80" s="577"/>
      <c r="I80" s="577"/>
      <c r="J80" s="577"/>
      <c r="K80" s="578"/>
      <c r="L80" s="574" t="s">
        <v>254</v>
      </c>
      <c r="M80" s="560" t="s">
        <v>301</v>
      </c>
      <c r="N80" s="560" t="s">
        <v>312</v>
      </c>
      <c r="O80" s="560" t="s">
        <v>313</v>
      </c>
    </row>
    <row r="81" spans="2:15" ht="75" x14ac:dyDescent="0.25">
      <c r="B81" s="561"/>
      <c r="C81" s="575"/>
      <c r="D81" s="575"/>
      <c r="E81" s="216" t="s">
        <v>287</v>
      </c>
      <c r="F81" s="216" t="s">
        <v>288</v>
      </c>
      <c r="G81" s="216" t="s">
        <v>290</v>
      </c>
      <c r="H81" s="216" t="s">
        <v>289</v>
      </c>
      <c r="I81" s="216" t="s">
        <v>291</v>
      </c>
      <c r="J81" s="216" t="s">
        <v>293</v>
      </c>
      <c r="K81" s="216" t="s">
        <v>292</v>
      </c>
      <c r="L81" s="575"/>
      <c r="M81" s="561"/>
      <c r="N81" s="561"/>
      <c r="O81" s="561"/>
    </row>
    <row r="82" spans="2:15" ht="48" customHeight="1" x14ac:dyDescent="0.25">
      <c r="B82" s="571">
        <v>6</v>
      </c>
      <c r="C82" s="135"/>
      <c r="D82" s="164"/>
      <c r="E82" s="164"/>
      <c r="F82" s="164"/>
      <c r="G82" s="164"/>
      <c r="H82" s="164"/>
      <c r="I82" s="169"/>
      <c r="J82" s="164"/>
      <c r="K82" s="164"/>
      <c r="L82" s="137"/>
      <c r="M82" s="135">
        <f>SUM(E82:K82)</f>
        <v>0</v>
      </c>
      <c r="N82" s="135"/>
      <c r="O82" s="135"/>
    </row>
    <row r="83" spans="2:15" ht="37.5" customHeight="1" x14ac:dyDescent="0.25">
      <c r="B83" s="572"/>
      <c r="C83" s="135"/>
      <c r="D83" s="164"/>
      <c r="E83" s="164"/>
      <c r="F83" s="164"/>
      <c r="G83" s="164"/>
      <c r="H83" s="164"/>
      <c r="I83" s="169"/>
      <c r="J83" s="164"/>
      <c r="K83" s="164"/>
      <c r="L83" s="135"/>
      <c r="M83" s="135">
        <f t="shared" ref="M83:M89" si="5">SUM(E83:K83)</f>
        <v>0</v>
      </c>
      <c r="N83" s="135"/>
      <c r="O83" s="135"/>
    </row>
    <row r="84" spans="2:15" ht="50.25" customHeight="1" x14ac:dyDescent="0.25">
      <c r="B84" s="572"/>
      <c r="C84" s="135"/>
      <c r="D84" s="164"/>
      <c r="E84" s="164"/>
      <c r="F84" s="164"/>
      <c r="G84" s="164"/>
      <c r="H84" s="164"/>
      <c r="I84" s="169"/>
      <c r="J84" s="164"/>
      <c r="K84" s="164"/>
      <c r="L84" s="135"/>
      <c r="M84" s="135">
        <f t="shared" si="5"/>
        <v>0</v>
      </c>
      <c r="N84" s="135"/>
      <c r="O84" s="135"/>
    </row>
    <row r="85" spans="2:15" ht="44.25" customHeight="1" x14ac:dyDescent="0.25">
      <c r="B85" s="572"/>
      <c r="C85" s="135"/>
      <c r="D85" s="164"/>
      <c r="E85" s="164"/>
      <c r="F85" s="164"/>
      <c r="G85" s="164"/>
      <c r="H85" s="164"/>
      <c r="I85" s="169"/>
      <c r="J85" s="164"/>
      <c r="K85" s="164"/>
      <c r="L85" s="135"/>
      <c r="M85" s="135">
        <f t="shared" si="5"/>
        <v>0</v>
      </c>
      <c r="N85" s="135"/>
      <c r="O85" s="135"/>
    </row>
    <row r="86" spans="2:15" ht="48" customHeight="1" x14ac:dyDescent="0.25">
      <c r="B86" s="572"/>
      <c r="C86" s="135"/>
      <c r="D86" s="164"/>
      <c r="E86" s="164"/>
      <c r="F86" s="164"/>
      <c r="G86" s="164"/>
      <c r="H86" s="164"/>
      <c r="I86" s="169"/>
      <c r="J86" s="164"/>
      <c r="K86" s="164"/>
      <c r="L86" s="135"/>
      <c r="M86" s="135">
        <f t="shared" si="5"/>
        <v>0</v>
      </c>
      <c r="N86" s="135"/>
      <c r="O86" s="135"/>
    </row>
    <row r="87" spans="2:15" ht="48.75" customHeight="1" x14ac:dyDescent="0.25">
      <c r="B87" s="572"/>
      <c r="C87" s="135"/>
      <c r="D87" s="164"/>
      <c r="E87" s="164"/>
      <c r="F87" s="164"/>
      <c r="G87" s="164"/>
      <c r="H87" s="164"/>
      <c r="I87" s="169"/>
      <c r="J87" s="164"/>
      <c r="K87" s="164"/>
      <c r="L87" s="135"/>
      <c r="M87" s="135">
        <f t="shared" si="5"/>
        <v>0</v>
      </c>
      <c r="N87" s="135"/>
      <c r="O87" s="135"/>
    </row>
    <row r="88" spans="2:15" ht="43.5" customHeight="1" x14ac:dyDescent="0.25">
      <c r="B88" s="572"/>
      <c r="C88" s="135"/>
      <c r="D88" s="164"/>
      <c r="E88" s="164"/>
      <c r="F88" s="164"/>
      <c r="G88" s="164"/>
      <c r="H88" s="164"/>
      <c r="I88" s="169"/>
      <c r="J88" s="164"/>
      <c r="K88" s="164"/>
      <c r="L88" s="135"/>
      <c r="M88" s="135">
        <f t="shared" si="5"/>
        <v>0</v>
      </c>
      <c r="N88" s="135"/>
      <c r="O88" s="135"/>
    </row>
    <row r="89" spans="2:15" ht="49.5" customHeight="1" x14ac:dyDescent="0.25">
      <c r="B89" s="573"/>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62" t="s">
        <v>252</v>
      </c>
      <c r="C91" s="563"/>
      <c r="D91" s="563"/>
      <c r="E91" s="563"/>
      <c r="F91" s="563"/>
      <c r="G91" s="563"/>
      <c r="H91" s="563"/>
      <c r="I91" s="563"/>
      <c r="J91" s="563"/>
      <c r="K91" s="563"/>
      <c r="L91" s="563"/>
      <c r="M91" s="563"/>
      <c r="N91" s="563"/>
      <c r="O91" s="564"/>
    </row>
    <row r="92" spans="2:15" ht="15" customHeight="1" x14ac:dyDescent="0.25">
      <c r="B92" s="565"/>
      <c r="C92" s="566"/>
      <c r="D92" s="566"/>
      <c r="E92" s="566"/>
      <c r="F92" s="566"/>
      <c r="G92" s="566"/>
      <c r="H92" s="566"/>
      <c r="I92" s="566"/>
      <c r="J92" s="566"/>
      <c r="K92" s="566"/>
      <c r="L92" s="566"/>
      <c r="M92" s="566"/>
      <c r="N92" s="566"/>
      <c r="O92" s="567"/>
    </row>
    <row r="93" spans="2:15" ht="15.75" customHeight="1" thickBot="1" x14ac:dyDescent="0.3">
      <c r="B93" s="568"/>
      <c r="C93" s="569"/>
      <c r="D93" s="569"/>
      <c r="E93" s="569"/>
      <c r="F93" s="569"/>
      <c r="G93" s="569"/>
      <c r="H93" s="569"/>
      <c r="I93" s="569"/>
      <c r="J93" s="569"/>
      <c r="K93" s="569"/>
      <c r="L93" s="569"/>
      <c r="M93" s="569"/>
      <c r="N93" s="569"/>
      <c r="O93" s="570"/>
    </row>
    <row r="94" spans="2:15" ht="45" customHeight="1" x14ac:dyDescent="0.25">
      <c r="B94" s="560" t="s">
        <v>300</v>
      </c>
      <c r="C94" s="574" t="s">
        <v>63</v>
      </c>
      <c r="D94" s="574" t="s">
        <v>253</v>
      </c>
      <c r="E94" s="576" t="s">
        <v>295</v>
      </c>
      <c r="F94" s="577"/>
      <c r="G94" s="577"/>
      <c r="H94" s="577"/>
      <c r="I94" s="577"/>
      <c r="J94" s="577"/>
      <c r="K94" s="578"/>
      <c r="L94" s="574" t="s">
        <v>254</v>
      </c>
      <c r="M94" s="560" t="s">
        <v>301</v>
      </c>
      <c r="N94" s="560" t="s">
        <v>312</v>
      </c>
      <c r="O94" s="560" t="s">
        <v>313</v>
      </c>
    </row>
    <row r="95" spans="2:15" ht="75" x14ac:dyDescent="0.25">
      <c r="B95" s="561"/>
      <c r="C95" s="575"/>
      <c r="D95" s="575"/>
      <c r="E95" s="216" t="s">
        <v>287</v>
      </c>
      <c r="F95" s="216" t="s">
        <v>288</v>
      </c>
      <c r="G95" s="216" t="s">
        <v>290</v>
      </c>
      <c r="H95" s="216" t="s">
        <v>289</v>
      </c>
      <c r="I95" s="216" t="s">
        <v>291</v>
      </c>
      <c r="J95" s="216" t="s">
        <v>293</v>
      </c>
      <c r="K95" s="216" t="s">
        <v>292</v>
      </c>
      <c r="L95" s="575"/>
      <c r="M95" s="561"/>
      <c r="N95" s="561"/>
      <c r="O95" s="561"/>
    </row>
    <row r="96" spans="2:15" ht="55.5" customHeight="1" x14ac:dyDescent="0.25">
      <c r="B96" s="571">
        <v>7</v>
      </c>
      <c r="C96" s="135"/>
      <c r="D96" s="164"/>
      <c r="E96" s="164"/>
      <c r="F96" s="164"/>
      <c r="G96" s="164"/>
      <c r="H96" s="164"/>
      <c r="I96" s="169"/>
      <c r="J96" s="164"/>
      <c r="K96" s="164"/>
      <c r="L96" s="137"/>
      <c r="M96" s="135">
        <f>SUM(E96:K96)</f>
        <v>0</v>
      </c>
      <c r="N96" s="135"/>
      <c r="O96" s="135"/>
    </row>
    <row r="97" spans="2:15" ht="39.75" customHeight="1" x14ac:dyDescent="0.25">
      <c r="B97" s="572"/>
      <c r="C97" s="135"/>
      <c r="D97" s="164"/>
      <c r="E97" s="164"/>
      <c r="F97" s="164"/>
      <c r="G97" s="164"/>
      <c r="H97" s="164"/>
      <c r="I97" s="169"/>
      <c r="J97" s="164"/>
      <c r="K97" s="164"/>
      <c r="L97" s="135"/>
      <c r="M97" s="135">
        <f t="shared" ref="M97:M103" si="6">SUM(E97:K97)</f>
        <v>0</v>
      </c>
      <c r="N97" s="135"/>
      <c r="O97" s="135"/>
    </row>
    <row r="98" spans="2:15" ht="37.5" customHeight="1" x14ac:dyDescent="0.25">
      <c r="B98" s="572"/>
      <c r="C98" s="135"/>
      <c r="D98" s="164"/>
      <c r="E98" s="164"/>
      <c r="F98" s="164"/>
      <c r="G98" s="164"/>
      <c r="H98" s="164"/>
      <c r="I98" s="169"/>
      <c r="J98" s="164"/>
      <c r="K98" s="164"/>
      <c r="L98" s="135"/>
      <c r="M98" s="135">
        <f t="shared" si="6"/>
        <v>0</v>
      </c>
      <c r="N98" s="135"/>
      <c r="O98" s="135"/>
    </row>
    <row r="99" spans="2:15" ht="38.25" customHeight="1" x14ac:dyDescent="0.25">
      <c r="B99" s="572"/>
      <c r="C99" s="135"/>
      <c r="D99" s="164"/>
      <c r="E99" s="164"/>
      <c r="F99" s="164"/>
      <c r="G99" s="164"/>
      <c r="H99" s="164"/>
      <c r="I99" s="169"/>
      <c r="J99" s="164"/>
      <c r="K99" s="164"/>
      <c r="L99" s="135"/>
      <c r="M99" s="135">
        <f t="shared" si="6"/>
        <v>0</v>
      </c>
      <c r="N99" s="135"/>
      <c r="O99" s="135"/>
    </row>
    <row r="100" spans="2:15" ht="40.5" customHeight="1" x14ac:dyDescent="0.25">
      <c r="B100" s="572"/>
      <c r="C100" s="135"/>
      <c r="D100" s="164"/>
      <c r="E100" s="164"/>
      <c r="F100" s="164"/>
      <c r="G100" s="164"/>
      <c r="H100" s="164"/>
      <c r="I100" s="169"/>
      <c r="J100" s="164"/>
      <c r="K100" s="164"/>
      <c r="L100" s="135"/>
      <c r="M100" s="135">
        <f t="shared" si="6"/>
        <v>0</v>
      </c>
      <c r="N100" s="135"/>
      <c r="O100" s="135"/>
    </row>
    <row r="101" spans="2:15" ht="37.5" customHeight="1" x14ac:dyDescent="0.25">
      <c r="B101" s="572"/>
      <c r="C101" s="135"/>
      <c r="D101" s="164"/>
      <c r="E101" s="164"/>
      <c r="F101" s="164"/>
      <c r="G101" s="164"/>
      <c r="H101" s="164"/>
      <c r="I101" s="169"/>
      <c r="J101" s="164"/>
      <c r="K101" s="164"/>
      <c r="L101" s="135"/>
      <c r="M101" s="135">
        <f t="shared" si="6"/>
        <v>0</v>
      </c>
      <c r="N101" s="135"/>
      <c r="O101" s="135"/>
    </row>
    <row r="102" spans="2:15" ht="45" customHeight="1" x14ac:dyDescent="0.25">
      <c r="B102" s="572"/>
      <c r="C102" s="135"/>
      <c r="D102" s="164"/>
      <c r="E102" s="164"/>
      <c r="F102" s="164"/>
      <c r="G102" s="164"/>
      <c r="H102" s="164"/>
      <c r="I102" s="169"/>
      <c r="J102" s="164"/>
      <c r="K102" s="164"/>
      <c r="L102" s="135"/>
      <c r="M102" s="135">
        <f t="shared" si="6"/>
        <v>0</v>
      </c>
      <c r="N102" s="135"/>
      <c r="O102" s="135"/>
    </row>
    <row r="103" spans="2:15" ht="44.25" customHeight="1" x14ac:dyDescent="0.25">
      <c r="B103" s="573"/>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62" t="s">
        <v>252</v>
      </c>
      <c r="C105" s="563"/>
      <c r="D105" s="563"/>
      <c r="E105" s="563"/>
      <c r="F105" s="563"/>
      <c r="G105" s="563"/>
      <c r="H105" s="563"/>
      <c r="I105" s="563"/>
      <c r="J105" s="563"/>
      <c r="K105" s="563"/>
      <c r="L105" s="563"/>
      <c r="M105" s="563"/>
      <c r="N105" s="563"/>
      <c r="O105" s="564"/>
    </row>
    <row r="106" spans="2:15" ht="15" customHeight="1" x14ac:dyDescent="0.25">
      <c r="B106" s="565"/>
      <c r="C106" s="566"/>
      <c r="D106" s="566"/>
      <c r="E106" s="566"/>
      <c r="F106" s="566"/>
      <c r="G106" s="566"/>
      <c r="H106" s="566"/>
      <c r="I106" s="566"/>
      <c r="J106" s="566"/>
      <c r="K106" s="566"/>
      <c r="L106" s="566"/>
      <c r="M106" s="566"/>
      <c r="N106" s="566"/>
      <c r="O106" s="567"/>
    </row>
    <row r="107" spans="2:15" ht="35.25" customHeight="1" thickBot="1" x14ac:dyDescent="0.3">
      <c r="B107" s="568"/>
      <c r="C107" s="569"/>
      <c r="D107" s="569"/>
      <c r="E107" s="569"/>
      <c r="F107" s="569"/>
      <c r="G107" s="569"/>
      <c r="H107" s="569"/>
      <c r="I107" s="569"/>
      <c r="J107" s="569"/>
      <c r="K107" s="569"/>
      <c r="L107" s="569"/>
      <c r="M107" s="569"/>
      <c r="N107" s="569"/>
      <c r="O107" s="570"/>
    </row>
    <row r="108" spans="2:15" ht="41.25" customHeight="1" x14ac:dyDescent="0.25">
      <c r="B108" s="560" t="s">
        <v>300</v>
      </c>
      <c r="C108" s="574" t="s">
        <v>63</v>
      </c>
      <c r="D108" s="574" t="s">
        <v>253</v>
      </c>
      <c r="E108" s="576" t="s">
        <v>295</v>
      </c>
      <c r="F108" s="577"/>
      <c r="G108" s="577"/>
      <c r="H108" s="577"/>
      <c r="I108" s="577"/>
      <c r="J108" s="577"/>
      <c r="K108" s="578"/>
      <c r="L108" s="574" t="s">
        <v>254</v>
      </c>
      <c r="M108" s="560" t="s">
        <v>301</v>
      </c>
      <c r="N108" s="560" t="s">
        <v>312</v>
      </c>
      <c r="O108" s="560" t="s">
        <v>313</v>
      </c>
    </row>
    <row r="109" spans="2:15" ht="75" x14ac:dyDescent="0.25">
      <c r="B109" s="561"/>
      <c r="C109" s="575"/>
      <c r="D109" s="575"/>
      <c r="E109" s="216" t="s">
        <v>287</v>
      </c>
      <c r="F109" s="216" t="s">
        <v>288</v>
      </c>
      <c r="G109" s="216" t="s">
        <v>290</v>
      </c>
      <c r="H109" s="216" t="s">
        <v>289</v>
      </c>
      <c r="I109" s="216" t="s">
        <v>291</v>
      </c>
      <c r="J109" s="216" t="s">
        <v>293</v>
      </c>
      <c r="K109" s="216" t="s">
        <v>292</v>
      </c>
      <c r="L109" s="575"/>
      <c r="M109" s="561"/>
      <c r="N109" s="561"/>
      <c r="O109" s="561"/>
    </row>
    <row r="110" spans="2:15" ht="52.5" customHeight="1" x14ac:dyDescent="0.25">
      <c r="B110" s="571">
        <v>8</v>
      </c>
      <c r="C110" s="135"/>
      <c r="D110" s="164"/>
      <c r="E110" s="164"/>
      <c r="F110" s="164"/>
      <c r="G110" s="164"/>
      <c r="H110" s="164"/>
      <c r="I110" s="169"/>
      <c r="J110" s="164"/>
      <c r="K110" s="164"/>
      <c r="L110" s="137"/>
      <c r="M110" s="135">
        <f>SUM(E110:K110)</f>
        <v>0</v>
      </c>
      <c r="N110" s="135"/>
      <c r="O110" s="135"/>
    </row>
    <row r="111" spans="2:15" ht="43.5" customHeight="1" x14ac:dyDescent="0.25">
      <c r="B111" s="572"/>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72"/>
      <c r="C112" s="135"/>
      <c r="D112" s="164"/>
      <c r="E112" s="164"/>
      <c r="F112" s="164"/>
      <c r="G112" s="164"/>
      <c r="H112" s="164"/>
      <c r="I112" s="169"/>
      <c r="J112" s="164"/>
      <c r="K112" s="164"/>
      <c r="L112" s="135"/>
      <c r="M112" s="135">
        <f t="shared" si="7"/>
        <v>0</v>
      </c>
      <c r="N112" s="135"/>
      <c r="O112" s="135"/>
    </row>
    <row r="113" spans="2:15" ht="40.5" customHeight="1" x14ac:dyDescent="0.25">
      <c r="B113" s="572"/>
      <c r="C113" s="135"/>
      <c r="D113" s="164"/>
      <c r="E113" s="164"/>
      <c r="F113" s="164"/>
      <c r="G113" s="164"/>
      <c r="H113" s="164"/>
      <c r="I113" s="169"/>
      <c r="J113" s="164"/>
      <c r="K113" s="164"/>
      <c r="L113" s="135"/>
      <c r="M113" s="135">
        <f t="shared" si="7"/>
        <v>0</v>
      </c>
      <c r="N113" s="135"/>
      <c r="O113" s="135"/>
    </row>
    <row r="114" spans="2:15" ht="48" customHeight="1" x14ac:dyDescent="0.25">
      <c r="B114" s="572"/>
      <c r="C114" s="135"/>
      <c r="D114" s="164"/>
      <c r="E114" s="164"/>
      <c r="F114" s="164"/>
      <c r="G114" s="164"/>
      <c r="H114" s="164"/>
      <c r="I114" s="169"/>
      <c r="J114" s="164"/>
      <c r="K114" s="164"/>
      <c r="L114" s="135"/>
      <c r="M114" s="135">
        <f t="shared" si="7"/>
        <v>0</v>
      </c>
      <c r="N114" s="135"/>
      <c r="O114" s="135"/>
    </row>
    <row r="115" spans="2:15" ht="37.5" customHeight="1" x14ac:dyDescent="0.25">
      <c r="B115" s="572"/>
      <c r="C115" s="135"/>
      <c r="D115" s="164"/>
      <c r="E115" s="164"/>
      <c r="F115" s="164"/>
      <c r="G115" s="164"/>
      <c r="H115" s="164"/>
      <c r="I115" s="169"/>
      <c r="J115" s="164"/>
      <c r="K115" s="164"/>
      <c r="L115" s="135"/>
      <c r="M115" s="135">
        <f t="shared" si="7"/>
        <v>0</v>
      </c>
      <c r="N115" s="135"/>
      <c r="O115" s="135"/>
    </row>
    <row r="116" spans="2:15" ht="45.75" customHeight="1" x14ac:dyDescent="0.25">
      <c r="B116" s="572"/>
      <c r="C116" s="135"/>
      <c r="D116" s="164"/>
      <c r="E116" s="164"/>
      <c r="F116" s="164"/>
      <c r="G116" s="164"/>
      <c r="H116" s="164"/>
      <c r="I116" s="169"/>
      <c r="J116" s="164"/>
      <c r="K116" s="164"/>
      <c r="L116" s="135"/>
      <c r="M116" s="135">
        <f t="shared" si="7"/>
        <v>0</v>
      </c>
      <c r="N116" s="135"/>
      <c r="O116" s="135"/>
    </row>
    <row r="117" spans="2:15" ht="51.75" customHeight="1" x14ac:dyDescent="0.25">
      <c r="B117" s="573"/>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62" t="s">
        <v>252</v>
      </c>
      <c r="C119" s="563"/>
      <c r="D119" s="563"/>
      <c r="E119" s="563"/>
      <c r="F119" s="563"/>
      <c r="G119" s="563"/>
      <c r="H119" s="563"/>
      <c r="I119" s="563"/>
      <c r="J119" s="563"/>
      <c r="K119" s="563"/>
      <c r="L119" s="563"/>
      <c r="M119" s="563"/>
      <c r="N119" s="563"/>
      <c r="O119" s="564"/>
    </row>
    <row r="120" spans="2:15" ht="15" customHeight="1" x14ac:dyDescent="0.25">
      <c r="B120" s="565"/>
      <c r="C120" s="566"/>
      <c r="D120" s="566"/>
      <c r="E120" s="566"/>
      <c r="F120" s="566"/>
      <c r="G120" s="566"/>
      <c r="H120" s="566"/>
      <c r="I120" s="566"/>
      <c r="J120" s="566"/>
      <c r="K120" s="566"/>
      <c r="L120" s="566"/>
      <c r="M120" s="566"/>
      <c r="N120" s="566"/>
      <c r="O120" s="567"/>
    </row>
    <row r="121" spans="2:15" ht="15.75" customHeight="1" thickBot="1" x14ac:dyDescent="0.3">
      <c r="B121" s="568"/>
      <c r="C121" s="569"/>
      <c r="D121" s="569"/>
      <c r="E121" s="569"/>
      <c r="F121" s="569"/>
      <c r="G121" s="569"/>
      <c r="H121" s="569"/>
      <c r="I121" s="569"/>
      <c r="J121" s="569"/>
      <c r="K121" s="569"/>
      <c r="L121" s="569"/>
      <c r="M121" s="569"/>
      <c r="N121" s="569"/>
      <c r="O121" s="570"/>
    </row>
    <row r="122" spans="2:15" ht="43.5" customHeight="1" x14ac:dyDescent="0.25">
      <c r="B122" s="560" t="s">
        <v>300</v>
      </c>
      <c r="C122" s="574" t="s">
        <v>63</v>
      </c>
      <c r="D122" s="574" t="s">
        <v>253</v>
      </c>
      <c r="E122" s="576" t="s">
        <v>295</v>
      </c>
      <c r="F122" s="577"/>
      <c r="G122" s="577"/>
      <c r="H122" s="577"/>
      <c r="I122" s="577"/>
      <c r="J122" s="577"/>
      <c r="K122" s="578"/>
      <c r="L122" s="574" t="s">
        <v>254</v>
      </c>
      <c r="M122" s="560" t="s">
        <v>301</v>
      </c>
      <c r="N122" s="560" t="s">
        <v>312</v>
      </c>
      <c r="O122" s="560" t="s">
        <v>313</v>
      </c>
    </row>
    <row r="123" spans="2:15" ht="75" x14ac:dyDescent="0.25">
      <c r="B123" s="561"/>
      <c r="C123" s="575"/>
      <c r="D123" s="575"/>
      <c r="E123" s="216" t="s">
        <v>287</v>
      </c>
      <c r="F123" s="216" t="s">
        <v>288</v>
      </c>
      <c r="G123" s="216" t="s">
        <v>290</v>
      </c>
      <c r="H123" s="216" t="s">
        <v>289</v>
      </c>
      <c r="I123" s="216" t="s">
        <v>291</v>
      </c>
      <c r="J123" s="216" t="s">
        <v>293</v>
      </c>
      <c r="K123" s="216" t="s">
        <v>292</v>
      </c>
      <c r="L123" s="575"/>
      <c r="M123" s="561"/>
      <c r="N123" s="561"/>
      <c r="O123" s="561"/>
    </row>
    <row r="124" spans="2:15" ht="47.25" customHeight="1" x14ac:dyDescent="0.25">
      <c r="B124" s="571">
        <v>9</v>
      </c>
      <c r="C124" s="135"/>
      <c r="D124" s="164"/>
      <c r="E124" s="164"/>
      <c r="F124" s="164"/>
      <c r="G124" s="164"/>
      <c r="H124" s="164"/>
      <c r="I124" s="169"/>
      <c r="J124" s="164"/>
      <c r="K124" s="164"/>
      <c r="L124" s="137"/>
      <c r="M124" s="135">
        <f>SUM(E124:K124)</f>
        <v>0</v>
      </c>
      <c r="N124" s="135"/>
      <c r="O124" s="135"/>
    </row>
    <row r="125" spans="2:15" ht="39.75" customHeight="1" x14ac:dyDescent="0.25">
      <c r="B125" s="572"/>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72"/>
      <c r="C126" s="135"/>
      <c r="D126" s="164"/>
      <c r="E126" s="164"/>
      <c r="F126" s="164"/>
      <c r="G126" s="164"/>
      <c r="H126" s="164"/>
      <c r="I126" s="169"/>
      <c r="J126" s="164"/>
      <c r="K126" s="164"/>
      <c r="L126" s="135"/>
      <c r="M126" s="135">
        <f t="shared" si="8"/>
        <v>0</v>
      </c>
      <c r="N126" s="135"/>
      <c r="O126" s="135"/>
    </row>
    <row r="127" spans="2:15" ht="40.5" customHeight="1" x14ac:dyDescent="0.25">
      <c r="B127" s="572"/>
      <c r="C127" s="135"/>
      <c r="D127" s="164"/>
      <c r="E127" s="164"/>
      <c r="F127" s="164"/>
      <c r="G127" s="164"/>
      <c r="H127" s="164"/>
      <c r="I127" s="169"/>
      <c r="J127" s="164"/>
      <c r="K127" s="164"/>
      <c r="L127" s="135"/>
      <c r="M127" s="135">
        <f t="shared" si="8"/>
        <v>0</v>
      </c>
      <c r="N127" s="135"/>
      <c r="O127" s="135"/>
    </row>
    <row r="128" spans="2:15" ht="47.25" customHeight="1" x14ac:dyDescent="0.25">
      <c r="B128" s="572"/>
      <c r="C128" s="135"/>
      <c r="D128" s="164"/>
      <c r="E128" s="164"/>
      <c r="F128" s="164"/>
      <c r="G128" s="164"/>
      <c r="H128" s="164"/>
      <c r="I128" s="169"/>
      <c r="J128" s="164"/>
      <c r="K128" s="164"/>
      <c r="L128" s="135"/>
      <c r="M128" s="135">
        <f t="shared" si="8"/>
        <v>0</v>
      </c>
      <c r="N128" s="135"/>
      <c r="O128" s="135"/>
    </row>
    <row r="129" spans="2:15" ht="41.25" customHeight="1" x14ac:dyDescent="0.25">
      <c r="B129" s="572"/>
      <c r="C129" s="135"/>
      <c r="D129" s="164"/>
      <c r="E129" s="164"/>
      <c r="F129" s="164"/>
      <c r="G129" s="164"/>
      <c r="H129" s="164"/>
      <c r="I129" s="169"/>
      <c r="J129" s="164"/>
      <c r="K129" s="164"/>
      <c r="L129" s="135"/>
      <c r="M129" s="135">
        <f t="shared" si="8"/>
        <v>0</v>
      </c>
      <c r="N129" s="135"/>
      <c r="O129" s="135"/>
    </row>
    <row r="130" spans="2:15" ht="41.25" customHeight="1" x14ac:dyDescent="0.25">
      <c r="B130" s="572"/>
      <c r="C130" s="135"/>
      <c r="D130" s="164"/>
      <c r="E130" s="164"/>
      <c r="F130" s="164"/>
      <c r="G130" s="164"/>
      <c r="H130" s="164"/>
      <c r="I130" s="169"/>
      <c r="J130" s="164"/>
      <c r="K130" s="164"/>
      <c r="L130" s="135"/>
      <c r="M130" s="135">
        <f t="shared" si="8"/>
        <v>0</v>
      </c>
      <c r="N130" s="135"/>
      <c r="O130" s="135"/>
    </row>
    <row r="131" spans="2:15" ht="41.25" customHeight="1" x14ac:dyDescent="0.25">
      <c r="B131" s="573"/>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62" t="s">
        <v>252</v>
      </c>
      <c r="C133" s="563"/>
      <c r="D133" s="563"/>
      <c r="E133" s="563"/>
      <c r="F133" s="563"/>
      <c r="G133" s="563"/>
      <c r="H133" s="563"/>
      <c r="I133" s="563"/>
      <c r="J133" s="563"/>
      <c r="K133" s="563"/>
      <c r="L133" s="563"/>
      <c r="M133" s="563"/>
      <c r="N133" s="563"/>
      <c r="O133" s="564"/>
    </row>
    <row r="134" spans="2:15" ht="15" customHeight="1" x14ac:dyDescent="0.25">
      <c r="B134" s="565"/>
      <c r="C134" s="566"/>
      <c r="D134" s="566"/>
      <c r="E134" s="566"/>
      <c r="F134" s="566"/>
      <c r="G134" s="566"/>
      <c r="H134" s="566"/>
      <c r="I134" s="566"/>
      <c r="J134" s="566"/>
      <c r="K134" s="566"/>
      <c r="L134" s="566"/>
      <c r="M134" s="566"/>
      <c r="N134" s="566"/>
      <c r="O134" s="567"/>
    </row>
    <row r="135" spans="2:15" ht="15.75" customHeight="1" thickBot="1" x14ac:dyDescent="0.3">
      <c r="B135" s="568"/>
      <c r="C135" s="569"/>
      <c r="D135" s="569"/>
      <c r="E135" s="569"/>
      <c r="F135" s="569"/>
      <c r="G135" s="569"/>
      <c r="H135" s="569"/>
      <c r="I135" s="569"/>
      <c r="J135" s="569"/>
      <c r="K135" s="569"/>
      <c r="L135" s="569"/>
      <c r="M135" s="569"/>
      <c r="N135" s="569"/>
      <c r="O135" s="570"/>
    </row>
    <row r="136" spans="2:15" ht="45.75" customHeight="1" x14ac:dyDescent="0.25">
      <c r="B136" s="560" t="s">
        <v>300</v>
      </c>
      <c r="C136" s="574" t="s">
        <v>63</v>
      </c>
      <c r="D136" s="574" t="s">
        <v>253</v>
      </c>
      <c r="E136" s="576" t="s">
        <v>295</v>
      </c>
      <c r="F136" s="577"/>
      <c r="G136" s="577"/>
      <c r="H136" s="577"/>
      <c r="I136" s="577"/>
      <c r="J136" s="577"/>
      <c r="K136" s="578"/>
      <c r="L136" s="574" t="s">
        <v>254</v>
      </c>
      <c r="M136" s="560" t="s">
        <v>301</v>
      </c>
      <c r="N136" s="560" t="s">
        <v>312</v>
      </c>
      <c r="O136" s="560" t="s">
        <v>313</v>
      </c>
    </row>
    <row r="137" spans="2:15" ht="75" x14ac:dyDescent="0.25">
      <c r="B137" s="561"/>
      <c r="C137" s="575"/>
      <c r="D137" s="575"/>
      <c r="E137" s="216" t="s">
        <v>287</v>
      </c>
      <c r="F137" s="216" t="s">
        <v>288</v>
      </c>
      <c r="G137" s="216" t="s">
        <v>290</v>
      </c>
      <c r="H137" s="216" t="s">
        <v>289</v>
      </c>
      <c r="I137" s="216" t="s">
        <v>291</v>
      </c>
      <c r="J137" s="216" t="s">
        <v>293</v>
      </c>
      <c r="K137" s="216" t="s">
        <v>292</v>
      </c>
      <c r="L137" s="575"/>
      <c r="M137" s="561"/>
      <c r="N137" s="561"/>
      <c r="O137" s="561"/>
    </row>
    <row r="138" spans="2:15" ht="47.25" customHeight="1" x14ac:dyDescent="0.25">
      <c r="B138" s="571">
        <v>10</v>
      </c>
      <c r="C138" s="135"/>
      <c r="D138" s="164"/>
      <c r="E138" s="164"/>
      <c r="F138" s="164"/>
      <c r="G138" s="164"/>
      <c r="H138" s="164"/>
      <c r="I138" s="169"/>
      <c r="J138" s="164"/>
      <c r="K138" s="164"/>
      <c r="L138" s="137"/>
      <c r="M138" s="135">
        <f>SUM(E138:K138)</f>
        <v>0</v>
      </c>
      <c r="N138" s="135"/>
      <c r="O138" s="135"/>
    </row>
    <row r="139" spans="2:15" ht="38.25" customHeight="1" x14ac:dyDescent="0.25">
      <c r="B139" s="572"/>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72"/>
      <c r="C140" s="135"/>
      <c r="D140" s="164"/>
      <c r="E140" s="164"/>
      <c r="F140" s="164"/>
      <c r="G140" s="164"/>
      <c r="H140" s="164"/>
      <c r="I140" s="169"/>
      <c r="J140" s="164"/>
      <c r="K140" s="164"/>
      <c r="L140" s="135"/>
      <c r="M140" s="135">
        <f t="shared" si="9"/>
        <v>0</v>
      </c>
      <c r="N140" s="135"/>
      <c r="O140" s="135"/>
    </row>
    <row r="141" spans="2:15" ht="45" customHeight="1" x14ac:dyDescent="0.25">
      <c r="B141" s="572"/>
      <c r="C141" s="135"/>
      <c r="D141" s="164"/>
      <c r="E141" s="164"/>
      <c r="F141" s="164"/>
      <c r="G141" s="164"/>
      <c r="H141" s="164"/>
      <c r="I141" s="169"/>
      <c r="J141" s="164"/>
      <c r="K141" s="164"/>
      <c r="L141" s="135"/>
      <c r="M141" s="135">
        <f t="shared" si="9"/>
        <v>0</v>
      </c>
      <c r="N141" s="135"/>
      <c r="O141" s="135"/>
    </row>
    <row r="142" spans="2:15" ht="43.5" customHeight="1" x14ac:dyDescent="0.25">
      <c r="B142" s="572"/>
      <c r="C142" s="135"/>
      <c r="D142" s="164"/>
      <c r="E142" s="164"/>
      <c r="F142" s="164"/>
      <c r="G142" s="164"/>
      <c r="H142" s="164"/>
      <c r="I142" s="169"/>
      <c r="J142" s="164"/>
      <c r="K142" s="164"/>
      <c r="L142" s="135"/>
      <c r="M142" s="135">
        <f t="shared" si="9"/>
        <v>0</v>
      </c>
      <c r="N142" s="135"/>
      <c r="O142" s="135"/>
    </row>
    <row r="143" spans="2:15" ht="42" customHeight="1" x14ac:dyDescent="0.25">
      <c r="B143" s="572"/>
      <c r="C143" s="135"/>
      <c r="D143" s="164"/>
      <c r="E143" s="164"/>
      <c r="F143" s="164"/>
      <c r="G143" s="164"/>
      <c r="H143" s="164"/>
      <c r="I143" s="169"/>
      <c r="J143" s="164"/>
      <c r="K143" s="164"/>
      <c r="L143" s="135"/>
      <c r="M143" s="135">
        <f t="shared" si="9"/>
        <v>0</v>
      </c>
      <c r="N143" s="135"/>
      <c r="O143" s="135"/>
    </row>
    <row r="144" spans="2:15" ht="51" customHeight="1" x14ac:dyDescent="0.25">
      <c r="B144" s="572"/>
      <c r="C144" s="135"/>
      <c r="D144" s="164"/>
      <c r="E144" s="164"/>
      <c r="F144" s="164"/>
      <c r="G144" s="164"/>
      <c r="H144" s="164"/>
      <c r="I144" s="169"/>
      <c r="J144" s="164"/>
      <c r="K144" s="164"/>
      <c r="L144" s="135"/>
      <c r="M144" s="135">
        <f t="shared" si="9"/>
        <v>0</v>
      </c>
      <c r="N144" s="135"/>
      <c r="O144" s="135"/>
    </row>
    <row r="145" spans="2:15" ht="49.5" customHeight="1" x14ac:dyDescent="0.25">
      <c r="B145" s="573"/>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62" t="s">
        <v>252</v>
      </c>
      <c r="C147" s="563"/>
      <c r="D147" s="563"/>
      <c r="E147" s="563"/>
      <c r="F147" s="563"/>
      <c r="G147" s="563"/>
      <c r="H147" s="563"/>
      <c r="I147" s="563"/>
      <c r="J147" s="563"/>
      <c r="K147" s="563"/>
      <c r="L147" s="563"/>
      <c r="M147" s="563"/>
      <c r="N147" s="563"/>
      <c r="O147" s="564"/>
    </row>
    <row r="148" spans="2:15" ht="15" customHeight="1" x14ac:dyDescent="0.25">
      <c r="B148" s="565"/>
      <c r="C148" s="566"/>
      <c r="D148" s="566"/>
      <c r="E148" s="566"/>
      <c r="F148" s="566"/>
      <c r="G148" s="566"/>
      <c r="H148" s="566"/>
      <c r="I148" s="566"/>
      <c r="J148" s="566"/>
      <c r="K148" s="566"/>
      <c r="L148" s="566"/>
      <c r="M148" s="566"/>
      <c r="N148" s="566"/>
      <c r="O148" s="567"/>
    </row>
    <row r="149" spans="2:15" ht="15.75" customHeight="1" thickBot="1" x14ac:dyDescent="0.3">
      <c r="B149" s="568"/>
      <c r="C149" s="569"/>
      <c r="D149" s="569"/>
      <c r="E149" s="569"/>
      <c r="F149" s="569"/>
      <c r="G149" s="569"/>
      <c r="H149" s="569"/>
      <c r="I149" s="569"/>
      <c r="J149" s="569"/>
      <c r="K149" s="569"/>
      <c r="L149" s="569"/>
      <c r="M149" s="569"/>
      <c r="N149" s="569"/>
      <c r="O149" s="570"/>
    </row>
    <row r="150" spans="2:15" ht="49.5" customHeight="1" x14ac:dyDescent="0.25">
      <c r="B150" s="560" t="s">
        <v>300</v>
      </c>
      <c r="C150" s="574" t="s">
        <v>63</v>
      </c>
      <c r="D150" s="574" t="s">
        <v>253</v>
      </c>
      <c r="E150" s="576" t="s">
        <v>295</v>
      </c>
      <c r="F150" s="577"/>
      <c r="G150" s="577"/>
      <c r="H150" s="577"/>
      <c r="I150" s="577"/>
      <c r="J150" s="577"/>
      <c r="K150" s="578"/>
      <c r="L150" s="574" t="s">
        <v>254</v>
      </c>
      <c r="M150" s="560" t="s">
        <v>301</v>
      </c>
      <c r="N150" s="560" t="s">
        <v>312</v>
      </c>
      <c r="O150" s="560" t="s">
        <v>313</v>
      </c>
    </row>
    <row r="151" spans="2:15" ht="72.75" customHeight="1" x14ac:dyDescent="0.25">
      <c r="B151" s="561"/>
      <c r="C151" s="575"/>
      <c r="D151" s="575"/>
      <c r="E151" s="216" t="s">
        <v>287</v>
      </c>
      <c r="F151" s="216" t="s">
        <v>288</v>
      </c>
      <c r="G151" s="216" t="s">
        <v>290</v>
      </c>
      <c r="H151" s="216" t="s">
        <v>289</v>
      </c>
      <c r="I151" s="216" t="s">
        <v>291</v>
      </c>
      <c r="J151" s="216" t="s">
        <v>293</v>
      </c>
      <c r="K151" s="216" t="s">
        <v>292</v>
      </c>
      <c r="L151" s="575"/>
      <c r="M151" s="561"/>
      <c r="N151" s="561"/>
      <c r="O151" s="561"/>
    </row>
    <row r="152" spans="2:15" ht="51" customHeight="1" x14ac:dyDescent="0.25">
      <c r="B152" s="571">
        <v>11</v>
      </c>
      <c r="C152" s="135"/>
      <c r="D152" s="164"/>
      <c r="E152" s="164"/>
      <c r="F152" s="164"/>
      <c r="G152" s="164"/>
      <c r="H152" s="164"/>
      <c r="I152" s="169"/>
      <c r="J152" s="164"/>
      <c r="K152" s="164"/>
      <c r="L152" s="137"/>
      <c r="M152" s="135">
        <f>SUM(E152:K152)</f>
        <v>0</v>
      </c>
      <c r="N152" s="135"/>
      <c r="O152" s="135"/>
    </row>
    <row r="153" spans="2:15" ht="44.25" customHeight="1" x14ac:dyDescent="0.25">
      <c r="B153" s="572"/>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72"/>
      <c r="C154" s="135"/>
      <c r="D154" s="164"/>
      <c r="E154" s="164"/>
      <c r="F154" s="164"/>
      <c r="G154" s="164"/>
      <c r="H154" s="164"/>
      <c r="I154" s="169"/>
      <c r="J154" s="164"/>
      <c r="K154" s="164"/>
      <c r="L154" s="135"/>
      <c r="M154" s="135">
        <f t="shared" si="10"/>
        <v>0</v>
      </c>
      <c r="N154" s="135"/>
      <c r="O154" s="135"/>
    </row>
    <row r="155" spans="2:15" ht="39.75" customHeight="1" x14ac:dyDescent="0.25">
      <c r="B155" s="572"/>
      <c r="C155" s="135"/>
      <c r="D155" s="164"/>
      <c r="E155" s="164"/>
      <c r="F155" s="164"/>
      <c r="G155" s="164"/>
      <c r="H155" s="164"/>
      <c r="I155" s="169"/>
      <c r="J155" s="164"/>
      <c r="K155" s="164"/>
      <c r="L155" s="135"/>
      <c r="M155" s="135">
        <f t="shared" si="10"/>
        <v>0</v>
      </c>
      <c r="N155" s="135"/>
      <c r="O155" s="135"/>
    </row>
    <row r="156" spans="2:15" ht="44.25" customHeight="1" x14ac:dyDescent="0.25">
      <c r="B156" s="572"/>
      <c r="C156" s="135"/>
      <c r="D156" s="164"/>
      <c r="E156" s="164"/>
      <c r="F156" s="164"/>
      <c r="G156" s="164"/>
      <c r="H156" s="164"/>
      <c r="I156" s="169"/>
      <c r="J156" s="164"/>
      <c r="K156" s="164"/>
      <c r="L156" s="135"/>
      <c r="M156" s="135">
        <f t="shared" si="10"/>
        <v>0</v>
      </c>
      <c r="N156" s="135"/>
      <c r="O156" s="135"/>
    </row>
    <row r="157" spans="2:15" ht="51.75" customHeight="1" x14ac:dyDescent="0.25">
      <c r="B157" s="572"/>
      <c r="C157" s="135"/>
      <c r="D157" s="164"/>
      <c r="E157" s="164"/>
      <c r="F157" s="164"/>
      <c r="G157" s="164"/>
      <c r="H157" s="164"/>
      <c r="I157" s="169"/>
      <c r="J157" s="164"/>
      <c r="K157" s="164"/>
      <c r="L157" s="135"/>
      <c r="M157" s="135">
        <f t="shared" si="10"/>
        <v>0</v>
      </c>
      <c r="N157" s="135"/>
      <c r="O157" s="135"/>
    </row>
    <row r="158" spans="2:15" ht="41.25" customHeight="1" x14ac:dyDescent="0.25">
      <c r="B158" s="572"/>
      <c r="C158" s="135"/>
      <c r="D158" s="164"/>
      <c r="E158" s="164"/>
      <c r="F158" s="164"/>
      <c r="G158" s="164"/>
      <c r="H158" s="164"/>
      <c r="I158" s="169"/>
      <c r="J158" s="164"/>
      <c r="K158" s="164"/>
      <c r="L158" s="135"/>
      <c r="M158" s="135">
        <f t="shared" si="10"/>
        <v>0</v>
      </c>
      <c r="N158" s="135"/>
      <c r="O158" s="135"/>
    </row>
    <row r="159" spans="2:15" ht="48" customHeight="1" x14ac:dyDescent="0.25">
      <c r="B159" s="573"/>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62" t="s">
        <v>252</v>
      </c>
      <c r="C162" s="563"/>
      <c r="D162" s="563"/>
      <c r="E162" s="563"/>
      <c r="F162" s="563"/>
      <c r="G162" s="563"/>
      <c r="H162" s="563"/>
      <c r="I162" s="563"/>
      <c r="J162" s="563"/>
      <c r="K162" s="563"/>
      <c r="L162" s="563"/>
      <c r="M162" s="563"/>
      <c r="N162" s="563"/>
      <c r="O162" s="564"/>
    </row>
    <row r="163" spans="2:15" ht="15" customHeight="1" x14ac:dyDescent="0.25">
      <c r="B163" s="565"/>
      <c r="C163" s="566"/>
      <c r="D163" s="566"/>
      <c r="E163" s="566"/>
      <c r="F163" s="566"/>
      <c r="G163" s="566"/>
      <c r="H163" s="566"/>
      <c r="I163" s="566"/>
      <c r="J163" s="566"/>
      <c r="K163" s="566"/>
      <c r="L163" s="566"/>
      <c r="M163" s="566"/>
      <c r="N163" s="566"/>
      <c r="O163" s="567"/>
    </row>
    <row r="164" spans="2:15" ht="23.25" customHeight="1" thickBot="1" x14ac:dyDescent="0.3">
      <c r="B164" s="568"/>
      <c r="C164" s="569"/>
      <c r="D164" s="569"/>
      <c r="E164" s="569"/>
      <c r="F164" s="569"/>
      <c r="G164" s="569"/>
      <c r="H164" s="569"/>
      <c r="I164" s="569"/>
      <c r="J164" s="569"/>
      <c r="K164" s="569"/>
      <c r="L164" s="569"/>
      <c r="M164" s="569"/>
      <c r="N164" s="569"/>
      <c r="O164" s="570"/>
    </row>
    <row r="165" spans="2:15" ht="45" customHeight="1" x14ac:dyDescent="0.25">
      <c r="B165" s="560" t="s">
        <v>300</v>
      </c>
      <c r="C165" s="574" t="s">
        <v>63</v>
      </c>
      <c r="D165" s="574" t="s">
        <v>253</v>
      </c>
      <c r="E165" s="576" t="s">
        <v>295</v>
      </c>
      <c r="F165" s="577"/>
      <c r="G165" s="577"/>
      <c r="H165" s="577"/>
      <c r="I165" s="577"/>
      <c r="J165" s="577"/>
      <c r="K165" s="578"/>
      <c r="L165" s="574" t="s">
        <v>254</v>
      </c>
      <c r="M165" s="560" t="s">
        <v>301</v>
      </c>
      <c r="N165" s="560" t="s">
        <v>312</v>
      </c>
      <c r="O165" s="560" t="s">
        <v>313</v>
      </c>
    </row>
    <row r="166" spans="2:15" ht="75" x14ac:dyDescent="0.25">
      <c r="B166" s="561"/>
      <c r="C166" s="575"/>
      <c r="D166" s="575"/>
      <c r="E166" s="216" t="s">
        <v>287</v>
      </c>
      <c r="F166" s="216" t="s">
        <v>288</v>
      </c>
      <c r="G166" s="216" t="s">
        <v>290</v>
      </c>
      <c r="H166" s="216" t="s">
        <v>289</v>
      </c>
      <c r="I166" s="216" t="s">
        <v>291</v>
      </c>
      <c r="J166" s="216" t="s">
        <v>293</v>
      </c>
      <c r="K166" s="216" t="s">
        <v>292</v>
      </c>
      <c r="L166" s="575"/>
      <c r="M166" s="561"/>
      <c r="N166" s="561"/>
      <c r="O166" s="561"/>
    </row>
    <row r="167" spans="2:15" ht="45.75" customHeight="1" x14ac:dyDescent="0.25">
      <c r="B167" s="571">
        <v>12</v>
      </c>
      <c r="C167" s="135"/>
      <c r="D167" s="164"/>
      <c r="E167" s="164"/>
      <c r="F167" s="164"/>
      <c r="G167" s="164"/>
      <c r="H167" s="164"/>
      <c r="I167" s="169"/>
      <c r="J167" s="164"/>
      <c r="K167" s="164"/>
      <c r="L167" s="137"/>
      <c r="M167" s="135">
        <f>SUM(E167:K167)</f>
        <v>0</v>
      </c>
      <c r="N167" s="135"/>
      <c r="O167" s="135"/>
    </row>
    <row r="168" spans="2:15" ht="45.75" customHeight="1" x14ac:dyDescent="0.25">
      <c r="B168" s="572"/>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72"/>
      <c r="C169" s="135"/>
      <c r="D169" s="164"/>
      <c r="E169" s="164"/>
      <c r="F169" s="164"/>
      <c r="G169" s="164"/>
      <c r="H169" s="164"/>
      <c r="I169" s="169"/>
      <c r="J169" s="164"/>
      <c r="K169" s="164"/>
      <c r="L169" s="135"/>
      <c r="M169" s="135">
        <f t="shared" si="11"/>
        <v>0</v>
      </c>
      <c r="N169" s="135"/>
      <c r="O169" s="135"/>
    </row>
    <row r="170" spans="2:15" ht="40.5" customHeight="1" x14ac:dyDescent="0.25">
      <c r="B170" s="572"/>
      <c r="C170" s="135"/>
      <c r="D170" s="164"/>
      <c r="E170" s="164"/>
      <c r="F170" s="164"/>
      <c r="G170" s="164"/>
      <c r="H170" s="164"/>
      <c r="I170" s="169"/>
      <c r="J170" s="164"/>
      <c r="K170" s="164"/>
      <c r="L170" s="135"/>
      <c r="M170" s="135">
        <f t="shared" si="11"/>
        <v>0</v>
      </c>
      <c r="N170" s="135"/>
      <c r="O170" s="135"/>
    </row>
    <row r="171" spans="2:15" ht="39.75" customHeight="1" x14ac:dyDescent="0.25">
      <c r="B171" s="572"/>
      <c r="C171" s="135"/>
      <c r="D171" s="164"/>
      <c r="E171" s="164"/>
      <c r="F171" s="164"/>
      <c r="G171" s="164"/>
      <c r="H171" s="164"/>
      <c r="I171" s="169"/>
      <c r="J171" s="164"/>
      <c r="K171" s="164"/>
      <c r="L171" s="135"/>
      <c r="M171" s="135">
        <f t="shared" si="11"/>
        <v>0</v>
      </c>
      <c r="N171" s="135"/>
      <c r="O171" s="135"/>
    </row>
    <row r="172" spans="2:15" ht="49.5" customHeight="1" x14ac:dyDescent="0.25">
      <c r="B172" s="572"/>
      <c r="C172" s="135"/>
      <c r="D172" s="164"/>
      <c r="E172" s="164"/>
      <c r="F172" s="164"/>
      <c r="G172" s="164"/>
      <c r="H172" s="164"/>
      <c r="I172" s="169"/>
      <c r="J172" s="164"/>
      <c r="K172" s="164"/>
      <c r="L172" s="135"/>
      <c r="M172" s="135">
        <f t="shared" si="11"/>
        <v>0</v>
      </c>
      <c r="N172" s="135"/>
      <c r="O172" s="135"/>
    </row>
    <row r="173" spans="2:15" ht="57" customHeight="1" x14ac:dyDescent="0.25">
      <c r="B173" s="572"/>
      <c r="C173" s="135"/>
      <c r="D173" s="164"/>
      <c r="E173" s="164"/>
      <c r="F173" s="164"/>
      <c r="G173" s="164"/>
      <c r="H173" s="164"/>
      <c r="I173" s="169"/>
      <c r="J173" s="164"/>
      <c r="K173" s="164"/>
      <c r="L173" s="135"/>
      <c r="M173" s="135">
        <f t="shared" si="11"/>
        <v>0</v>
      </c>
      <c r="N173" s="135"/>
      <c r="O173" s="135"/>
    </row>
    <row r="174" spans="2:15" ht="42" customHeight="1" x14ac:dyDescent="0.25">
      <c r="B174" s="573"/>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R9:S11"/>
    <mergeCell ref="C19:K19"/>
    <mergeCell ref="Q14:S14"/>
    <mergeCell ref="C23:C24"/>
    <mergeCell ref="D23:D24"/>
    <mergeCell ref="E23:K23"/>
    <mergeCell ref="L23:L24"/>
    <mergeCell ref="M23:M24"/>
    <mergeCell ref="N9:N10"/>
    <mergeCell ref="O9:O10"/>
    <mergeCell ref="C52:C53"/>
    <mergeCell ref="D52:D53"/>
    <mergeCell ref="M37:M38"/>
    <mergeCell ref="E52:K52"/>
    <mergeCell ref="L52:L53"/>
    <mergeCell ref="M52:M53"/>
    <mergeCell ref="C37:C38"/>
    <mergeCell ref="D37:D38"/>
    <mergeCell ref="E37:K3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E9:K9"/>
    <mergeCell ref="B9:B10"/>
    <mergeCell ref="B11:B18"/>
    <mergeCell ref="D9:D10"/>
    <mergeCell ref="C9:C10"/>
    <mergeCell ref="B136:B137"/>
    <mergeCell ref="B54:B61"/>
    <mergeCell ref="B66:B67"/>
    <mergeCell ref="B68:B75"/>
    <mergeCell ref="B80:B81"/>
    <mergeCell ref="B82:B89"/>
    <mergeCell ref="C136:C137"/>
    <mergeCell ref="D136:D137"/>
    <mergeCell ref="B94:B95"/>
    <mergeCell ref="L94:L95"/>
    <mergeCell ref="C94:C95"/>
    <mergeCell ref="B152:B159"/>
    <mergeCell ref="B165:B166"/>
    <mergeCell ref="C150:C151"/>
    <mergeCell ref="D150:D151"/>
    <mergeCell ref="E150:K150"/>
    <mergeCell ref="L122:L123"/>
    <mergeCell ref="E136:K136"/>
    <mergeCell ref="B167:B174"/>
    <mergeCell ref="C165:C166"/>
    <mergeCell ref="M165:M166"/>
    <mergeCell ref="B96:B103"/>
    <mergeCell ref="B108:B109"/>
    <mergeCell ref="B110:B117"/>
    <mergeCell ref="B122:B123"/>
    <mergeCell ref="B124:B131"/>
    <mergeCell ref="M122:M123"/>
    <mergeCell ref="L136:L137"/>
    <mergeCell ref="O23:O24"/>
    <mergeCell ref="B20:O22"/>
    <mergeCell ref="B34:O36"/>
    <mergeCell ref="N37:N38"/>
    <mergeCell ref="O37:O38"/>
    <mergeCell ref="B49:O51"/>
    <mergeCell ref="B23:B24"/>
    <mergeCell ref="B25:B32"/>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N165:N166"/>
    <mergeCell ref="O165:O166"/>
    <mergeCell ref="N136:N137"/>
    <mergeCell ref="O136:O137"/>
    <mergeCell ref="B147:O149"/>
    <mergeCell ref="N150:N151"/>
    <mergeCell ref="O150:O151"/>
    <mergeCell ref="B162:O164"/>
    <mergeCell ref="B138:B145"/>
    <mergeCell ref="B150:B151"/>
  </mergeCells>
  <dataValidations count="5">
    <dataValidation type="list" allowBlank="1" showInputMessage="1" showErrorMessage="1" sqref="C25:C32 C152:C161 C167:C174 C54:C62 C209:C216 C68:C75 C82:C90 C96:C104 C11:C18 C110:C117 C124:C132 C138:C146 C176:C183 C187:C194 C198:C205 C39:C48">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G167:G174 E25:E32 I11:I18 G11:G18 I25:I32 G25:G32 E167:E174 I167:I174 E39:E46">
      <formula1>$AB$5:$AB$6</formula1>
    </dataValidation>
    <dataValidation type="list" allowBlank="1" showInputMessage="1" showErrorMessage="1" sqref="F11:F18 F152:F159 F138:F145 F124:F131 F110:F117 F96:F103 F82:F89 F68:F75 F54:F61 F167:F174 F25:F32 F39:F46">
      <formula1>$AC$5:$AC$6</formula1>
    </dataValidation>
    <dataValidation type="list" allowBlank="1" showInputMessage="1" showErrorMessage="1" sqref="H11:H18 H152:H159 J152:J159 H138:H145 J138:J145 H124:H131 J124:J131 H110:H117 J110:J117 H96:H103 J96:J103 H82:H89 J82:J89 H68:H75 J68:J75 H54:H61 J54:J61 J39:J46 J167:J174 H25:H32 J11:J18 J25:J32 H167:H174 H39:H46">
      <formula1>$AD$5:$AD$6</formula1>
    </dataValidation>
    <dataValidation type="list" allowBlank="1" showInputMessage="1" showErrorMessage="1" sqref="K11:K18 K152:K159 K138:K145 K124:K131 K110:K117 K96:K103 K82:K89 K68:K75 K54:K61 K167:K174 K25:K32 K39:K46">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2019-03-19T19:57:13Z</dcterms:modified>
</cp:coreProperties>
</file>