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blanca.salcedo\Documents\2019\Vigencia 2019 IDPYBA OCI\JULIO\RIESGOS 2DO SEGU\"/>
    </mc:Choice>
  </mc:AlternateContent>
  <xr:revisionPtr revIDLastSave="0" documentId="13_ncr:1_{F72DB787-D137-47DE-9847-26F69B281281}" xr6:coauthVersionLast="43" xr6:coauthVersionMax="43" xr10:uidLastSave="{00000000-0000-0000-0000-000000000000}"/>
  <bookViews>
    <workbookView xWindow="-120" yWindow="-120" windowWidth="20730" windowHeight="11160" tabRatio="69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RIESGOS'!$A$111:$A$129</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6" i="22" l="1"/>
  <c r="M25" i="22"/>
  <c r="M27" i="22"/>
  <c r="AF134" i="20" l="1"/>
  <c r="AE134" i="20"/>
  <c r="AF132" i="20"/>
  <c r="AE132" i="20"/>
  <c r="AF131" i="20"/>
  <c r="AE131" i="20"/>
  <c r="AF130" i="20"/>
  <c r="AE130" i="20"/>
  <c r="P130" i="20"/>
  <c r="O130" i="20"/>
  <c r="Q130" i="20" l="1"/>
  <c r="R130" i="20" s="1"/>
  <c r="AG130" i="20"/>
  <c r="AI130" i="20" s="1"/>
  <c r="AK130" i="20" s="1"/>
  <c r="AH130" i="20"/>
  <c r="AJ130" i="20" s="1"/>
  <c r="AL130" i="20" s="1"/>
  <c r="AM130" i="20" l="1"/>
  <c r="M12" i="22"/>
  <c r="M13" i="22"/>
  <c r="M11" i="22"/>
  <c r="M28" i="22"/>
  <c r="M29" i="22"/>
  <c r="M30" i="22"/>
  <c r="M31" i="22"/>
  <c r="M41" i="22"/>
  <c r="M42" i="22"/>
  <c r="M43" i="22"/>
  <c r="M56" i="22"/>
  <c r="M57" i="22"/>
  <c r="M58" i="22"/>
  <c r="M59" i="22"/>
  <c r="M70" i="22"/>
  <c r="M71" i="22"/>
  <c r="M72" i="22"/>
  <c r="M73" i="22"/>
  <c r="M74" i="22"/>
  <c r="M75" i="22"/>
  <c r="M76" i="22"/>
  <c r="M77" i="22"/>
  <c r="M84" i="22"/>
  <c r="M85" i="22"/>
  <c r="M86" i="22"/>
  <c r="M87" i="22"/>
  <c r="M88" i="22"/>
  <c r="M89" i="22"/>
  <c r="M90" i="22"/>
  <c r="M91" i="22"/>
  <c r="M98" i="22"/>
  <c r="M99" i="22"/>
  <c r="M100" i="22"/>
  <c r="M101" i="22"/>
  <c r="M102" i="22"/>
  <c r="M103" i="22"/>
  <c r="M104" i="22"/>
  <c r="M105" i="22"/>
  <c r="M112" i="22"/>
  <c r="M113" i="22"/>
  <c r="M114" i="22"/>
  <c r="M115" i="22"/>
  <c r="M116" i="22"/>
  <c r="M117" i="22"/>
  <c r="M118" i="22"/>
  <c r="M119" i="22"/>
  <c r="M126" i="22"/>
  <c r="M127" i="22"/>
  <c r="M128" i="22"/>
  <c r="M129" i="22"/>
  <c r="M130" i="22"/>
  <c r="M131" i="22"/>
  <c r="M132" i="22"/>
  <c r="M133" i="22"/>
  <c r="M140" i="22"/>
  <c r="M141" i="22"/>
  <c r="M142" i="22"/>
  <c r="M143" i="22"/>
  <c r="M144" i="22"/>
  <c r="M145" i="22"/>
  <c r="M146" i="22"/>
  <c r="M147" i="22"/>
  <c r="M154" i="22"/>
  <c r="M155" i="22"/>
  <c r="M156" i="22"/>
  <c r="M157" i="22"/>
  <c r="M158" i="22"/>
  <c r="M159" i="22"/>
  <c r="M160" i="22"/>
  <c r="M161" i="22"/>
  <c r="M169" i="22"/>
  <c r="M170" i="22"/>
  <c r="M171" i="22"/>
  <c r="M172" i="22"/>
  <c r="M173" i="22"/>
  <c r="M174" i="22"/>
  <c r="M175" i="22"/>
  <c r="M176" i="22"/>
  <c r="V101" i="20"/>
  <c r="AU101" i="20"/>
  <c r="V102" i="20"/>
  <c r="AU102" i="20"/>
  <c r="V103" i="20"/>
  <c r="AU103" i="20"/>
  <c r="V104" i="20"/>
  <c r="AB104" i="20"/>
  <c r="AU104" i="20"/>
  <c r="BK104" i="20"/>
  <c r="V105" i="20"/>
  <c r="AB105" i="20"/>
  <c r="AU105" i="20"/>
  <c r="BK105" i="20"/>
  <c r="O111" i="20"/>
  <c r="P111" i="20"/>
  <c r="AE111" i="20"/>
  <c r="AF111" i="20"/>
  <c r="AE112" i="20"/>
  <c r="AF112" i="20"/>
  <c r="AE113" i="20"/>
  <c r="AF113" i="20"/>
  <c r="AE116" i="20"/>
  <c r="AF116" i="20"/>
  <c r="O117" i="20"/>
  <c r="P117" i="20"/>
  <c r="AE117" i="20"/>
  <c r="AF117" i="20"/>
  <c r="AE121" i="20"/>
  <c r="AF121" i="20"/>
  <c r="AE122" i="20"/>
  <c r="AF122" i="20"/>
  <c r="AE124" i="20"/>
  <c r="AF124" i="20"/>
  <c r="O125" i="20"/>
  <c r="P125" i="20"/>
  <c r="AE125" i="20"/>
  <c r="AF125" i="20"/>
  <c r="AE126" i="20"/>
  <c r="AF126" i="20"/>
  <c r="AE127" i="20"/>
  <c r="AF127" i="20"/>
  <c r="AE129" i="20"/>
  <c r="AF129" i="20"/>
  <c r="AH117" i="20" l="1"/>
  <c r="AJ117" i="20" s="1"/>
  <c r="AL117" i="20" s="1"/>
  <c r="Q125" i="20"/>
  <c r="R125" i="20" s="1"/>
  <c r="Q117" i="20"/>
  <c r="R117" i="20" s="1"/>
  <c r="AG117" i="20"/>
  <c r="AI117" i="20" s="1"/>
  <c r="AK117" i="20" s="1"/>
  <c r="AM117" i="20" s="1"/>
  <c r="Q111" i="20"/>
  <c r="R111" i="20" s="1"/>
  <c r="AH111" i="20"/>
  <c r="AJ111" i="20" s="1"/>
  <c r="AL111" i="20" s="1"/>
  <c r="AH125" i="20"/>
  <c r="AJ125" i="20" s="1"/>
  <c r="AL125" i="20" s="1"/>
  <c r="AG125" i="20"/>
  <c r="AI125" i="20" s="1"/>
  <c r="AK125" i="20" s="1"/>
  <c r="AG111" i="20"/>
  <c r="AI111" i="20" s="1"/>
  <c r="AK111" i="20" s="1"/>
  <c r="AM111" i="20" l="1"/>
  <c r="AM12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9" authorId="1" shapeId="0" xr:uid="{00000000-0006-0000-0700-000009000000}">
      <text>
        <r>
          <rPr>
            <b/>
            <sz val="11"/>
            <color indexed="81"/>
            <rFont val="Tahoma"/>
            <family val="2"/>
          </rPr>
          <t>Si el control es preventivo, afecta  la probabilidad y si el control es correctivo afecta el impacto</t>
        </r>
      </text>
    </comment>
    <comment ref="G40"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40"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4" authorId="1" shapeId="0" xr:uid="{00000000-0006-0000-0700-00000C000000}">
      <text>
        <r>
          <rPr>
            <b/>
            <sz val="11"/>
            <color indexed="81"/>
            <rFont val="Tahoma"/>
            <family val="2"/>
          </rPr>
          <t>Si el control es preventivo, afecta  la probabilidad y si el control es correctivo afecta el impacto</t>
        </r>
      </text>
    </comment>
    <comment ref="G55"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5"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8" authorId="1" shapeId="0" xr:uid="{00000000-0006-0000-0700-00000F000000}">
      <text>
        <r>
          <rPr>
            <b/>
            <sz val="11"/>
            <color indexed="81"/>
            <rFont val="Tahoma"/>
            <family val="2"/>
          </rPr>
          <t>Si el control es preventivo, afecta  la probabilidad y si el control es correctivo afecta el impacto</t>
        </r>
      </text>
    </comment>
    <comment ref="G69"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9"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2" authorId="1" shapeId="0" xr:uid="{00000000-0006-0000-0700-000012000000}">
      <text>
        <r>
          <rPr>
            <b/>
            <sz val="11"/>
            <color indexed="81"/>
            <rFont val="Tahoma"/>
            <family val="2"/>
          </rPr>
          <t>Si el control es preventivo, afecta  la probabilidad y si el control es correctivo afecta el impacto</t>
        </r>
      </text>
    </comment>
    <comment ref="G83"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3"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6" authorId="1" shapeId="0" xr:uid="{00000000-0006-0000-0700-000015000000}">
      <text>
        <r>
          <rPr>
            <b/>
            <sz val="11"/>
            <color indexed="81"/>
            <rFont val="Tahoma"/>
            <family val="2"/>
          </rPr>
          <t>Si el control es preventivo, afecta  la probabilidad y si el control es correctivo afecta el impacto</t>
        </r>
      </text>
    </comment>
    <comment ref="G97"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7"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10" authorId="1" shapeId="0" xr:uid="{00000000-0006-0000-0700-000018000000}">
      <text>
        <r>
          <rPr>
            <b/>
            <sz val="11"/>
            <color indexed="81"/>
            <rFont val="Tahoma"/>
            <family val="2"/>
          </rPr>
          <t>Si el control es preventivo, afecta  la probabilidad y si el control es correctivo afecta el impacto</t>
        </r>
      </text>
    </comment>
    <comment ref="G111"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11"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4" authorId="1" shapeId="0" xr:uid="{00000000-0006-0000-0700-00001B000000}">
      <text>
        <r>
          <rPr>
            <b/>
            <sz val="11"/>
            <color indexed="81"/>
            <rFont val="Tahoma"/>
            <family val="2"/>
          </rPr>
          <t>Si el control es preventivo, afecta  la probabilidad y si el control es correctivo afecta el impacto</t>
        </r>
      </text>
    </comment>
    <comment ref="G125"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5"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8" authorId="1" shapeId="0" xr:uid="{00000000-0006-0000-0700-00001E000000}">
      <text>
        <r>
          <rPr>
            <b/>
            <sz val="11"/>
            <color indexed="81"/>
            <rFont val="Tahoma"/>
            <family val="2"/>
          </rPr>
          <t>Si el control es preventivo, afecta  la probabilidad y si el control es correctivo afecta el impacto</t>
        </r>
      </text>
    </comment>
    <comment ref="G139"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9"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2" authorId="1" shapeId="0" xr:uid="{00000000-0006-0000-0700-000021000000}">
      <text>
        <r>
          <rPr>
            <b/>
            <sz val="11"/>
            <color indexed="81"/>
            <rFont val="Tahoma"/>
            <family val="2"/>
          </rPr>
          <t>Si el control es preventivo, afecta  la probabilidad y si el control es correctivo afecta el impacto</t>
        </r>
      </text>
    </comment>
    <comment ref="G153"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3"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7" authorId="1" shapeId="0" xr:uid="{00000000-0006-0000-0700-000024000000}">
      <text>
        <r>
          <rPr>
            <b/>
            <sz val="11"/>
            <color indexed="81"/>
            <rFont val="Tahoma"/>
            <family val="2"/>
          </rPr>
          <t>Si el control es preventivo, afecta  la probabilidad y si el control es correctivo afecta el impacto</t>
        </r>
      </text>
    </comment>
    <comment ref="G168"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8"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<sst xmlns="http://schemas.openxmlformats.org/spreadsheetml/2006/main" count="911" uniqueCount="427">
  <si>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</si>
  <si>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</si>
  <si>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</si>
  <si>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</si>
  <si>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</si>
  <si>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</si>
  <si>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</si>
  <si>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</si>
  <si>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</si>
  <si>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</si>
  <si>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</si>
  <si>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</si>
  <si>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</si>
  <si>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</si>
  <si>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</si>
  <si>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</si>
  <si>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</si>
  <si>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</si>
  <si>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</si>
  <si>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</si>
  <si>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</si>
  <si>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</si>
  <si>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</si>
  <si>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</si>
  <si>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</si>
  <si>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</si>
  <si>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</si>
  <si>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</si>
  <si>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</si>
  <si>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</si>
  <si>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</si>
  <si>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</si>
  <si>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</si>
  <si>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</si>
  <si>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</si>
  <si>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</si>
  <si>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</si>
  <si>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</si>
  <si>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</si>
  <si>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</si>
  <si>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</si>
  <si>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</si>
  <si>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</si>
  <si>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</si>
  <si>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</si>
  <si>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</si>
  <si>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</si>
  <si>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</si>
  <si>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</si>
  <si>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</si>
  <si>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</si>
  <si>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</si>
  <si>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</si>
  <si>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</si>
  <si>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</si>
  <si>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</si>
  <si>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</si>
  <si>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</si>
  <si>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</si>
  <si>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</si>
  <si>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</si>
  <si>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</si>
  <si>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</si>
  <si>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</si>
  <si>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</si>
  <si>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</si>
  <si>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</si>
  <si>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</si>
  <si>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</si>
  <si>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</si>
  <si>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</si>
  <si>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</si>
  <si>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</si>
  <si>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</si>
  <si>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</si>
  <si>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</si>
  <si>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</si>
  <si>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</si>
  <si>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</si>
  <si>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</si>
  <si>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</si>
  <si>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</si>
  <si>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</si>
  <si>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</si>
  <si>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</si>
  <si>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</si>
  <si>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</si>
  <si>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</si>
  <si>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</si>
  <si>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</si>
  <si>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</si>
  <si>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</si>
  <si>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</si>
  <si>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</si>
  <si>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</si>
  <si>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</si>
  <si>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</si>
  <si>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</si>
  <si>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</si>
  <si>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</si>
  <si>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</si>
  <si>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</si>
  <si>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</si>
  <si>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</si>
  <si>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</si>
  <si>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</si>
  <si>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</si>
  <si>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</si>
  <si>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</si>
  <si>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</si>
  <si>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</si>
  <si>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</si>
  <si>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</si>
  <si>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</si>
  <si>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</si>
  <si>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</si>
  <si>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</si>
  <si>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</si>
  <si>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</si>
  <si>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</si>
  <si>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</si>
  <si>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</si>
  <si>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</si>
  <si>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</si>
  <si>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</si>
  <si>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</si>
  <si>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</si>
  <si>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</si>
  <si>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</si>
  <si>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</si>
  <si>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</si>
  <si>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</si>
  <si>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</si>
  <si>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</si>
  <si>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</si>
  <si>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</si>
  <si>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</si>
  <si>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</si>
  <si>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</si>
  <si>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</si>
  <si>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</si>
  <si>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</si>
  <si>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</si>
  <si>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</si>
  <si>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</si>
  <si>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</si>
  <si>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</si>
  <si>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</si>
  <si>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</si>
  <si>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</si>
  <si>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</si>
  <si>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</si>
  <si>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</si>
  <si>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</si>
  <si>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</si>
  <si>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</si>
  <si>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</si>
  <si>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</si>
  <si>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</si>
  <si>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</si>
  <si>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</si>
  <si>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</si>
  <si>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</si>
  <si>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</si>
  <si>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</si>
  <si>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</si>
  <si>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</si>
  <si>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</si>
  <si>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</si>
  <si>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</si>
  <si>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</si>
  <si>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</si>
  <si>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</si>
  <si>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</si>
  <si>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</si>
  <si>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</si>
  <si>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</si>
  <si>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</si>
  <si>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</si>
  <si>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</si>
  <si>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</si>
  <si>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</si>
  <si>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</si>
  <si>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</si>
  <si>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</si>
  <si>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</si>
  <si>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</si>
  <si>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</si>
  <si>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</si>
  <si>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</si>
  <si>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</si>
  <si>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</si>
  <si>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</si>
  <si>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</si>
  <si>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</si>
  <si>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</si>
  <si>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</si>
  <si>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</si>
  <si>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</si>
  <si>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</si>
  <si>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</si>
  <si>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</si>
  <si>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</si>
  <si>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</si>
  <si>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</si>
  <si>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</si>
  <si>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</si>
  <si>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</si>
  <si>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</si>
  <si>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</si>
  <si>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</si>
  <si>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</si>
  <si>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</si>
  <si>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</si>
  <si>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</si>
  <si>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</si>
  <si>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</si>
  <si>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</si>
  <si>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</si>
  <si>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</si>
  <si>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</si>
  <si>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</si>
  <si>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</si>
  <si>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</si>
  <si>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</si>
  <si>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</si>
  <si>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</si>
  <si>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</si>
  <si>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</si>
  <si>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</si>
  <si>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</si>
  <si>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</si>
  <si>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</si>
  <si>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</si>
  <si>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</si>
  <si>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</si>
  <si>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</si>
  <si>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</si>
  <si>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</si>
  <si>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</si>
  <si>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</si>
  <si>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</si>
  <si>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</si>
  <si>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</si>
  <si>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</si>
  <si>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</si>
  <si>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</si>
  <si>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</si>
  <si>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</si>
  <si>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</si>
  <si>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</si>
  <si>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</si>
  <si>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</si>
  <si>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</si>
  <si>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</si>
  <si>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</si>
  <si>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</si>
  <si>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</si>
  <si>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</si>
  <si>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</si>
  <si>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</si>
  <si>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</si>
  <si>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</si>
  <si>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</si>
  <si>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</si>
  <si>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</si>
  <si>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</si>
  <si>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</si>
  <si>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</si>
  <si>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</si>
  <si>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</si>
  <si>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</si>
  <si>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</si>
  <si>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</si>
  <si>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</si>
  <si>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</si>
  <si>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</si>
  <si>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</si>
  <si>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</si>
  <si>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</si>
  <si>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</si>
  <si>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</si>
  <si>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</si>
  <si>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</si>
  <si>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</si>
  <si>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</si>
  <si>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</si>
  <si>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</si>
  <si>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</si>
  <si>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</si>
  <si>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</si>
  <si>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</si>
  <si>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</si>
  <si>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</si>
  <si>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</si>
  <si>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</si>
  <si>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</si>
  <si>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</si>
  <si>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</si>
  <si>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</si>
  <si>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</si>
  <si>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</si>
  <si>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</si>
  <si>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</si>
  <si>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</si>
  <si>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</si>
  <si>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</si>
  <si>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</si>
  <si>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</si>
  <si>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</si>
  <si>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</si>
  <si>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</si>
  <si>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</si>
  <si>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</si>
  <si>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</si>
  <si>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</si>
  <si>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</si>
  <si>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</si>
  <si>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</si>
  <si>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</si>
  <si>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 xml:space="preserve">Aumento en el numero de animales caninos y felinos  fallecidos en areas publicas </t>
  </si>
  <si>
    <t>falencias en la capacidad operativa para la atención de las urgencias veterinarias</t>
  </si>
  <si>
    <t>Información errada suminstrada sobre posibles urgencias</t>
  </si>
  <si>
    <t>Incumplimiento a la programación de atención</t>
  </si>
  <si>
    <t>Posibles investigaciones de tipo administrativo</t>
  </si>
  <si>
    <t>Aumento del numero de incorformidades</t>
  </si>
  <si>
    <t>Hallazgos motivos de auditorias</t>
  </si>
  <si>
    <t>permida de imagen institucional</t>
  </si>
  <si>
    <t>Se realizan reprogramaciones y se priorizan las urgencias vitales tipo triage 1 y 2</t>
  </si>
  <si>
    <t>Llamadas de verificación sobre la información suministrada</t>
  </si>
  <si>
    <t>Socializacion del procedimiento de urgencias veterinarias</t>
  </si>
  <si>
    <t xml:space="preserve">Matriz de reportes </t>
  </si>
  <si>
    <t>Relacion de resultado de las llamadas en matriz de reportes</t>
  </si>
  <si>
    <t>Actas de reunión, listas de asistencia y procedimiento</t>
  </si>
  <si>
    <t>Realizar mesa tecnica para determinar el origen del aunmento</t>
  </si>
  <si>
    <t>SALUD INTEGRAL A LA FAUNA</t>
  </si>
  <si>
    <t xml:space="preserve">sobrepoblación de palomas </t>
  </si>
  <si>
    <t>Solicitudes, oficios, correos</t>
  </si>
  <si>
    <t>Suministro coluntario de alimentos a las aves por la ciudadania debido a comportamiento cultural</t>
  </si>
  <si>
    <t xml:space="preserve">Inadecuada disposición de residuos </t>
  </si>
  <si>
    <t>Debilidad en el cumplimiento de los procedimientos y anexos del mismo</t>
  </si>
  <si>
    <t>Diseminación de agentes y generación de enfermedades</t>
  </si>
  <si>
    <t xml:space="preserve">Deterioro del patromonio </t>
  </si>
  <si>
    <t>Diseño y ejecución de programas de educación ciudadana</t>
  </si>
  <si>
    <t>Recoversión laboral (plaza de bolivar)</t>
  </si>
  <si>
    <t xml:space="preserve">intervenciones a infraestructura de manera directa a edificios </t>
  </si>
  <si>
    <t>fotos, informes</t>
  </si>
  <si>
    <t>Intervención directa</t>
  </si>
  <si>
    <t>Coordinador sinantropicos</t>
  </si>
  <si>
    <t>Falta de microchips y/o lectores para el desarrollo de las jornadas de esterilización en las veinte localidades de la ciudad.</t>
  </si>
  <si>
    <t>Cancelación total de las jornadas de esterilziación programadas, incumplimiento a las mestas propuetas, incumplimiento al contrato por parte del Instituto.</t>
  </si>
  <si>
    <t xml:space="preserve"> No contar con las  evidencias que soporten los procedimientos quirurgicos realizados, es decir historias clinicas diligenciadas de manera inadecuada, falta de soportes como fotocopias de cedula o recibos de servicio publico.</t>
  </si>
  <si>
    <t>Formato de supervisión de jornada</t>
  </si>
  <si>
    <t>Durante la jornadas de esterilización se realiza la supervisión por parte del coordinador de la jornada, verificando que se realicen las esterilizaciones programadas e identificando los casos de morbilidad y mortalidad</t>
  </si>
  <si>
    <t>Mediante Oficio</t>
  </si>
  <si>
    <t>Requerir al operador por el incumplimiento en la entrega de los soportes o evidencias de manera oportuna al supervisor del contrato.</t>
  </si>
  <si>
    <t>soportes revisados y aprobados</t>
  </si>
  <si>
    <t>En la revisión que se realizara a los soportes se verificara de manera semanal el cumplimiento en el diligenciamineto de los formatos</t>
  </si>
  <si>
    <t>Hojas de vida de profesionales adicionales</t>
  </si>
  <si>
    <t>Contar con una base de datos de personal avalado por la supervisión dispuesto por los operadores para los casos de situaciones donde se requiera reemplazar uno o mas profesionales.</t>
  </si>
  <si>
    <t>Informar a la subdirección de atención a la fauna, el estado del stock de invetario de microchips con el fin de garantizar la realización de las jornadas de esterilización.</t>
  </si>
  <si>
    <t xml:space="preserve">Correo electronico </t>
  </si>
  <si>
    <t xml:space="preserve"> Ausencia o debilidad  habilidad y destreza por parte de los operadores para la ejecución de las actividades de esterilziación de forma masiva.</t>
  </si>
  <si>
    <t xml:space="preserve"> No aplicación por parte del operador de los procedimientos, protocolos instructivos y formatos diseñados por el instituto para la ejecución del programa Itegral de esterilizaciones.</t>
  </si>
  <si>
    <t>Aumento en  la presentación de eventos adversos asoiciados al procedimientos quirúrgico, morbilidad y mortalidad. Aumento en los tiempos de atención a la comunidad  que asiste en la jornada</t>
  </si>
  <si>
    <t xml:space="preserve"> Aumento de los PQRS o  Quejas de la ciudadania por la inconformidad en la prestación del servicio.</t>
  </si>
  <si>
    <t xml:space="preserve"> Retrasos en el cumplimiento de la meta, ejecución física para el Programa Integral de Esterilizaciones caninas y felinas en el D.C. </t>
  </si>
  <si>
    <t>.  Entrega inoportuna de los soportes o evidencias producto de la ejecución de las jornadas de esterilización por parte de los operadores contratados.</t>
  </si>
  <si>
    <t xml:space="preserve">  Retrasos en la entrega oportuna de los reportes al área de Planeación, además de dificultados en la programación del PAC y ejecución presupuestal.</t>
  </si>
  <si>
    <t xml:space="preserve">   Dificultad en la ejecución de jornadas programadas  por parte del operador a causa de posibles inconvenientes con las Unidades Móviles Quirúrgicas y Talento Humano avalado por el Instituto.</t>
  </si>
  <si>
    <t>Coordinador programa integral de esterilizaciones</t>
  </si>
  <si>
    <r>
      <rPr>
        <b/>
        <sz val="11"/>
        <color theme="1"/>
        <rFont val="Calibri"/>
        <family val="2"/>
        <scheme val="minor"/>
      </rPr>
      <t>Se cambio ademas como se materializa el riesgo:</t>
    </r>
    <r>
      <rPr>
        <sz val="11"/>
        <color theme="1"/>
        <rFont val="Calibri"/>
        <family val="2"/>
        <scheme val="minor"/>
      </rPr>
      <t xml:space="preserve">
*</t>
    </r>
    <r>
      <rPr>
        <sz val="11"/>
        <color rgb="FFFF0000"/>
        <rFont val="Calibri"/>
        <family val="2"/>
        <scheme val="minor"/>
      </rPr>
      <t>Alertar a la subdirección por medio de un informe (oficio) donde se plantee la situación).</t>
    </r>
    <r>
      <rPr>
        <sz val="11"/>
        <color theme="1"/>
        <rFont val="Calibri"/>
        <family val="2"/>
        <scheme val="minor"/>
      </rPr>
      <t xml:space="preserve">Alertar al supervisor del contrato  por medio de un  correo  electronico donde se menifieste la situación presentada.
</t>
    </r>
    <r>
      <rPr>
        <b/>
        <sz val="11"/>
        <color theme="1"/>
        <rFont val="Calibri"/>
        <family val="2"/>
        <scheme val="minor"/>
      </rPr>
      <t>Seguimiento a controles
*</t>
    </r>
    <r>
      <rPr>
        <sz val="11"/>
        <color rgb="FFFF0000"/>
        <rFont val="Calibri"/>
        <family val="2"/>
        <scheme val="minor"/>
      </rPr>
      <t xml:space="preserve">Se realiza mediante la matriz de reporte y se incluye el trigue 3, para el mes de diciembre no se contaba con contrato vigente con las clinicas operadoras para los cual se ejecuto medinate atención en la unidad de cuidado animal.  </t>
    </r>
    <r>
      <rPr>
        <sz val="11"/>
        <rFont val="Calibri"/>
        <family val="2"/>
        <scheme val="minor"/>
      </rPr>
      <t>En cada jornada de esterilizacion el coordinador de la jornada diligencia el formato de supervisión para cada unidad movil, con el fin de identificar que se cumpla todo a cabalidad.
*</t>
    </r>
    <r>
      <rPr>
        <sz val="11"/>
        <color rgb="FFFF0000"/>
        <rFont val="Calibri"/>
        <family val="2"/>
        <scheme val="minor"/>
      </rPr>
      <t xml:space="preserve">Se siguen realizando llamadas de verificación solciitando fotografias y videos para confirmar y clasificar el triague. </t>
    </r>
    <r>
      <rPr>
        <sz val="11"/>
        <color theme="1"/>
        <rFont val="Calibri"/>
        <family val="2"/>
        <scheme val="minor"/>
      </rPr>
      <t xml:space="preserve">Se realizó un requerimiento al operador por medio de correo electronico solicitando que informará por que una unidad Movil no cumplio a cabalidad con las especificaciones del area de comunicaciones.
* </t>
    </r>
    <r>
      <rPr>
        <sz val="11"/>
        <color rgb="FFFF0000"/>
        <rFont val="Calibri"/>
        <family val="2"/>
        <scheme val="minor"/>
      </rPr>
      <t xml:space="preserve">Se socializa a voluntarios y policia el procedimiento. Al interior del proceso se socializa a medida que ingresa nuevos contratistas al equipo. </t>
    </r>
    <r>
      <rPr>
        <sz val="11"/>
        <color theme="1"/>
        <rFont val="Calibri"/>
        <family val="2"/>
        <scheme val="minor"/>
      </rPr>
      <t>Existe una base de datos actualizada por cada operador en donde se encuantra el talento humano avalado por la supervisión del contrato con el fin que si sucede imprevistos puedan remplazar las personas informando mediante correo Electronico.</t>
    </r>
    <r>
      <rPr>
        <sz val="11"/>
        <rFont val="Calibri"/>
        <family val="2"/>
        <scheme val="minor"/>
      </rPr>
      <t xml:space="preserve">
</t>
    </r>
    <r>
      <rPr>
        <b/>
        <sz val="11"/>
        <rFont val="Calibri"/>
        <family val="2"/>
        <scheme val="minor"/>
      </rPr>
      <t>Seguimiento a controles existentes</t>
    </r>
    <r>
      <rPr>
        <b/>
        <sz val="11"/>
        <color theme="1"/>
        <rFont val="Calibri"/>
        <family val="2"/>
        <scheme val="minor"/>
      </rPr>
      <t xml:space="preserve">
*</t>
    </r>
    <r>
      <rPr>
        <sz val="11"/>
        <color theme="1"/>
        <rFont val="Calibri"/>
        <family val="2"/>
        <scheme val="minor"/>
      </rPr>
      <t xml:space="preserve"> Se aplico el formato de supervisión y se determino que debe ser por jornada de esterilizaciòn y por Unidad Movil Quirurgica. estos soportes reposan en el arhivo de esterilizaciones.
*  Se envio correo electronico al operador cuando se identifico que una unidad Movil no estaba completamente blanca como se habia solicitado en el anexo operativo.
* Se actualizò la base de datos de los operadores revisando  detalladamente las hojas de vida enviadas con el fin de avalar el talento humano.
</t>
    </r>
  </si>
  <si>
    <t>Se realiza la clasificacion y priorizacion de las urgencias,  se registran en la base de datos registro de solicitudes de atención.</t>
  </si>
  <si>
    <t>Se identifica la necesidad de actualizar el control identificado.</t>
  </si>
  <si>
    <t>Se realiza la socializacion del procedimiento de urgencias veterinarias</t>
  </si>
  <si>
    <t>Probabilidad de riesgo biologico y fisico (infraestructura) por agentes patogenos presentes en las palomas o en las excretas</t>
  </si>
  <si>
    <t>Posible adquisición de enfermedades zoonoticas y exposicion a excretras del personal que realiza las actividades</t>
  </si>
  <si>
    <t>Programas de educación</t>
  </si>
  <si>
    <t xml:space="preserve">Se han actualizado los procedimientos para apropiación y cultura ciudadana en cuanto alimentación y manejo de palomas ;Se implementan acciones y estrategias de articulación interinstitucional </t>
  </si>
  <si>
    <t>Desde el instituto se realizo entrega de la sustentación para la reconversión laboral de los maiceros de plaza de bolivar, queda a la espera de la materialización del procedimiento por parte de la Alcaldía;Se realizó articulación interinstitucional con el IPES para la reconversión laboral de los llamados maiceros históricos</t>
  </si>
  <si>
    <t>Se mantiene la ejecución del procedimiento definido en el protocolo para intervención en edificiós;Se realiza gestión interinstitucional para atender edificios emblemáticos con estrategias de sensibilización y propuestas tecnicas</t>
  </si>
  <si>
    <t xml:space="preserve">Socializar la Guia Elaboración Estudios de Mercado de CCE y del Manual para determinar y verificar los requisitos habilitantes en los procesos de contratación. </t>
  </si>
  <si>
    <t>Declaración del proceso de licitacion publica desierto.</t>
  </si>
  <si>
    <t>Retraso en el cumplimiento de la meta programada (baja ejecucion presupuestal y fisica)</t>
  </si>
  <si>
    <t xml:space="preserve">Debilidad en la supervisión </t>
  </si>
  <si>
    <t>Posibles hallazgos displinarios, fiscales y administrativos.</t>
  </si>
  <si>
    <t>Realizar la supervisión  técnica, financiera y juridica de forma permanente a los contratos de los operadores.</t>
  </si>
  <si>
    <t>Listados de asistencia, documentos</t>
  </si>
  <si>
    <t>Alertar al supervisor del contrato  por medio de correo  electronico donde se menifieste la situación presentada</t>
  </si>
  <si>
    <t>Informes de supervisión, documentos</t>
  </si>
  <si>
    <r>
      <t xml:space="preserve">Se realiza la modificación del riesgo y en consecuencia de hay en adelante todo, ya que el programa integral de Esterilizaciones a partir del nuevo contrato que se comenzo a ajecutar a partir del mes de junio de 2019  tuvo varios cambios. Lo que esta en color rojo es como estaba antes el riesgo y las causas. 
</t>
    </r>
    <r>
      <rPr>
        <b/>
        <sz val="11"/>
        <color theme="1"/>
        <rFont val="Calibri"/>
        <family val="2"/>
        <scheme val="minor"/>
      </rPr>
      <t>RIESGO</t>
    </r>
    <r>
      <rPr>
        <sz val="11"/>
        <color theme="1"/>
        <rFont val="Calibri"/>
        <family val="2"/>
        <scheme val="minor"/>
      </rPr>
      <t xml:space="preserve">
</t>
    </r>
    <r>
      <rPr>
        <sz val="11"/>
        <color rgb="FFFF0000"/>
        <rFont val="Calibri"/>
        <family val="2"/>
        <scheme val="minor"/>
      </rPr>
      <t>No dar cumplimiento al programa general de esterilizaciones</t>
    </r>
    <r>
      <rPr>
        <sz val="11"/>
        <color theme="1"/>
        <rFont val="Calibri"/>
        <family val="2"/>
        <scheme val="minor"/>
      </rPr>
      <t xml:space="preserve"> Retrasos en el cumplimiento de la meta, ejecución física y presupuestal para el Programa Integral de Esterilizaciones caninas y felinas en el D.C. 
</t>
    </r>
    <r>
      <rPr>
        <b/>
        <sz val="11"/>
        <color theme="1"/>
        <rFont val="Calibri"/>
        <family val="2"/>
        <scheme val="minor"/>
      </rPr>
      <t>CAUSAS</t>
    </r>
    <r>
      <rPr>
        <sz val="11"/>
        <color theme="1"/>
        <rFont val="Calibri"/>
        <family val="2"/>
        <scheme val="minor"/>
      </rPr>
      <t xml:space="preserve">
* </t>
    </r>
    <r>
      <rPr>
        <sz val="11"/>
        <color rgb="FFFF0000"/>
        <rFont val="Calibri"/>
        <family val="2"/>
        <scheme val="minor"/>
      </rPr>
      <t>La demanda es superior a la oferta,</t>
    </r>
    <r>
      <rPr>
        <sz val="11"/>
        <color theme="1"/>
        <rFont val="Calibri"/>
        <family val="2"/>
        <scheme val="minor"/>
      </rPr>
      <t xml:space="preserve"> Ausencia o debilidad  habilidad y destreza por parte de los operadores para la ejecución de las actividades de esterilización de forma masiva.
*</t>
    </r>
    <r>
      <rPr>
        <sz val="11"/>
        <color rgb="FFFF0000"/>
        <rFont val="Calibri"/>
        <family val="2"/>
        <scheme val="minor"/>
      </rPr>
      <t>Desconocimiento de los procesos para la realziacion de las esterilizaciones.</t>
    </r>
    <r>
      <rPr>
        <sz val="11"/>
        <color theme="1"/>
        <rFont val="Calibri"/>
        <family val="2"/>
        <scheme val="minor"/>
      </rPr>
      <t xml:space="preserve">  Entrega inoportuna de los soportes o evidencias producto de la ejecución de las jornadas de esterilización por parte de los operadores contratados.
*</t>
    </r>
    <r>
      <rPr>
        <sz val="11"/>
        <color rgb="FFFF0000"/>
        <rFont val="Calibri"/>
        <family val="2"/>
        <scheme val="minor"/>
      </rPr>
      <t xml:space="preserve">Dificultad en las campañas de difusión. </t>
    </r>
    <r>
      <rPr>
        <sz val="11"/>
        <color theme="1"/>
        <rFont val="Calibri"/>
        <family val="2"/>
        <scheme val="minor"/>
      </rPr>
      <t xml:space="preserve">  Dificultad en la ejecución de jornadas programadas  por parte del operador a causa de posibles inconvenientes con las Unidades Móviles Quirúrgicas y Talento Humano avalado por el Instituto.
*</t>
    </r>
    <r>
      <rPr>
        <sz val="11"/>
        <color rgb="FFFF0000"/>
        <rFont val="Calibri"/>
        <family val="2"/>
        <scheme val="minor"/>
      </rPr>
      <t xml:space="preserve">Incumplimiento en las fechas de reporte </t>
    </r>
    <r>
      <rPr>
        <sz val="11"/>
        <color theme="1"/>
        <rFont val="Calibri"/>
        <family val="2"/>
        <scheme val="minor"/>
      </rPr>
      <t xml:space="preserve">.( No aplicación por parte del operador de los procedimientos, protocolos instructivos y formatos diseñados por el instituto para la ejecución del programa Integral de esterilizaciones.
*Falta de microchips y/o lectores para el desarrollo de las jornadas de esterilización en las veinte localidades de la ciudad.
*Declaración del proceso de licitacion publica desierto.
*Debilidad en la supervisión 
</t>
    </r>
    <r>
      <rPr>
        <b/>
        <sz val="11"/>
        <color theme="1"/>
        <rFont val="Calibri"/>
        <family val="2"/>
        <scheme val="minor"/>
      </rPr>
      <t xml:space="preserve">CONSECUENCIA
</t>
    </r>
    <r>
      <rPr>
        <sz val="11"/>
        <color theme="1"/>
        <rFont val="Calibri"/>
        <family val="2"/>
        <scheme val="minor"/>
      </rPr>
      <t>*</t>
    </r>
    <r>
      <rPr>
        <sz val="11"/>
        <color rgb="FFFF0000"/>
        <rFont val="Calibri"/>
        <family val="2"/>
        <scheme val="minor"/>
      </rPr>
      <t>Incumplimiento de la meta programada</t>
    </r>
    <r>
      <rPr>
        <sz val="11"/>
        <color theme="1"/>
        <rFont val="Calibri"/>
        <family val="2"/>
        <scheme val="minor"/>
      </rPr>
      <t>.  Aumento en  la presentación de eventos adversos asoiciados al procedimientos quirúrgico, morbilidad y mortalidad. Aumento en los tiempos de atención a la comunidad  que asiste en la jornada.
*</t>
    </r>
    <r>
      <rPr>
        <sz val="11"/>
        <color rgb="FFFF0000"/>
        <rFont val="Calibri"/>
        <family val="2"/>
        <scheme val="minor"/>
      </rPr>
      <t>Posibles investigaciones de tipo administrativo.</t>
    </r>
    <r>
      <rPr>
        <sz val="11"/>
        <color theme="1"/>
        <rFont val="Calibri"/>
        <family val="2"/>
        <scheme val="minor"/>
      </rPr>
      <t xml:space="preserve">  Retrasos en la entrega oportuna de los reportes al área de Planeación, además de dificultados en la programación del PAC y ejecución presupuestal.
* </t>
    </r>
    <r>
      <rPr>
        <sz val="11"/>
        <color rgb="FFFF0000"/>
        <rFont val="Calibri"/>
        <family val="2"/>
        <scheme val="minor"/>
      </rPr>
      <t>Incremento de la población canina y felina</t>
    </r>
    <r>
      <rPr>
        <sz val="11"/>
        <color theme="1"/>
        <rFont val="Calibri"/>
        <family val="2"/>
        <scheme val="minor"/>
      </rPr>
      <t xml:space="preserve">. Aumento de los PQRS o  Quejas de la ciudadania por la inconformidad en la prestación del servicio.
* No contar con las  evidencias que soporten los procedimientos quirurgicos realizados, es decir historias clinicas diligenciadas de manera inadecuada, falta de soportes como fotocopias de cedula o recibos de servicio publico.
*    Cancelación total de las jornadas de esterilziación programadas, incumplimiento a las mestas propuetas, incumplimiento al contrato por parte del Instituto.
*   Retraso en el cumplimiento de la meta programada (baja ejecucion presupuestal y fisica)
*   Posibles hallazgos displinarios, fiscales y administrativos.
</t>
    </r>
    <r>
      <rPr>
        <b/>
        <sz val="11"/>
        <color theme="1"/>
        <rFont val="Calibri"/>
        <family val="2"/>
        <scheme val="minor"/>
      </rPr>
      <t xml:space="preserve">CONTROL IDENTIFICADO
</t>
    </r>
    <r>
      <rPr>
        <sz val="11"/>
        <color theme="1"/>
        <rFont val="Calibri"/>
        <family val="2"/>
        <scheme val="minor"/>
      </rPr>
      <t>* Durante la jornadas de esterilización se realiza la supervisión por parte del coordinador de la jornada, verificando que se realicen las esterilizaciones programadas e identificando los casos de morbilidad y mortalidad.
* Requerir al operador por el incumplimiento en la entrega de los soportes o evidencias de manera oportuna al supervisor del contrato.
* Presentar hojas de vida de talento humano adicional en caso que profesionales de las Unidades Moviles no puedan asistir por cualquier circuntancia.
* En la revisión que se realizara a los soportes se verificara de manera semanal el cumplimiento en el diligenciamineto de los formatos.
*   Socializar la Guia Elaboración Estudios de Mercado de CCE y del Manual para determinar y verificar los requisitos habilitantes en los procesos de contratación. 
*   Realizar la supervisión  técnica, financiera y juridica de forma permanente a los contratos de los operadores.</t>
    </r>
    <r>
      <rPr>
        <b/>
        <sz val="11"/>
        <color theme="1"/>
        <rFont val="Calibri"/>
        <family val="2"/>
        <scheme val="minor"/>
      </rPr>
      <t xml:space="preserve">
EVIDENCIAS
</t>
    </r>
    <r>
      <rPr>
        <sz val="11"/>
        <color theme="1"/>
        <rFont val="Calibri"/>
        <family val="2"/>
        <scheme val="minor"/>
      </rPr>
      <t xml:space="preserve">* Formato de supervisión de jornada.
* Mediante Oficio.
* Hojas de vida de profesionales adicionales 
soportes revisados y aprobados
Listados de asistencia, documentos
Informes de supervisión, documentos
</t>
    </r>
    <r>
      <rPr>
        <b/>
        <sz val="11"/>
        <color theme="1"/>
        <rFont val="Calibri"/>
        <family val="2"/>
        <scheme val="minor"/>
      </rPr>
      <t xml:space="preserve">
</t>
    </r>
    <r>
      <rPr>
        <sz val="11"/>
        <color theme="1"/>
        <rFont val="Calibri"/>
        <family val="2"/>
        <scheme val="minor"/>
      </rPr>
      <t xml:space="preserve">
</t>
    </r>
  </si>
  <si>
    <t xml:space="preserve">Incumplimiento de los terminos para dar contestación a los   PQRS asignadas a la Subdirección de Atención a la Fauna </t>
  </si>
  <si>
    <t>Reproceso en el tramite de respuesta</t>
  </si>
  <si>
    <t>Perdida de imagen institucional</t>
  </si>
  <si>
    <t>Realizar requerimiento a los lideres de área (funcionarios de la subdirección).</t>
  </si>
  <si>
    <t>Realizar seguimiento  a las PQRS de la subdirección para garantizar los tiempos de respuesta, a través de la herramienta remitida por el area de atención al ciudadano.</t>
  </si>
  <si>
    <t>Requerimientos emitidos</t>
  </si>
  <si>
    <t>Base de datos seguimiento diario a derechos de petición allegados al Instituto Distrital de Protección y Bienestar Animal.</t>
  </si>
  <si>
    <t xml:space="preserve">Se incluye en la matriz el riesgo No. 4 "Incumplimiento de los terminos para dar contestación a los  PQRS asignadas a la Subdirección de Atención a la Fauna" </t>
  </si>
  <si>
    <t>Desconocimiento de la normatividad vigente sobre respuestas para PQRS</t>
  </si>
  <si>
    <t>Debilidad en las respuestas entregadas por el presonal</t>
  </si>
  <si>
    <t>Debilidad en las herramientas tecnologicas y de gestión y control.</t>
  </si>
  <si>
    <t>Debilidad en los canales de comunicación con otros procesos.</t>
  </si>
  <si>
    <t>Sanciones administrativas y disciplinarias por incumplimiento de terminos de respuesta</t>
  </si>
  <si>
    <t>Socializar normatividad vigente al interior del proceso</t>
  </si>
  <si>
    <t>Actas de reunión, listas de asistencia</t>
  </si>
  <si>
    <t>Socializar procedimiento PQRS</t>
  </si>
  <si>
    <t>Retroalimentación del procedimiento</t>
  </si>
  <si>
    <t>Referente del proceso</t>
  </si>
  <si>
    <t xml:space="preserve">Requerir de manera inmediata </t>
  </si>
  <si>
    <t>Sudirector</t>
  </si>
  <si>
    <t>Riesgo Residual: Se realiza ajuste tomando en cuenta que en la evaluación de los controles se evidencia que son preventivos. Por tanto se incluye una acción de manejo del riesgo residual.</t>
  </si>
  <si>
    <t>Julio de 2019</t>
  </si>
  <si>
    <t>Subdirector Fauna</t>
  </si>
  <si>
    <t xml:space="preserve">Se programara para el mes de septiembre </t>
  </si>
  <si>
    <t>En cada jornada de esterilizacion el coordinador de la jornada diligencia el formato de supervisión para cada unidad movil, con el fin de identificar que se cumpla todo a cabalidad. (A partir del mes de junio)</t>
  </si>
  <si>
    <t>Se realizó un requerimiento al operador por medio de correo electronico solicitando que informará por que una unidad Movil no cumplio a cabalidad con las especificaciones del area de comunicaciones.  (A partir del mes de junio)</t>
  </si>
  <si>
    <t>Existe una base de datos actualizada por cada operador en donde se encuantra el talento humano avalado por la supervisión del contrato con el fin que si sucede imprevistos puedan remplazar las personas informando mediante correo Electronico. (A partir del mes de junio)</t>
  </si>
  <si>
    <t>Baja ejecución de la meta</t>
  </si>
  <si>
    <t xml:space="preserve">Se informa al gerente del proyecto </t>
  </si>
  <si>
    <t>Versión de actualización: 2.0</t>
  </si>
  <si>
    <t>Fecha: mayo 2019</t>
  </si>
  <si>
    <t>1.Se recomienda realizar la acción programada para septiembre. 2- continuar con la aplicación de los controles identificados para mitigar el riesgo identificado.</t>
  </si>
  <si>
    <t xml:space="preserve">Continuarcon las acciones  con el fin de mantener controlados los riesgos   identificados </t>
  </si>
  <si>
    <t xml:space="preserve"> Se recomienda revisar la causa raiz para establecer nuevos controles que minimicen el riesgo identificado, como una planeación inicial, un seguimiento continuo del  plan de acción, realizar controles que ataquen la causa  con   seguimiento permanente, con el  fin da dar cumplimiento a las metas proyectadas en la vigencia 2019</t>
  </si>
  <si>
    <t>Se les recomienda  tener en cuenta las fechas de términos de ley de acuerdo al Artículo 14. Ley
1755 de 2015 para contestar las peticiones o solicitudes de información, dado a que para el
mes de mayo de 2019  del 100 % de las peticiones cerradas un 2.4% (11) se respondieron fuera de
términos., según informe  de la oficina de Participacion  Comunitaria, publicado en la pagina web.</t>
  </si>
  <si>
    <t>Se recomienda el diligenciamiento de la columno "seguimiento a las acciones de manejo de acuerdo con los las indicaciones dadas en la pestana." para  cada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</si>
</sst>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6"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
      <sz val="10"/>
      <color rgb="FFFF0000"/>
      <name val="Tahoma"/>
      <family val="2"/>
    </font>
    <font>
      <b/>
      <sz val="10"/>
      <name val="Tahoma"/>
      <family val="2"/>
    </font>
    <font>
      <sz val="10"/>
      <name val="Tahoma"/>
      <family val="2"/>
    </font>
    <font>
      <sz val="11"/>
      <name val="Calibri"/>
      <family val="2"/>
      <scheme val="minor"/>
    </font>
    <font>
      <b/>
      <sz val="11"/>
      <name val="Calibri"/>
      <family val="2"/>
      <scheme val="minor"/>
    </font>
  </fonts>
  <fills count="42">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9"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627">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1" xfId="0" applyFont="1" applyBorder="1" applyAlignment="1">
      <alignment horizontal="center"/>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7" fillId="0" borderId="26" xfId="0" applyFont="1" applyBorder="1" applyAlignment="1">
      <alignment horizontal="center"/>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7" fillId="0" borderId="30" xfId="0" applyFont="1" applyBorder="1"/>
    <xf numFmtId="0" fontId="67" fillId="0" borderId="33" xfId="0" applyFont="1" applyBorder="1"/>
    <xf numFmtId="0" fontId="67" fillId="0" borderId="30" xfId="0" applyFont="1" applyBorder="1" applyAlignment="1">
      <alignment horizontal="center"/>
    </xf>
    <xf numFmtId="0" fontId="6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64" fillId="0" borderId="12" xfId="0" applyFont="1" applyBorder="1" applyAlignment="1" applyProtection="1">
      <alignment vertical="center" wrapText="1"/>
      <protection locked="0"/>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54" fillId="0" borderId="16"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9" xfId="0"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42" xfId="0" applyFont="1" applyBorder="1" applyAlignment="1" applyProtection="1">
      <alignment horizontal="justify" vertical="center" wrapText="1"/>
      <protection locked="0"/>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0" fontId="66" fillId="14" borderId="43" xfId="0" applyFont="1" applyFill="1" applyBorder="1" applyAlignment="1" applyProtection="1">
      <alignment horizontal="center" vertical="center" textRotation="90" wrapText="1"/>
      <protection locked="0"/>
    </xf>
    <xf numFmtId="0" fontId="54" fillId="0" borderId="0" xfId="0" applyFont="1" applyAlignment="1" applyProtection="1">
      <alignment vertical="center" wrapText="1"/>
      <protection locked="0"/>
    </xf>
    <xf numFmtId="0" fontId="54" fillId="0" borderId="44" xfId="0" applyFont="1" applyBorder="1" applyAlignment="1" applyProtection="1">
      <alignment vertical="center" wrapText="1"/>
      <protection locked="0"/>
    </xf>
    <xf numFmtId="0" fontId="54" fillId="0" borderId="45" xfId="0" applyFont="1" applyBorder="1" applyAlignment="1" applyProtection="1">
      <alignment vertical="center" wrapText="1"/>
      <protection locked="0"/>
    </xf>
    <xf numFmtId="0" fontId="58" fillId="14" borderId="44" xfId="0" applyFont="1" applyFill="1" applyBorder="1" applyAlignment="1">
      <alignment vertical="center"/>
    </xf>
    <xf numFmtId="0" fontId="58"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4" fillId="0" borderId="49"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54" fillId="0" borderId="5" xfId="0" applyFont="1" applyBorder="1" applyAlignment="1" applyProtection="1">
      <alignment vertical="center" wrapText="1"/>
      <protection locked="0"/>
    </xf>
    <xf numFmtId="0" fontId="54" fillId="0" borderId="9" xfId="0" applyFont="1" applyBorder="1" applyAlignment="1" applyProtection="1">
      <alignment horizontal="justify" vertical="center" wrapText="1"/>
      <protection locked="0"/>
    </xf>
    <xf numFmtId="0" fontId="81" fillId="0" borderId="11" xfId="0" applyFont="1" applyBorder="1" applyAlignment="1" applyProtection="1">
      <alignment horizontal="justify" vertical="center" wrapText="1"/>
      <protection locked="0"/>
    </xf>
    <xf numFmtId="0" fontId="67" fillId="0" borderId="1" xfId="0" applyFont="1" applyBorder="1" applyAlignment="1">
      <alignment horizontal="center"/>
    </xf>
    <xf numFmtId="0" fontId="22" fillId="24" borderId="19"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54" fillId="0" borderId="0" xfId="0" applyFont="1" applyAlignment="1">
      <alignment horizontal="center"/>
    </xf>
    <xf numFmtId="0" fontId="54" fillId="0" borderId="27" xfId="0" applyFont="1" applyBorder="1" applyAlignment="1" applyProtection="1">
      <alignment horizontal="center" vertical="center" wrapText="1"/>
      <protection locked="0"/>
    </xf>
    <xf numFmtId="0" fontId="54" fillId="14" borderId="11" xfId="0" applyFont="1" applyFill="1" applyBorder="1" applyAlignment="1" applyProtection="1">
      <alignment horizontal="justify" vertical="center" wrapText="1"/>
      <protection locked="0"/>
    </xf>
    <xf numFmtId="0" fontId="54" fillId="14" borderId="12" xfId="0" applyFont="1" applyFill="1" applyBorder="1" applyAlignment="1" applyProtection="1">
      <alignment horizontal="justify" vertical="center" wrapText="1"/>
      <protection locked="0"/>
    </xf>
    <xf numFmtId="0" fontId="54" fillId="14" borderId="12" xfId="0" applyFont="1" applyFill="1" applyBorder="1" applyAlignment="1" applyProtection="1">
      <alignment vertical="center" wrapText="1"/>
      <protection locked="0"/>
    </xf>
    <xf numFmtId="0" fontId="54" fillId="14" borderId="44" xfId="0" applyFont="1" applyFill="1" applyBorder="1" applyAlignment="1" applyProtection="1">
      <alignment vertical="center" wrapText="1"/>
      <protection locked="0"/>
    </xf>
    <xf numFmtId="0" fontId="54" fillId="14" borderId="13" xfId="0" applyFont="1" applyFill="1" applyBorder="1" applyAlignment="1" applyProtection="1">
      <alignment vertical="center" wrapText="1"/>
      <protection locked="0"/>
    </xf>
    <xf numFmtId="0" fontId="54" fillId="0" borderId="11" xfId="0" applyFont="1" applyFill="1" applyBorder="1" applyAlignment="1" applyProtection="1">
      <alignment horizontal="justify" vertical="center" wrapText="1"/>
      <protection locked="0"/>
    </xf>
    <xf numFmtId="0" fontId="54" fillId="0" borderId="12" xfId="0" applyFont="1" applyFill="1" applyBorder="1" applyAlignment="1" applyProtection="1">
      <alignment horizontal="justify" vertical="center" wrapText="1"/>
      <protection locked="0"/>
    </xf>
    <xf numFmtId="0" fontId="54" fillId="0" borderId="12" xfId="0" applyFont="1" applyFill="1" applyBorder="1" applyAlignment="1" applyProtection="1">
      <alignment vertical="center" wrapText="1"/>
      <protection locked="0"/>
    </xf>
    <xf numFmtId="3" fontId="54" fillId="0" borderId="5" xfId="0" applyNumberFormat="1" applyFont="1" applyBorder="1" applyAlignment="1" applyProtection="1">
      <alignment horizontal="center" vertical="center" wrapText="1"/>
      <protection hidden="1"/>
    </xf>
    <xf numFmtId="0" fontId="83" fillId="0" borderId="1" xfId="0" applyFont="1" applyBorder="1" applyAlignment="1" applyProtection="1">
      <alignment horizontal="justify" vertical="center" wrapText="1"/>
      <protection locked="0"/>
    </xf>
    <xf numFmtId="0" fontId="83" fillId="0" borderId="6" xfId="0" applyFont="1" applyBorder="1" applyAlignment="1" applyProtection="1">
      <alignment horizontal="justify" vertical="center" wrapText="1"/>
      <protection locked="0"/>
    </xf>
    <xf numFmtId="0" fontId="83" fillId="0" borderId="1" xfId="0" applyFont="1" applyBorder="1" applyAlignment="1" applyProtection="1">
      <alignment vertical="center" wrapText="1"/>
      <protection locked="0"/>
    </xf>
    <xf numFmtId="0" fontId="83" fillId="0" borderId="6" xfId="0" applyFont="1" applyBorder="1" applyAlignment="1" applyProtection="1">
      <alignment vertical="center" wrapText="1"/>
      <protection locked="0"/>
    </xf>
    <xf numFmtId="0" fontId="83" fillId="0" borderId="9" xfId="0" applyFont="1" applyBorder="1" applyAlignment="1" applyProtection="1">
      <alignment vertical="center" wrapText="1"/>
      <protection locked="0"/>
    </xf>
    <xf numFmtId="0" fontId="66" fillId="14" borderId="68" xfId="0" applyFont="1" applyFill="1" applyBorder="1" applyAlignment="1" applyProtection="1">
      <alignment horizontal="center" vertical="center" textRotation="90" wrapText="1"/>
      <protection locked="0"/>
    </xf>
    <xf numFmtId="0" fontId="56" fillId="27" borderId="72" xfId="0" applyFont="1" applyFill="1" applyBorder="1" applyAlignment="1" applyProtection="1">
      <alignment vertical="center" wrapText="1"/>
      <protection locked="0"/>
    </xf>
    <xf numFmtId="0" fontId="54" fillId="0" borderId="51" xfId="0" applyFont="1" applyFill="1" applyBorder="1" applyAlignment="1" applyProtection="1">
      <alignment horizontal="justify" vertical="center" wrapText="1"/>
      <protection locked="0"/>
    </xf>
    <xf numFmtId="0" fontId="54" fillId="0" borderId="51" xfId="0" applyFont="1" applyBorder="1" applyAlignment="1" applyProtection="1">
      <alignment horizontal="justify" vertical="center" wrapText="1"/>
      <protection locked="0"/>
    </xf>
    <xf numFmtId="0" fontId="0" fillId="15" borderId="47" xfId="0" applyFill="1" applyBorder="1" applyAlignment="1">
      <alignment vertical="center" wrapText="1"/>
    </xf>
    <xf numFmtId="0" fontId="0" fillId="15" borderId="0" xfId="0" applyFill="1" applyBorder="1" applyAlignment="1">
      <alignment vertical="center" wrapText="1"/>
    </xf>
    <xf numFmtId="0" fontId="0" fillId="15" borderId="48" xfId="0"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13" borderId="1" xfId="0" applyFill="1" applyBorder="1" applyAlignment="1">
      <alignment horizontal="center" vertical="center" wrapText="1"/>
    </xf>
    <xf numFmtId="0" fontId="54" fillId="0" borderId="1" xfId="0" applyFont="1" applyBorder="1" applyAlignment="1" applyProtection="1">
      <alignment vertical="center" wrapText="1"/>
      <protection locked="0"/>
    </xf>
    <xf numFmtId="14" fontId="54" fillId="0" borderId="1" xfId="0" applyNumberFormat="1" applyFont="1" applyBorder="1" applyAlignment="1" applyProtection="1">
      <alignment vertical="center" wrapText="1"/>
      <protection locked="0"/>
    </xf>
    <xf numFmtId="0" fontId="54" fillId="14" borderId="3" xfId="0" applyFont="1" applyFill="1" applyBorder="1" applyAlignment="1" applyProtection="1">
      <alignment vertical="center" wrapText="1"/>
      <protection locked="0"/>
    </xf>
    <xf numFmtId="0" fontId="54" fillId="14" borderId="1" xfId="0" applyFont="1" applyFill="1" applyBorder="1" applyAlignment="1" applyProtection="1">
      <alignment vertical="center" wrapText="1"/>
      <protection locked="0"/>
    </xf>
    <xf numFmtId="0" fontId="54" fillId="14" borderId="10" xfId="0" applyFont="1" applyFill="1" applyBorder="1" applyAlignment="1" applyProtection="1">
      <alignment vertical="center" wrapText="1"/>
      <protection locked="0"/>
    </xf>
    <xf numFmtId="0" fontId="54" fillId="14" borderId="4" xfId="0" applyFont="1" applyFill="1" applyBorder="1" applyAlignment="1" applyProtection="1">
      <alignment vertical="center" wrapText="1"/>
      <protection locked="0"/>
    </xf>
    <xf numFmtId="0" fontId="54" fillId="14" borderId="18" xfId="0" applyFont="1" applyFill="1" applyBorder="1" applyAlignment="1" applyProtection="1">
      <alignment vertical="center" wrapText="1"/>
      <protection locked="0"/>
    </xf>
    <xf numFmtId="0" fontId="54" fillId="14" borderId="23" xfId="0" applyFont="1" applyFill="1" applyBorder="1" applyAlignment="1" applyProtection="1">
      <alignment vertical="center" wrapText="1"/>
      <protection locked="0"/>
    </xf>
    <xf numFmtId="0" fontId="0" fillId="13" borderId="1" xfId="0" applyFill="1" applyBorder="1" applyAlignment="1">
      <alignment horizontal="center" vertical="center"/>
    </xf>
    <xf numFmtId="0" fontId="66" fillId="0" borderId="2" xfId="0" applyFont="1" applyFill="1" applyBorder="1" applyAlignment="1" applyProtection="1">
      <alignment horizontal="center" vertical="center" textRotation="90" wrapText="1"/>
      <protection locked="0"/>
    </xf>
    <xf numFmtId="0" fontId="53" fillId="0" borderId="1" xfId="0" applyFont="1" applyBorder="1" applyAlignment="1">
      <alignment horizontal="center"/>
    </xf>
    <xf numFmtId="0" fontId="0" fillId="0" borderId="1" xfId="0" applyBorder="1" applyAlignment="1">
      <alignment horizontal="center" vertical="center"/>
    </xf>
    <xf numFmtId="0" fontId="70" fillId="0" borderId="1" xfId="0" applyFont="1" applyBorder="1" applyAlignment="1">
      <alignment horizontal="center" vertical="center" wrapText="1"/>
    </xf>
    <xf numFmtId="0" fontId="54" fillId="0" borderId="1" xfId="0" applyFont="1" applyFill="1" applyBorder="1" applyAlignment="1" applyProtection="1">
      <alignment horizontal="center" vertical="center" wrapText="1"/>
      <protection locked="0"/>
    </xf>
    <xf numFmtId="14" fontId="54" fillId="0" borderId="1" xfId="0" applyNumberFormat="1" applyFont="1" applyFill="1" applyBorder="1" applyAlignment="1" applyProtection="1">
      <alignment horizontal="center" vertical="center" wrapText="1"/>
      <protection locked="0"/>
    </xf>
    <xf numFmtId="0" fontId="66" fillId="0" borderId="22" xfId="0" applyFont="1" applyFill="1" applyBorder="1" applyAlignment="1" applyProtection="1">
      <alignment horizontal="center" vertical="center" textRotation="90" wrapText="1"/>
      <protection locked="0"/>
    </xf>
    <xf numFmtId="0" fontId="54" fillId="0" borderId="44" xfId="0" applyFont="1" applyFill="1" applyBorder="1" applyAlignment="1" applyProtection="1">
      <alignment vertical="center" wrapText="1"/>
      <protection locked="0"/>
    </xf>
    <xf numFmtId="0" fontId="54" fillId="0" borderId="13" xfId="0" applyFont="1" applyFill="1" applyBorder="1" applyAlignment="1" applyProtection="1">
      <alignment vertical="center" wrapText="1"/>
      <protection locked="0"/>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63" fillId="0" borderId="1" xfId="0" applyFont="1" applyBorder="1" applyAlignment="1">
      <alignment horizontal="center"/>
    </xf>
    <xf numFmtId="0" fontId="67" fillId="0" borderId="1" xfId="0" applyFont="1" applyBorder="1" applyAlignment="1">
      <alignment horizontal="center"/>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4"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4" fillId="0" borderId="27" xfId="0" applyFont="1" applyBorder="1" applyAlignment="1" applyProtection="1">
      <alignment horizontal="center" vertical="center" wrapText="1"/>
      <protection hidden="1"/>
    </xf>
    <xf numFmtId="0" fontId="54" fillId="0" borderId="56" xfId="0" applyFont="1" applyBorder="1" applyAlignment="1" applyProtection="1">
      <alignment horizontal="center" vertical="center" wrapText="1"/>
      <protection hidden="1"/>
    </xf>
    <xf numFmtId="0" fontId="54" fillId="0" borderId="52" xfId="0" applyFont="1" applyBorder="1" applyAlignment="1" applyProtection="1">
      <alignment horizontal="center" vertical="center" wrapText="1"/>
      <protection hidden="1"/>
    </xf>
    <xf numFmtId="0" fontId="54" fillId="0" borderId="57" xfId="0" applyFont="1" applyBorder="1" applyAlignment="1" applyProtection="1">
      <alignment horizontal="center" vertical="center" wrapText="1"/>
      <protection hidden="1"/>
    </xf>
    <xf numFmtId="0" fontId="54" fillId="0" borderId="5" xfId="0" applyFont="1" applyBorder="1" applyAlignment="1" applyProtection="1">
      <alignment horizontal="left" vertical="center" wrapText="1"/>
      <protection locked="0"/>
    </xf>
    <xf numFmtId="0" fontId="54" fillId="0" borderId="8" xfId="0" applyFont="1" applyBorder="1" applyAlignment="1" applyProtection="1">
      <alignment horizontal="left" vertical="center" wrapText="1"/>
      <protection locked="0"/>
    </xf>
    <xf numFmtId="0" fontId="54" fillId="0" borderId="9" xfId="0" applyFont="1" applyBorder="1" applyAlignment="1" applyProtection="1">
      <alignment horizontal="left" vertical="center" wrapText="1"/>
      <protection locked="0"/>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9" xfId="0" applyFont="1" applyBorder="1" applyAlignment="1" applyProtection="1">
      <alignment horizontal="center" vertical="center" wrapText="1"/>
      <protection locked="0"/>
    </xf>
    <xf numFmtId="0" fontId="54" fillId="41" borderId="5" xfId="0" applyFont="1" applyFill="1" applyBorder="1" applyAlignment="1" applyProtection="1">
      <alignment horizontal="center" vertical="center" wrapText="1"/>
      <protection locked="0"/>
    </xf>
    <xf numFmtId="0" fontId="54" fillId="41" borderId="8" xfId="0" applyFont="1" applyFill="1" applyBorder="1" applyAlignment="1" applyProtection="1">
      <alignment horizontal="center" vertical="center" wrapText="1"/>
      <protection locked="0"/>
    </xf>
    <xf numFmtId="0" fontId="54" fillId="41" borderId="9" xfId="0" applyFont="1" applyFill="1" applyBorder="1" applyAlignment="1" applyProtection="1">
      <alignment horizontal="center" vertical="center" wrapText="1"/>
      <protection locked="0"/>
    </xf>
    <xf numFmtId="0" fontId="56" fillId="0" borderId="56" xfId="0" applyFont="1" applyBorder="1" applyAlignment="1" applyProtection="1">
      <alignment horizontal="center" vertical="center" wrapText="1"/>
      <protection locked="0"/>
    </xf>
    <xf numFmtId="0" fontId="56" fillId="0" borderId="50"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54" fillId="0" borderId="5"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6" fillId="0" borderId="57" xfId="0" applyFont="1" applyBorder="1" applyAlignment="1" applyProtection="1">
      <alignment horizontal="center" vertical="center" wrapText="1"/>
      <protection locked="0"/>
    </xf>
    <xf numFmtId="0" fontId="56" fillId="0" borderId="61"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51" fillId="27" borderId="55"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1" fillId="27" borderId="53" xfId="10" applyFill="1" applyBorder="1" applyAlignment="1">
      <alignment horizontal="center" vertical="center"/>
    </xf>
    <xf numFmtId="0" fontId="51" fillId="27" borderId="54" xfId="10" applyFill="1" applyBorder="1" applyAlignment="1">
      <alignment horizontal="center" vertical="center"/>
    </xf>
    <xf numFmtId="0" fontId="51" fillId="27" borderId="28" xfId="10" applyFill="1" applyBorder="1" applyAlignment="1">
      <alignment horizontal="center" vertical="center"/>
    </xf>
    <xf numFmtId="0" fontId="54" fillId="0" borderId="8" xfId="0" applyFont="1" applyBorder="1" applyAlignment="1" applyProtection="1">
      <alignment horizontal="center" vertical="center" wrapText="1"/>
      <protection hidden="1"/>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4"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56" fillId="0" borderId="27" xfId="0" applyFont="1" applyBorder="1" applyAlignment="1" applyProtection="1">
      <alignment horizontal="center" vertical="center" wrapText="1"/>
      <protection locked="0"/>
    </xf>
    <xf numFmtId="0" fontId="56" fillId="0" borderId="67"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9" xfId="0" applyFont="1" applyBorder="1" applyAlignment="1" applyProtection="1">
      <alignment horizontal="center" vertical="center" textRotation="90" wrapText="1"/>
      <protection locked="0"/>
    </xf>
    <xf numFmtId="0" fontId="56" fillId="0" borderId="55"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0" borderId="53" xfId="0" applyFont="1" applyBorder="1" applyAlignment="1" applyProtection="1">
      <alignment horizontal="center" vertical="center"/>
      <protection locked="0"/>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14" borderId="9" xfId="0" applyFont="1" applyFill="1" applyBorder="1" applyAlignment="1" applyProtection="1">
      <alignment horizontal="center" vertical="center" wrapText="1"/>
      <protection locked="0"/>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4"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1" fontId="54" fillId="0" borderId="65" xfId="0" applyNumberFormat="1" applyFont="1" applyBorder="1" applyAlignment="1" applyProtection="1">
      <alignment horizontal="center" vertical="center"/>
      <protection hidden="1"/>
    </xf>
    <xf numFmtId="1" fontId="54" fillId="0" borderId="60" xfId="0" applyNumberFormat="1" applyFont="1" applyBorder="1" applyAlignment="1" applyProtection="1">
      <alignment horizontal="center" vertical="center"/>
      <protection hidden="1"/>
    </xf>
    <xf numFmtId="1" fontId="54" fillId="0" borderId="66" xfId="0" applyNumberFormat="1" applyFont="1" applyBorder="1" applyAlignment="1" applyProtection="1">
      <alignment horizontal="center" vertical="center"/>
      <protection hidden="1"/>
    </xf>
    <xf numFmtId="0" fontId="54" fillId="0" borderId="65" xfId="0" applyFont="1" applyBorder="1" applyAlignment="1" applyProtection="1">
      <alignment horizontal="center" vertical="center"/>
      <protection hidden="1"/>
    </xf>
    <xf numFmtId="0" fontId="54" fillId="0" borderId="60" xfId="0" applyFont="1" applyBorder="1" applyAlignment="1" applyProtection="1">
      <alignment horizontal="center" vertical="center"/>
      <protection hidden="1"/>
    </xf>
    <xf numFmtId="0" fontId="54" fillId="0" borderId="66" xfId="0" applyFont="1" applyBorder="1" applyAlignment="1" applyProtection="1">
      <alignment horizontal="center" vertical="center"/>
      <protection hidden="1"/>
    </xf>
    <xf numFmtId="0" fontId="54" fillId="0" borderId="58"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59" xfId="0" applyFont="1" applyBorder="1" applyAlignment="1" applyProtection="1">
      <alignment horizontal="center" vertical="center"/>
      <protection hidden="1"/>
    </xf>
    <xf numFmtId="0" fontId="51" fillId="27" borderId="0" xfId="10" applyFill="1" applyBorder="1" applyAlignment="1">
      <alignment horizontal="center" vertical="center"/>
    </xf>
    <xf numFmtId="0" fontId="54" fillId="0" borderId="51" xfId="0" applyFont="1" applyBorder="1" applyAlignment="1" applyProtection="1">
      <alignment horizontal="center" vertical="center" wrapText="1"/>
      <protection hidden="1"/>
    </xf>
    <xf numFmtId="0" fontId="82" fillId="14" borderId="37" xfId="0" applyFont="1" applyFill="1" applyBorder="1" applyAlignment="1" applyProtection="1">
      <alignment horizontal="center" vertical="center" wrapText="1"/>
      <protection locked="0"/>
    </xf>
    <xf numFmtId="0" fontId="82" fillId="14" borderId="21" xfId="0" applyFont="1" applyFill="1" applyBorder="1" applyAlignment="1" applyProtection="1">
      <alignment horizontal="center" vertical="center" wrapText="1"/>
      <protection locked="0"/>
    </xf>
    <xf numFmtId="0" fontId="82" fillId="14" borderId="28" xfId="0" applyFont="1" applyFill="1" applyBorder="1" applyAlignment="1" applyProtection="1">
      <alignment horizontal="center" vertical="center" wrapText="1"/>
      <protection locked="0"/>
    </xf>
    <xf numFmtId="0" fontId="54" fillId="0" borderId="51" xfId="0" applyFont="1" applyBorder="1" applyAlignment="1" applyProtection="1">
      <alignment horizontal="center" vertical="center"/>
      <protection hidden="1"/>
    </xf>
    <xf numFmtId="0" fontId="6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0" fillId="35" borderId="55"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3" xfId="0" applyFont="1" applyFill="1" applyBorder="1" applyAlignment="1">
      <alignment horizontal="center" vertical="center"/>
    </xf>
    <xf numFmtId="0" fontId="40" fillId="35" borderId="54"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2" xfId="12"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4" xfId="12"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75" fillId="26" borderId="3" xfId="0" applyFont="1" applyFill="1" applyBorder="1" applyAlignment="1">
      <alignment horizontal="center" vertical="center" textRotation="90" wrapText="1"/>
    </xf>
    <xf numFmtId="0" fontId="75" fillId="26" borderId="4" xfId="0" applyFont="1" applyFill="1" applyBorder="1" applyAlignment="1">
      <alignment horizontal="center" vertical="center" textRotation="90" wrapText="1"/>
    </xf>
    <xf numFmtId="0" fontId="75" fillId="26" borderId="1" xfId="0" applyFont="1" applyFill="1" applyBorder="1" applyAlignment="1">
      <alignment horizontal="center" vertical="center" textRotation="90" wrapText="1"/>
    </xf>
    <xf numFmtId="0" fontId="75" fillId="26" borderId="18" xfId="0" applyFont="1" applyFill="1" applyBorder="1" applyAlignment="1">
      <alignment horizontal="center" vertical="center" textRotation="90" wrapText="1"/>
    </xf>
    <xf numFmtId="0" fontId="8" fillId="0" borderId="1" xfId="0" applyFont="1" applyBorder="1" applyAlignment="1">
      <alignment horizontal="center"/>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40" fillId="27" borderId="55"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3" xfId="0" applyFont="1" applyFill="1" applyBorder="1" applyAlignment="1">
      <alignment horizontal="center" vertical="center"/>
    </xf>
    <xf numFmtId="0" fontId="40" fillId="27" borderId="54" xfId="0" applyFont="1" applyFill="1" applyBorder="1" applyAlignment="1">
      <alignment horizontal="center" vertical="center"/>
    </xf>
    <xf numFmtId="0" fontId="40" fillId="27" borderId="28" xfId="0" applyFont="1" applyFill="1" applyBorder="1" applyAlignment="1">
      <alignment horizontal="center" vertical="center"/>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8" fillId="25" borderId="60"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75" fillId="26" borderId="10" xfId="0" applyFont="1" applyFill="1" applyBorder="1" applyAlignment="1">
      <alignment horizontal="center" vertical="center" textRotation="90" wrapText="1"/>
    </xf>
    <xf numFmtId="0" fontId="75" fillId="26" borderId="23" xfId="0" applyFont="1" applyFill="1" applyBorder="1" applyAlignment="1">
      <alignment horizontal="center" vertical="center" textRotation="90" wrapText="1"/>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74" fillId="28" borderId="55"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53" xfId="0" applyFont="1" applyFill="1" applyBorder="1" applyAlignment="1">
      <alignment horizontal="center" vertical="center" wrapText="1"/>
    </xf>
    <xf numFmtId="0" fontId="74" fillId="28" borderId="54"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62" fillId="24" borderId="62" xfId="0" applyFont="1" applyFill="1" applyBorder="1" applyAlignment="1">
      <alignment horizontal="center" vertical="center" wrapText="1"/>
    </xf>
    <xf numFmtId="0" fontId="71" fillId="24" borderId="63" xfId="0" applyFont="1" applyFill="1" applyBorder="1" applyAlignment="1">
      <alignment horizontal="center" vertical="center" wrapText="1"/>
    </xf>
    <xf numFmtId="0" fontId="71" fillId="24" borderId="64" xfId="0" applyFont="1" applyFill="1" applyBorder="1" applyAlignment="1">
      <alignment horizontal="center" vertical="center" wrapText="1"/>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74" fillId="25" borderId="55"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53" xfId="0" applyFont="1" applyFill="1" applyBorder="1" applyAlignment="1">
      <alignment horizontal="center" vertical="center" wrapText="1"/>
    </xf>
    <xf numFmtId="0" fontId="74" fillId="25" borderId="54"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22" fillId="26" borderId="55"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3" xfId="0" applyFont="1" applyFill="1" applyBorder="1" applyAlignment="1">
      <alignment horizontal="center" vertical="center" textRotation="90"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60"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62" fillId="24" borderId="55"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63" fillId="0" borderId="26" xfId="0" applyFont="1" applyBorder="1" applyAlignment="1">
      <alignment horizontal="center"/>
    </xf>
    <xf numFmtId="0" fontId="63" fillId="0" borderId="50" xfId="0" applyFont="1" applyBorder="1" applyAlignment="1">
      <alignment horizontal="center"/>
    </xf>
    <xf numFmtId="0" fontId="63" fillId="0" borderId="7" xfId="0" applyFont="1" applyBorder="1" applyAlignment="1">
      <alignment horizontal="center"/>
    </xf>
    <xf numFmtId="0" fontId="54" fillId="0" borderId="51" xfId="0" applyFont="1" applyBorder="1" applyAlignment="1" applyProtection="1">
      <alignment horizontal="center" vertical="center"/>
      <protection locked="0"/>
    </xf>
    <xf numFmtId="0" fontId="56" fillId="14" borderId="55" xfId="0" applyFont="1" applyFill="1" applyBorder="1" applyAlignment="1" applyProtection="1">
      <alignment horizontal="center" vertical="center" wrapText="1"/>
      <protection locked="0"/>
    </xf>
    <xf numFmtId="0" fontId="56" fillId="14" borderId="20" xfId="0" applyFont="1" applyFill="1" applyBorder="1" applyAlignment="1" applyProtection="1">
      <alignment horizontal="center" vertical="center" wrapText="1"/>
      <protection locked="0"/>
    </xf>
    <xf numFmtId="0" fontId="56" fillId="14" borderId="53" xfId="0" applyFont="1" applyFill="1" applyBorder="1" applyAlignment="1" applyProtection="1">
      <alignment horizontal="center" vertical="center" wrapText="1"/>
      <protection locked="0"/>
    </xf>
    <xf numFmtId="0" fontId="54" fillId="0" borderId="20"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53" xfId="0" applyFont="1" applyBorder="1" applyAlignment="1" applyProtection="1">
      <alignment horizontal="center" vertical="center" wrapText="1"/>
      <protection locked="0"/>
    </xf>
    <xf numFmtId="0" fontId="54" fillId="0" borderId="54" xfId="0" applyFont="1" applyBorder="1" applyAlignment="1" applyProtection="1">
      <alignment horizontal="center" vertical="center" wrapText="1"/>
      <protection locked="0"/>
    </xf>
    <xf numFmtId="0" fontId="54" fillId="0" borderId="28" xfId="0" applyFont="1" applyBorder="1" applyAlignment="1" applyProtection="1">
      <alignment horizontal="center" vertical="center" wrapText="1"/>
      <protection locked="0"/>
    </xf>
    <xf numFmtId="0" fontId="54" fillId="0" borderId="55" xfId="0" applyFont="1" applyBorder="1" applyAlignment="1" applyProtection="1">
      <alignment horizontal="center" vertical="center" wrapText="1"/>
      <protection locked="0"/>
    </xf>
    <xf numFmtId="0" fontId="54" fillId="0" borderId="35" xfId="0" applyFont="1" applyBorder="1" applyAlignment="1" applyProtection="1">
      <alignment horizontal="center" vertical="center" wrapText="1"/>
      <protection locked="0"/>
    </xf>
    <xf numFmtId="0" fontId="54" fillId="0" borderId="37" xfId="0" applyFont="1" applyBorder="1" applyAlignment="1" applyProtection="1">
      <alignment horizontal="center" vertical="center" wrapText="1"/>
      <protection locked="0"/>
    </xf>
    <xf numFmtId="0" fontId="54" fillId="0" borderId="71" xfId="0" applyFont="1" applyBorder="1" applyAlignment="1" applyProtection="1">
      <alignment horizontal="center" vertical="center" wrapText="1"/>
      <protection hidden="1"/>
    </xf>
    <xf numFmtId="0" fontId="56" fillId="0" borderId="19" xfId="0" applyFont="1" applyBorder="1" applyAlignment="1" applyProtection="1">
      <alignment horizontal="center" vertical="center" wrapText="1"/>
      <protection locked="0"/>
    </xf>
    <xf numFmtId="0" fontId="56" fillId="0" borderId="24" xfId="0" applyFont="1" applyBorder="1" applyAlignment="1" applyProtection="1">
      <alignment horizontal="center" vertical="center" wrapText="1"/>
      <protection locked="0"/>
    </xf>
    <xf numFmtId="0" fontId="56" fillId="0" borderId="36" xfId="0" applyFont="1" applyBorder="1" applyAlignment="1" applyProtection="1">
      <alignment horizontal="center" vertical="center" wrapText="1"/>
      <protection locked="0"/>
    </xf>
    <xf numFmtId="0" fontId="40" fillId="34" borderId="55"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3"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72" fillId="31" borderId="55"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52"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0" fillId="14" borderId="39" xfId="0" applyFill="1" applyBorder="1" applyAlignment="1">
      <alignment horizontal="justify" vertical="center"/>
    </xf>
    <xf numFmtId="0" fontId="0" fillId="14" borderId="61" xfId="0" applyFill="1" applyBorder="1" applyAlignment="1">
      <alignment horizontal="justify" vertical="center"/>
    </xf>
    <xf numFmtId="0" fontId="62" fillId="21" borderId="26" xfId="0" applyFont="1" applyFill="1" applyBorder="1" applyAlignment="1">
      <alignment horizontal="center"/>
    </xf>
    <xf numFmtId="0" fontId="62" fillId="21" borderId="50" xfId="0" applyFont="1" applyFill="1" applyBorder="1" applyAlignment="1">
      <alignment horizontal="center"/>
    </xf>
    <xf numFmtId="0" fontId="62" fillId="21" borderId="7" xfId="0" applyFont="1" applyFill="1" applyBorder="1" applyAlignment="1">
      <alignment horizontal="center"/>
    </xf>
    <xf numFmtId="0" fontId="62" fillId="14" borderId="69" xfId="0" applyFont="1" applyFill="1" applyBorder="1" applyAlignment="1">
      <alignment horizontal="center" vertical="center" wrapText="1"/>
    </xf>
    <xf numFmtId="0" fontId="62" fillId="14" borderId="25" xfId="0" applyFont="1" applyFill="1" applyBorder="1" applyAlignment="1">
      <alignment horizontal="center" vertical="center" wrapText="1"/>
    </xf>
    <xf numFmtId="0" fontId="0" fillId="14" borderId="56"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0" fillId="14" borderId="57" xfId="0" applyFill="1" applyBorder="1" applyAlignment="1">
      <alignment horizontal="left" vertical="top" wrapText="1"/>
    </xf>
    <xf numFmtId="0" fontId="0" fillId="14" borderId="61"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62" fillId="14" borderId="68"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67" xfId="0" applyFill="1" applyBorder="1" applyAlignment="1">
      <alignment horizontal="justify" vertical="center"/>
    </xf>
    <xf numFmtId="0" fontId="78" fillId="34" borderId="19" xfId="0" applyFont="1" applyFill="1" applyBorder="1" applyAlignment="1">
      <alignment horizontal="center" vertical="center"/>
    </xf>
    <xf numFmtId="0" fontId="78" fillId="34" borderId="36" xfId="0"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59" xfId="12" applyBorder="1" applyAlignment="1">
      <alignment horizontal="center" vertical="center" wrapText="1"/>
    </xf>
    <xf numFmtId="0" fontId="7" fillId="11" borderId="1" xfId="12" applyFont="1" applyFill="1" applyBorder="1" applyAlignment="1">
      <alignment horizontal="center" vertical="center"/>
    </xf>
    <xf numFmtId="0" fontId="11" fillId="16" borderId="46"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5" fillId="11" borderId="46"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11" fillId="15" borderId="46"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5" fillId="2" borderId="46"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3" borderId="46"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6"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 fillId="2" borderId="1"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5" borderId="46"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6"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6"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6"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62" fillId="40" borderId="26" xfId="0" applyFont="1" applyFill="1" applyBorder="1" applyAlignment="1">
      <alignment horizontal="center" vertical="center"/>
    </xf>
    <xf numFmtId="0" fontId="62" fillId="40" borderId="50" xfId="0" applyFont="1" applyFill="1" applyBorder="1" applyAlignment="1">
      <alignment horizontal="center" vertical="center"/>
    </xf>
    <xf numFmtId="0" fontId="62" fillId="40" borderId="7" xfId="0" applyFont="1" applyFill="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1" fillId="40" borderId="29" xfId="0" applyFont="1" applyFill="1" applyBorder="1" applyAlignment="1">
      <alignment horizontal="center" vertical="center" wrapText="1"/>
    </xf>
    <xf numFmtId="0" fontId="71" fillId="40" borderId="31" xfId="0" applyFont="1" applyFill="1" applyBorder="1" applyAlignment="1">
      <alignment horizontal="center" vertical="center" wrapText="1"/>
    </xf>
    <xf numFmtId="0" fontId="71" fillId="40" borderId="47" xfId="0" applyFont="1" applyFill="1" applyBorder="1" applyAlignment="1">
      <alignment horizontal="center" vertical="center" wrapText="1"/>
    </xf>
    <xf numFmtId="0" fontId="71" fillId="40" borderId="48" xfId="0" applyFont="1" applyFill="1" applyBorder="1" applyAlignment="1">
      <alignment horizontal="center" vertical="center" wrapText="1"/>
    </xf>
    <xf numFmtId="0" fontId="71" fillId="40" borderId="32" xfId="0" applyFont="1" applyFill="1" applyBorder="1" applyAlignment="1">
      <alignment horizontal="center" vertical="center" wrapText="1"/>
    </xf>
    <xf numFmtId="0" fontId="71" fillId="40" borderId="34" xfId="0" applyFont="1" applyFill="1" applyBorder="1" applyAlignment="1">
      <alignment horizontal="center" vertical="center" wrapText="1"/>
    </xf>
    <xf numFmtId="0" fontId="79" fillId="39" borderId="55" xfId="0" applyFont="1" applyFill="1" applyBorder="1" applyAlignment="1">
      <alignment horizontal="center" vertical="center"/>
    </xf>
    <xf numFmtId="0" fontId="79" fillId="39" borderId="35" xfId="0" applyFont="1" applyFill="1" applyBorder="1" applyAlignment="1">
      <alignment horizontal="center" vertical="center"/>
    </xf>
    <xf numFmtId="0" fontId="79" fillId="39" borderId="37" xfId="0" applyFont="1" applyFill="1" applyBorder="1" applyAlignment="1">
      <alignment horizontal="center" vertical="center"/>
    </xf>
    <xf numFmtId="0" fontId="79" fillId="39" borderId="20" xfId="0" applyFont="1" applyFill="1" applyBorder="1" applyAlignment="1">
      <alignment horizontal="center" vertical="center"/>
    </xf>
    <xf numFmtId="0" fontId="79" fillId="39" borderId="0" xfId="0" applyFont="1" applyFill="1" applyAlignment="1">
      <alignment horizontal="center" vertical="center"/>
    </xf>
    <xf numFmtId="0" fontId="79" fillId="39" borderId="21" xfId="0" applyFont="1" applyFill="1" applyBorder="1" applyAlignment="1">
      <alignment horizontal="center" vertical="center"/>
    </xf>
    <xf numFmtId="0" fontId="79" fillId="39" borderId="53" xfId="0" applyFont="1" applyFill="1" applyBorder="1" applyAlignment="1">
      <alignment horizontal="center" vertical="center"/>
    </xf>
    <xf numFmtId="0" fontId="79" fillId="39" borderId="54" xfId="0" applyFont="1" applyFill="1" applyBorder="1" applyAlignment="1">
      <alignment horizontal="center" vertical="center"/>
    </xf>
    <xf numFmtId="0" fontId="79" fillId="39" borderId="28" xfId="0" applyFont="1" applyFill="1" applyBorder="1" applyAlignment="1">
      <alignment horizontal="center" vertical="center"/>
    </xf>
    <xf numFmtId="0" fontId="0" fillId="0" borderId="0" xfId="0" applyAlignment="1">
      <alignment horizontal="center" wrapText="1"/>
    </xf>
    <xf numFmtId="0" fontId="53" fillId="0" borderId="46" xfId="0" applyFont="1" applyBorder="1" applyAlignment="1">
      <alignment horizontal="center" vertical="center"/>
    </xf>
    <xf numFmtId="0" fontId="53" fillId="0" borderId="60" xfId="0" applyFont="1" applyBorder="1" applyAlignment="1">
      <alignment horizontal="center" vertical="center"/>
    </xf>
    <xf numFmtId="0" fontId="53" fillId="0" borderId="25" xfId="0" applyFont="1" applyBorder="1" applyAlignment="1">
      <alignment horizontal="center" vertical="center"/>
    </xf>
    <xf numFmtId="0" fontId="62" fillId="33" borderId="25" xfId="0" applyFont="1" applyFill="1" applyBorder="1" applyAlignment="1">
      <alignment horizontal="center" vertical="center"/>
    </xf>
    <xf numFmtId="0" fontId="54" fillId="0" borderId="33" xfId="0" applyFont="1" applyBorder="1"/>
    <xf numFmtId="0" fontId="54" fillId="0" borderId="33" xfId="0" applyFont="1" applyBorder="1" applyAlignment="1">
      <alignment horizontal="center"/>
    </xf>
    <xf numFmtId="0" fontId="54" fillId="0" borderId="33" xfId="0" applyFont="1" applyBorder="1" applyProtection="1">
      <protection hidden="1"/>
    </xf>
    <xf numFmtId="0" fontId="54" fillId="0" borderId="33" xfId="0" applyFont="1" applyBorder="1" applyAlignment="1">
      <alignment wrapText="1"/>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32">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F74D05C-D638-4DE5-AC6F-A0F7CAD0B46F}"/>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48" name="Imagen 2">
          <a:extLst>
            <a:ext uri="{FF2B5EF4-FFF2-40B4-BE49-F238E27FC236}">
              <a16:creationId xmlns:a16="http://schemas.microsoft.com/office/drawing/2014/main" id="{0B1EFDE8-F25C-4958-A8B7-BD0C267D6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49" name="Imagen 3">
          <a:extLst>
            <a:ext uri="{FF2B5EF4-FFF2-40B4-BE49-F238E27FC236}">
              <a16:creationId xmlns:a16="http://schemas.microsoft.com/office/drawing/2014/main" id="{4B94C697-4E42-496E-B346-97D0043002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693" name="Imagen 2">
          <a:extLst>
            <a:ext uri="{FF2B5EF4-FFF2-40B4-BE49-F238E27FC236}">
              <a16:creationId xmlns:a16="http://schemas.microsoft.com/office/drawing/2014/main" id="{F0124CA1-82BC-4412-92DE-C16C8BF841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694" name="Imagen 2">
          <a:extLst>
            <a:ext uri="{FF2B5EF4-FFF2-40B4-BE49-F238E27FC236}">
              <a16:creationId xmlns:a16="http://schemas.microsoft.com/office/drawing/2014/main" id="{7DBB7C89-AE5F-48C6-BFFA-1086299F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695" name="Imagen 3">
          <a:extLst>
            <a:ext uri="{FF2B5EF4-FFF2-40B4-BE49-F238E27FC236}">
              <a16:creationId xmlns:a16="http://schemas.microsoft.com/office/drawing/2014/main" id="{5E716AE6-1612-49E4-9560-7E162B45A6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696" name="Imagen 3">
          <a:extLst>
            <a:ext uri="{FF2B5EF4-FFF2-40B4-BE49-F238E27FC236}">
              <a16:creationId xmlns:a16="http://schemas.microsoft.com/office/drawing/2014/main" id="{A98DDDCB-9704-4C22-B250-EB5881B782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697" name="Imagen 3">
          <a:extLst>
            <a:ext uri="{FF2B5EF4-FFF2-40B4-BE49-F238E27FC236}">
              <a16:creationId xmlns:a16="http://schemas.microsoft.com/office/drawing/2014/main" id="{7CCA6005-F0E4-45C2-97E9-BEABB30828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073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698" name="Imagen 2">
          <a:extLst>
            <a:ext uri="{FF2B5EF4-FFF2-40B4-BE49-F238E27FC236}">
              <a16:creationId xmlns:a16="http://schemas.microsoft.com/office/drawing/2014/main" id="{E798D151-8E12-4467-94E8-D2EC8A836F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699" name="Imagen 2">
          <a:extLst>
            <a:ext uri="{FF2B5EF4-FFF2-40B4-BE49-F238E27FC236}">
              <a16:creationId xmlns:a16="http://schemas.microsoft.com/office/drawing/2014/main" id="{E945252D-4A4E-471C-97CB-EBC2FB3921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F2C5F2B-4666-4756-9A9C-5339924B1D5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5B933DE-3620-41CF-9B62-8A6866138005}"/>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F8A77ED-1654-4051-ADEC-3B6D77DF11C6}"/>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60AFD90-3E29-464E-9036-F0BAE1B2E83A}"/>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997D105-426D-42AE-ABA6-14990A4A28F0}"/>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4" zoomScale="120" zoomScaleNormal="120" zoomScaleSheetLayoutView="130" workbookViewId="0">
      <selection activeCell="C5" sqref="C5:C6"/>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93" t="s">
        <v>0</v>
      </c>
      <c r="C3" s="294"/>
      <c r="D3" s="294"/>
    </row>
    <row r="4" spans="2:4" ht="108" customHeight="1" x14ac:dyDescent="0.25">
      <c r="B4" s="127" t="s">
        <v>228</v>
      </c>
      <c r="C4" s="127" t="s">
        <v>229</v>
      </c>
      <c r="D4" s="127" t="s">
        <v>230</v>
      </c>
    </row>
    <row r="5" spans="2:4" ht="45" x14ac:dyDescent="0.25">
      <c r="B5" s="83" t="s">
        <v>185</v>
      </c>
      <c r="C5" s="290" t="s">
        <v>225</v>
      </c>
      <c r="D5" s="292" t="s">
        <v>204</v>
      </c>
    </row>
    <row r="6" spans="2:4" ht="45" x14ac:dyDescent="0.25">
      <c r="B6" s="83" t="s">
        <v>186</v>
      </c>
      <c r="C6" s="291"/>
      <c r="D6" s="291"/>
    </row>
    <row r="7" spans="2:4" ht="75" x14ac:dyDescent="0.25">
      <c r="B7" s="128" t="s">
        <v>187</v>
      </c>
      <c r="C7" s="129" t="s">
        <v>223</v>
      </c>
      <c r="D7" s="129" t="s">
        <v>205</v>
      </c>
    </row>
    <row r="8" spans="2:4" ht="60" x14ac:dyDescent="0.25">
      <c r="B8" s="128" t="s">
        <v>188</v>
      </c>
      <c r="C8" s="129" t="s">
        <v>224</v>
      </c>
      <c r="D8" s="129" t="s">
        <v>206</v>
      </c>
    </row>
    <row r="9" spans="2:4" ht="50.25" customHeight="1" x14ac:dyDescent="0.25">
      <c r="B9" s="130" t="s">
        <v>222</v>
      </c>
      <c r="C9" s="130" t="s">
        <v>226</v>
      </c>
      <c r="D9" s="129" t="s">
        <v>207</v>
      </c>
    </row>
    <row r="10" spans="2:4" ht="62.25" customHeight="1" x14ac:dyDescent="0.25">
      <c r="B10" s="130" t="s">
        <v>218</v>
      </c>
      <c r="C10" s="126" t="s">
        <v>227</v>
      </c>
      <c r="D10" s="130" t="s">
        <v>208</v>
      </c>
    </row>
    <row r="11" spans="2:4" ht="64.5" customHeight="1" x14ac:dyDescent="0.25">
      <c r="B11" s="130"/>
      <c r="C11" s="130" t="s">
        <v>219</v>
      </c>
      <c r="D11" s="131"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zoomScale="60" zoomScaleNormal="60" workbookViewId="0">
      <selection activeCell="G11" sqref="G11:H11"/>
    </sheetView>
  </sheetViews>
  <sheetFormatPr baseColWidth="10" defaultRowHeight="15" x14ac:dyDescent="0.25"/>
  <cols>
    <col min="2" max="2" width="3.5703125" customWidth="1"/>
    <col min="3" max="3" width="5.28515625" customWidth="1"/>
    <col min="4" max="4" width="4.42578125" customWidth="1"/>
    <col min="5" max="5" width="3" customWidth="1"/>
    <col min="6" max="6" width="14.85546875" customWidth="1"/>
    <col min="8" max="8" width="227.855468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301"/>
      <c r="C2" s="301"/>
      <c r="D2" s="301"/>
      <c r="E2" s="301"/>
      <c r="F2" s="300" t="s">
        <v>189</v>
      </c>
      <c r="G2" s="300"/>
      <c r="H2" s="300"/>
      <c r="I2" s="300"/>
      <c r="J2" s="300"/>
      <c r="K2" s="300"/>
      <c r="L2" s="300"/>
      <c r="M2" s="300"/>
      <c r="N2" s="300"/>
      <c r="O2" s="300"/>
      <c r="P2" s="300"/>
      <c r="Q2" s="300"/>
    </row>
    <row r="3" spans="2:17" x14ac:dyDescent="0.25">
      <c r="B3" s="301"/>
      <c r="C3" s="301"/>
      <c r="D3" s="301"/>
      <c r="E3" s="301"/>
      <c r="F3" s="300" t="s">
        <v>316</v>
      </c>
      <c r="G3" s="300"/>
      <c r="H3" s="300"/>
      <c r="I3" s="300"/>
      <c r="J3" s="300"/>
      <c r="K3" s="300"/>
      <c r="L3" s="300"/>
      <c r="M3" s="300"/>
      <c r="N3" s="300"/>
      <c r="O3" s="300"/>
      <c r="P3" s="300"/>
      <c r="Q3" s="300"/>
    </row>
    <row r="4" spans="2:17" ht="15" customHeight="1" x14ac:dyDescent="0.25">
      <c r="B4" s="301"/>
      <c r="C4" s="301"/>
      <c r="D4" s="301"/>
      <c r="E4" s="301"/>
      <c r="F4" s="300" t="s">
        <v>193</v>
      </c>
      <c r="G4" s="300"/>
      <c r="H4" s="300"/>
      <c r="I4" s="300"/>
      <c r="J4" s="300"/>
      <c r="K4" s="300"/>
      <c r="L4" s="300"/>
      <c r="M4" s="300"/>
      <c r="N4" s="300"/>
      <c r="O4" s="300"/>
      <c r="P4" s="300"/>
      <c r="Q4" s="300"/>
    </row>
    <row r="5" spans="2:17" x14ac:dyDescent="0.25">
      <c r="B5" s="301"/>
      <c r="C5" s="301"/>
      <c r="D5" s="301"/>
      <c r="E5" s="301"/>
      <c r="F5" s="302" t="s">
        <v>315</v>
      </c>
      <c r="G5" s="303"/>
      <c r="H5" s="303"/>
      <c r="I5" s="303"/>
      <c r="J5" s="303"/>
      <c r="K5" s="303"/>
      <c r="L5" s="303"/>
      <c r="M5" s="304"/>
      <c r="N5" s="305" t="s">
        <v>210</v>
      </c>
      <c r="O5" s="306"/>
      <c r="P5" s="300"/>
      <c r="Q5" s="300"/>
    </row>
    <row r="6" spans="2:17" x14ac:dyDescent="0.25">
      <c r="B6" s="301"/>
      <c r="C6" s="301"/>
      <c r="D6" s="301"/>
      <c r="E6" s="301"/>
      <c r="F6" s="305" t="s">
        <v>196</v>
      </c>
      <c r="G6" s="305"/>
      <c r="H6" s="305"/>
      <c r="I6" s="305"/>
      <c r="J6" s="305"/>
      <c r="K6" s="305"/>
      <c r="L6" s="305"/>
      <c r="M6" s="305"/>
      <c r="N6" s="307" t="s">
        <v>197</v>
      </c>
      <c r="O6" s="308"/>
      <c r="P6" s="300"/>
      <c r="Q6" s="300"/>
    </row>
    <row r="7" spans="2:17" x14ac:dyDescent="0.25">
      <c r="B7" s="309" t="s">
        <v>283</v>
      </c>
      <c r="C7" s="309"/>
      <c r="D7" s="309"/>
      <c r="E7" s="309"/>
      <c r="F7" s="309"/>
      <c r="G7" s="309"/>
      <c r="H7" s="309"/>
      <c r="I7" s="309"/>
      <c r="J7" s="309"/>
      <c r="K7" s="309"/>
      <c r="L7" s="309"/>
      <c r="M7" s="309"/>
      <c r="N7" s="309"/>
      <c r="O7" s="309"/>
      <c r="P7" s="309"/>
      <c r="Q7" s="309"/>
    </row>
    <row r="8" spans="2:17" x14ac:dyDescent="0.25">
      <c r="B8" s="295" t="s">
        <v>284</v>
      </c>
      <c r="C8" s="295"/>
      <c r="D8" s="295"/>
      <c r="E8" s="295"/>
      <c r="F8" s="297" t="s">
        <v>285</v>
      </c>
      <c r="G8" s="295" t="s">
        <v>47</v>
      </c>
      <c r="H8" s="295"/>
      <c r="I8" s="297" t="s">
        <v>286</v>
      </c>
      <c r="J8" s="297"/>
      <c r="K8" s="297"/>
      <c r="L8" s="297"/>
      <c r="M8" s="297"/>
      <c r="N8" s="297"/>
      <c r="O8" s="297"/>
      <c r="P8" s="297"/>
      <c r="Q8" s="297"/>
    </row>
    <row r="9" spans="2:17" x14ac:dyDescent="0.25">
      <c r="B9" s="295"/>
      <c r="C9" s="295"/>
      <c r="D9" s="295"/>
      <c r="E9" s="295"/>
      <c r="F9" s="297"/>
      <c r="G9" s="295"/>
      <c r="H9" s="295"/>
      <c r="I9" s="297"/>
      <c r="J9" s="297"/>
      <c r="K9" s="297"/>
      <c r="L9" s="297"/>
      <c r="M9" s="297"/>
      <c r="N9" s="297"/>
      <c r="O9" s="297"/>
      <c r="P9" s="297"/>
      <c r="Q9" s="297"/>
    </row>
    <row r="10" spans="2:17" ht="39.75" customHeight="1" x14ac:dyDescent="0.25">
      <c r="B10" s="299" t="s">
        <v>412</v>
      </c>
      <c r="C10" s="296"/>
      <c r="D10" s="296"/>
      <c r="E10" s="296"/>
      <c r="F10" s="283">
        <v>2</v>
      </c>
      <c r="G10" s="296" t="s">
        <v>411</v>
      </c>
      <c r="H10" s="296"/>
      <c r="I10" s="295"/>
      <c r="J10" s="295"/>
      <c r="K10" s="295"/>
      <c r="L10" s="295"/>
      <c r="M10" s="295"/>
      <c r="N10" s="295"/>
      <c r="O10" s="295"/>
      <c r="P10" s="295"/>
      <c r="Q10" s="295"/>
    </row>
    <row r="11" spans="2:17" ht="409.6" customHeight="1" x14ac:dyDescent="0.25">
      <c r="B11" s="299" t="s">
        <v>412</v>
      </c>
      <c r="C11" s="296"/>
      <c r="D11" s="296"/>
      <c r="E11" s="296"/>
      <c r="F11" s="283">
        <v>2</v>
      </c>
      <c r="G11" s="297" t="s">
        <v>390</v>
      </c>
      <c r="H11" s="297"/>
      <c r="I11" s="295"/>
      <c r="J11" s="295"/>
      <c r="K11" s="295"/>
      <c r="L11" s="295"/>
      <c r="M11" s="295"/>
      <c r="N11" s="295"/>
      <c r="O11" s="295"/>
      <c r="P11" s="295"/>
      <c r="Q11" s="295"/>
    </row>
    <row r="12" spans="2:17" ht="252.75" customHeight="1" x14ac:dyDescent="0.25">
      <c r="B12" s="299" t="s">
        <v>412</v>
      </c>
      <c r="C12" s="296"/>
      <c r="D12" s="296"/>
      <c r="E12" s="296"/>
      <c r="F12" s="283">
        <v>2</v>
      </c>
      <c r="G12" s="297" t="s">
        <v>371</v>
      </c>
      <c r="H12" s="295"/>
      <c r="I12" s="295"/>
      <c r="J12" s="295"/>
      <c r="K12" s="295"/>
      <c r="L12" s="295"/>
      <c r="M12" s="295"/>
      <c r="N12" s="295"/>
      <c r="O12" s="295"/>
      <c r="P12" s="295"/>
      <c r="Q12" s="295"/>
    </row>
    <row r="13" spans="2:17" ht="33.75" customHeight="1" x14ac:dyDescent="0.25">
      <c r="B13" s="299" t="s">
        <v>412</v>
      </c>
      <c r="C13" s="296"/>
      <c r="D13" s="296"/>
      <c r="E13" s="296"/>
      <c r="F13" s="283">
        <v>2</v>
      </c>
      <c r="G13" s="298" t="s">
        <v>398</v>
      </c>
      <c r="H13" s="298"/>
      <c r="I13" s="295"/>
      <c r="J13" s="295"/>
      <c r="K13" s="295"/>
      <c r="L13" s="295"/>
      <c r="M13" s="295"/>
      <c r="N13" s="295"/>
      <c r="O13" s="295"/>
      <c r="P13" s="295"/>
      <c r="Q13" s="295"/>
    </row>
    <row r="14" spans="2:17" x14ac:dyDescent="0.25">
      <c r="B14" s="295"/>
      <c r="C14" s="295"/>
      <c r="D14" s="295"/>
      <c r="E14" s="295"/>
      <c r="F14" s="133"/>
      <c r="G14" s="295"/>
      <c r="H14" s="295"/>
      <c r="I14" s="295"/>
      <c r="J14" s="295"/>
      <c r="K14" s="295"/>
      <c r="L14" s="295"/>
      <c r="M14" s="295"/>
      <c r="N14" s="295"/>
      <c r="O14" s="295"/>
      <c r="P14" s="295"/>
      <c r="Q14" s="295"/>
    </row>
    <row r="15" spans="2:17" x14ac:dyDescent="0.25">
      <c r="B15" s="295"/>
      <c r="C15" s="295"/>
      <c r="D15" s="295"/>
      <c r="E15" s="295"/>
      <c r="F15" s="133"/>
      <c r="G15" s="295"/>
      <c r="H15" s="295"/>
      <c r="I15" s="295"/>
      <c r="J15" s="295"/>
      <c r="K15" s="295"/>
      <c r="L15" s="295"/>
      <c r="M15" s="295"/>
      <c r="N15" s="295"/>
      <c r="O15" s="295"/>
      <c r="P15" s="295"/>
      <c r="Q15" s="295"/>
    </row>
    <row r="16" spans="2:17" x14ac:dyDescent="0.25">
      <c r="B16" s="295"/>
      <c r="C16" s="295"/>
      <c r="D16" s="295"/>
      <c r="E16" s="295"/>
      <c r="F16" s="133"/>
      <c r="G16" s="295"/>
      <c r="H16" s="295"/>
      <c r="I16" s="295"/>
      <c r="J16" s="295"/>
      <c r="K16" s="295"/>
      <c r="L16" s="295"/>
      <c r="M16" s="295"/>
      <c r="N16" s="295"/>
      <c r="O16" s="295"/>
      <c r="P16" s="295"/>
      <c r="Q16" s="295"/>
    </row>
    <row r="17" spans="2:17" x14ac:dyDescent="0.25">
      <c r="B17" s="295"/>
      <c r="C17" s="295"/>
      <c r="D17" s="295"/>
      <c r="E17" s="295"/>
      <c r="F17" s="133"/>
      <c r="G17" s="295"/>
      <c r="H17" s="295"/>
      <c r="I17" s="295"/>
      <c r="J17" s="295"/>
      <c r="K17" s="295"/>
      <c r="L17" s="295"/>
      <c r="M17" s="295"/>
      <c r="N17" s="295"/>
      <c r="O17" s="295"/>
      <c r="P17" s="295"/>
      <c r="Q17" s="295"/>
    </row>
    <row r="18" spans="2:17" x14ac:dyDescent="0.25">
      <c r="B18" s="295"/>
      <c r="C18" s="295"/>
      <c r="D18" s="295"/>
      <c r="E18" s="295"/>
      <c r="F18" s="133"/>
      <c r="G18" s="295"/>
      <c r="H18" s="295"/>
      <c r="I18" s="295"/>
      <c r="J18" s="295"/>
      <c r="K18" s="295"/>
      <c r="L18" s="295"/>
      <c r="M18" s="295"/>
      <c r="N18" s="295"/>
      <c r="O18" s="295"/>
      <c r="P18" s="295"/>
      <c r="Q18" s="295"/>
    </row>
    <row r="19" spans="2:17" x14ac:dyDescent="0.25">
      <c r="B19" s="295"/>
      <c r="C19" s="295"/>
      <c r="D19" s="295"/>
      <c r="E19" s="295"/>
      <c r="F19" s="133"/>
      <c r="G19" s="295"/>
      <c r="H19" s="295"/>
      <c r="I19" s="295"/>
      <c r="J19" s="295"/>
      <c r="K19" s="295"/>
      <c r="L19" s="295"/>
      <c r="M19" s="295"/>
      <c r="N19" s="295"/>
      <c r="O19" s="295"/>
      <c r="P19" s="295"/>
      <c r="Q19" s="295"/>
    </row>
    <row r="20" spans="2:17" x14ac:dyDescent="0.25">
      <c r="B20" s="295"/>
      <c r="C20" s="295"/>
      <c r="D20" s="295"/>
      <c r="E20" s="295"/>
      <c r="F20" s="133"/>
      <c r="G20" s="295"/>
      <c r="H20" s="295"/>
      <c r="I20" s="295"/>
      <c r="J20" s="295"/>
      <c r="K20" s="295"/>
      <c r="L20" s="295"/>
      <c r="M20" s="295"/>
      <c r="N20" s="295"/>
      <c r="O20" s="295"/>
      <c r="P20" s="295"/>
      <c r="Q20" s="295"/>
    </row>
    <row r="21" spans="2:17" x14ac:dyDescent="0.25">
      <c r="B21" s="295"/>
      <c r="C21" s="295"/>
      <c r="D21" s="295"/>
      <c r="E21" s="295"/>
      <c r="F21" s="133"/>
      <c r="G21" s="295"/>
      <c r="H21" s="295"/>
      <c r="I21" s="295"/>
      <c r="J21" s="295"/>
      <c r="K21" s="295"/>
      <c r="L21" s="295"/>
      <c r="M21" s="295"/>
      <c r="N21" s="295"/>
      <c r="O21" s="295"/>
      <c r="P21" s="295"/>
      <c r="Q21" s="295"/>
    </row>
    <row r="22" spans="2:17" x14ac:dyDescent="0.25">
      <c r="B22" s="295"/>
      <c r="C22" s="295"/>
      <c r="D22" s="295"/>
      <c r="E22" s="295"/>
      <c r="F22" s="133"/>
      <c r="G22" s="295"/>
      <c r="H22" s="295"/>
      <c r="I22" s="295"/>
      <c r="J22" s="295"/>
      <c r="K22" s="295"/>
      <c r="L22" s="295"/>
      <c r="M22" s="295"/>
      <c r="N22" s="295"/>
      <c r="O22" s="295"/>
      <c r="P22" s="295"/>
      <c r="Q22" s="295"/>
    </row>
    <row r="23" spans="2:17" x14ac:dyDescent="0.25">
      <c r="B23" s="295"/>
      <c r="C23" s="295"/>
      <c r="D23" s="295"/>
      <c r="E23" s="295"/>
      <c r="F23" s="133"/>
      <c r="G23" s="295"/>
      <c r="H23" s="295"/>
      <c r="I23" s="295"/>
      <c r="J23" s="295"/>
      <c r="K23" s="295"/>
      <c r="L23" s="295"/>
      <c r="M23" s="295"/>
      <c r="N23" s="295"/>
      <c r="O23" s="295"/>
      <c r="P23" s="295"/>
      <c r="Q23" s="295"/>
    </row>
    <row r="24" spans="2:17" x14ac:dyDescent="0.25">
      <c r="B24" s="295"/>
      <c r="C24" s="295"/>
      <c r="D24" s="295"/>
      <c r="E24" s="295"/>
      <c r="F24" s="133"/>
      <c r="G24" s="295"/>
      <c r="H24" s="295"/>
      <c r="I24" s="295"/>
      <c r="J24" s="295"/>
      <c r="K24" s="295"/>
      <c r="L24" s="295"/>
      <c r="M24" s="295"/>
      <c r="N24" s="295"/>
      <c r="O24" s="295"/>
      <c r="P24" s="295"/>
      <c r="Q24" s="295"/>
    </row>
    <row r="25" spans="2:17" x14ac:dyDescent="0.25">
      <c r="B25" s="295"/>
      <c r="C25" s="295"/>
      <c r="D25" s="295"/>
      <c r="E25" s="295"/>
      <c r="F25" s="133"/>
      <c r="G25" s="295"/>
      <c r="H25" s="295"/>
      <c r="I25" s="295"/>
      <c r="J25" s="295"/>
      <c r="K25" s="295"/>
      <c r="L25" s="295"/>
      <c r="M25" s="295"/>
      <c r="N25" s="295"/>
      <c r="O25" s="295"/>
      <c r="P25" s="295"/>
      <c r="Q25" s="295"/>
    </row>
    <row r="26" spans="2:17" x14ac:dyDescent="0.25">
      <c r="B26" s="295"/>
      <c r="C26" s="295"/>
      <c r="D26" s="295"/>
      <c r="E26" s="295"/>
      <c r="F26" s="133"/>
      <c r="G26" s="295"/>
      <c r="H26" s="295"/>
      <c r="I26" s="295"/>
      <c r="J26" s="295"/>
      <c r="K26" s="295"/>
      <c r="L26" s="295"/>
      <c r="M26" s="295"/>
      <c r="N26" s="295"/>
      <c r="O26" s="295"/>
      <c r="P26" s="295"/>
      <c r="Q26" s="295"/>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N6:O6"/>
    <mergeCell ref="B7:Q7"/>
    <mergeCell ref="B13:E13"/>
    <mergeCell ref="F8:F9"/>
    <mergeCell ref="B14:E14"/>
    <mergeCell ref="B15:E15"/>
    <mergeCell ref="B11:E11"/>
    <mergeCell ref="B12:E12"/>
    <mergeCell ref="I10:Q10"/>
    <mergeCell ref="I11:Q11"/>
    <mergeCell ref="I12:Q12"/>
    <mergeCell ref="I13:Q13"/>
    <mergeCell ref="I14:Q14"/>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G20:H20"/>
    <mergeCell ref="G21:H21"/>
    <mergeCell ref="I16:Q16"/>
    <mergeCell ref="I17:Q17"/>
    <mergeCell ref="I24:Q24"/>
    <mergeCell ref="I25:Q25"/>
    <mergeCell ref="B24:E24"/>
    <mergeCell ref="B25:E25"/>
    <mergeCell ref="G25:H25"/>
    <mergeCell ref="I22:Q22"/>
    <mergeCell ref="G18:H18"/>
    <mergeCell ref="G19:H19"/>
    <mergeCell ref="G16:H16"/>
    <mergeCell ref="B16:E16"/>
    <mergeCell ref="B17:E17"/>
    <mergeCell ref="B18:E18"/>
    <mergeCell ref="B19:E19"/>
    <mergeCell ref="G17:H17"/>
    <mergeCell ref="I26:Q26"/>
    <mergeCell ref="I18:Q18"/>
    <mergeCell ref="I19:Q19"/>
    <mergeCell ref="I20:Q20"/>
    <mergeCell ref="I21:Q21"/>
    <mergeCell ref="I23:Q23"/>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35"/>
  <sheetViews>
    <sheetView tabSelected="1" topLeftCell="BN132" zoomScale="80" zoomScaleNormal="80" workbookViewId="0">
      <selection activeCell="BP135" sqref="BP135"/>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45"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customWidth="1"/>
    <col min="51" max="51" width="46.28515625" style="27" customWidth="1"/>
    <col min="52" max="52" width="21.140625" style="27" customWidth="1"/>
    <col min="53" max="53" width="16.85546875" style="27" customWidth="1"/>
    <col min="54" max="54" width="25.42578125" style="27" customWidth="1"/>
    <col min="55" max="55" width="20.85546875" style="27"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38" style="27" customWidth="1"/>
    <col min="63" max="63" width="33.140625" style="27" customWidth="1"/>
    <col min="64" max="64" width="21.85546875" style="27" customWidth="1"/>
    <col min="65" max="65" width="20" style="27" customWidth="1"/>
    <col min="66" max="66" width="25" style="27" customWidth="1"/>
    <col min="67" max="67" width="24.5703125" style="27" customWidth="1"/>
    <col min="68" max="68" width="31.42578125" style="27" customWidth="1"/>
    <col min="69"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382" t="s">
        <v>18</v>
      </c>
      <c r="BE61" s="382"/>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301"/>
      <c r="B101" s="301"/>
      <c r="C101" s="301"/>
      <c r="D101" s="301"/>
      <c r="E101" s="300" t="s">
        <v>189</v>
      </c>
      <c r="F101" s="300"/>
      <c r="G101" s="300"/>
      <c r="H101" s="300"/>
      <c r="I101" s="300"/>
      <c r="J101" s="300"/>
      <c r="K101" s="300"/>
      <c r="L101" s="300"/>
      <c r="M101" s="300"/>
      <c r="N101" s="300"/>
      <c r="O101" s="82"/>
      <c r="P101" s="82"/>
      <c r="Q101" s="82"/>
      <c r="R101" s="300"/>
      <c r="S101" s="300"/>
      <c r="T101" s="301"/>
      <c r="U101" s="132"/>
      <c r="V101" s="479" t="str">
        <f>E101</f>
        <v>SISTEMA INTEGRADO DE GESTIÓN</v>
      </c>
      <c r="W101" s="480"/>
      <c r="X101" s="480"/>
      <c r="Y101" s="480"/>
      <c r="Z101" s="480"/>
      <c r="AA101" s="480"/>
      <c r="AB101" s="480"/>
      <c r="AC101" s="480"/>
      <c r="AD101" s="480"/>
      <c r="AE101" s="480"/>
      <c r="AF101" s="481"/>
      <c r="AG101" s="82"/>
      <c r="AH101" s="82"/>
      <c r="AI101" s="82"/>
      <c r="AJ101" s="300"/>
      <c r="AK101" s="300"/>
      <c r="AL101" s="82"/>
      <c r="AM101" s="82"/>
      <c r="AN101" s="300"/>
      <c r="AO101" s="300"/>
      <c r="AP101" s="300"/>
      <c r="AQ101" s="300"/>
      <c r="AR101" s="300"/>
      <c r="AS101" s="300"/>
      <c r="AT101" s="300"/>
      <c r="AU101" s="479" t="str">
        <f>E101</f>
        <v>SISTEMA INTEGRADO DE GESTIÓN</v>
      </c>
      <c r="AV101" s="480"/>
      <c r="AW101" s="480"/>
      <c r="AX101" s="480"/>
      <c r="AY101" s="480"/>
      <c r="AZ101" s="480"/>
      <c r="BA101" s="480"/>
      <c r="BB101" s="480"/>
      <c r="BC101" s="480"/>
      <c r="BD101" s="480"/>
      <c r="BE101" s="480"/>
      <c r="BF101" s="480"/>
      <c r="BG101" s="480"/>
      <c r="BH101" s="480"/>
      <c r="BI101" s="480"/>
      <c r="BJ101" s="480"/>
      <c r="BK101" s="480"/>
      <c r="BL101" s="480"/>
      <c r="BM101" s="480"/>
      <c r="BN101" s="481"/>
      <c r="BO101" s="301"/>
      <c r="BP101" s="301"/>
      <c r="BQ101" s="165"/>
      <c r="BR101" s="163"/>
    </row>
    <row r="102" spans="1:219" ht="20.25" customHeight="1" x14ac:dyDescent="0.25">
      <c r="A102" s="301"/>
      <c r="B102" s="301"/>
      <c r="C102" s="301"/>
      <c r="D102" s="301"/>
      <c r="E102" s="300" t="s">
        <v>335</v>
      </c>
      <c r="F102" s="300"/>
      <c r="G102" s="300"/>
      <c r="H102" s="300"/>
      <c r="I102" s="300"/>
      <c r="J102" s="300"/>
      <c r="K102" s="300"/>
      <c r="L102" s="300"/>
      <c r="M102" s="300"/>
      <c r="N102" s="300"/>
      <c r="O102" s="82"/>
      <c r="P102" s="82"/>
      <c r="Q102" s="82"/>
      <c r="R102" s="300"/>
      <c r="S102" s="300"/>
      <c r="T102" s="301"/>
      <c r="U102" s="242"/>
      <c r="V102" s="300" t="str">
        <f>E102</f>
        <v>SALUD INTEGRAL A LA FAUNA</v>
      </c>
      <c r="W102" s="300"/>
      <c r="X102" s="300"/>
      <c r="Y102" s="300"/>
      <c r="Z102" s="300"/>
      <c r="AA102" s="300"/>
      <c r="AB102" s="300"/>
      <c r="AC102" s="300"/>
      <c r="AD102" s="300"/>
      <c r="AE102" s="300"/>
      <c r="AF102" s="300"/>
      <c r="AG102" s="82"/>
      <c r="AH102" s="82"/>
      <c r="AI102" s="82"/>
      <c r="AJ102" s="300"/>
      <c r="AK102" s="300"/>
      <c r="AL102" s="82"/>
      <c r="AM102" s="82"/>
      <c r="AN102" s="300"/>
      <c r="AO102" s="300"/>
      <c r="AP102" s="300"/>
      <c r="AQ102" s="300"/>
      <c r="AR102" s="300"/>
      <c r="AS102" s="300"/>
      <c r="AT102" s="300"/>
      <c r="AU102" s="479" t="str">
        <f>E102</f>
        <v>SALUD INTEGRAL A LA FAUNA</v>
      </c>
      <c r="AV102" s="480"/>
      <c r="AW102" s="480"/>
      <c r="AX102" s="480"/>
      <c r="AY102" s="480"/>
      <c r="AZ102" s="480"/>
      <c r="BA102" s="480"/>
      <c r="BB102" s="480"/>
      <c r="BC102" s="480"/>
      <c r="BD102" s="480"/>
      <c r="BE102" s="480"/>
      <c r="BF102" s="480"/>
      <c r="BG102" s="480"/>
      <c r="BH102" s="480"/>
      <c r="BI102" s="480"/>
      <c r="BJ102" s="480"/>
      <c r="BK102" s="480"/>
      <c r="BL102" s="480"/>
      <c r="BM102" s="480"/>
      <c r="BN102" s="481"/>
      <c r="BO102" s="301"/>
      <c r="BP102" s="301"/>
      <c r="BQ102" s="112"/>
      <c r="BR102" s="113"/>
    </row>
    <row r="103" spans="1:219" ht="20.25" customHeight="1" x14ac:dyDescent="0.25">
      <c r="A103" s="301"/>
      <c r="B103" s="301"/>
      <c r="C103" s="301"/>
      <c r="D103" s="301"/>
      <c r="E103" s="408" t="s">
        <v>314</v>
      </c>
      <c r="F103" s="408"/>
      <c r="G103" s="408"/>
      <c r="H103" s="408"/>
      <c r="I103" s="408"/>
      <c r="J103" s="408"/>
      <c r="K103" s="408"/>
      <c r="L103" s="408"/>
      <c r="M103" s="408"/>
      <c r="N103" s="408"/>
      <c r="O103" s="82"/>
      <c r="P103" s="82"/>
      <c r="Q103" s="82"/>
      <c r="R103" s="300"/>
      <c r="S103" s="300"/>
      <c r="T103" s="301"/>
      <c r="U103" s="242"/>
      <c r="V103" s="408" t="str">
        <f>E103</f>
        <v>Mapa de Riesgos por Proceso</v>
      </c>
      <c r="W103" s="408"/>
      <c r="X103" s="408"/>
      <c r="Y103" s="408"/>
      <c r="Z103" s="408"/>
      <c r="AA103" s="408"/>
      <c r="AB103" s="408"/>
      <c r="AC103" s="408"/>
      <c r="AD103" s="408"/>
      <c r="AE103" s="408"/>
      <c r="AF103" s="408"/>
      <c r="AG103" s="82"/>
      <c r="AH103" s="82"/>
      <c r="AI103" s="82"/>
      <c r="AJ103" s="300"/>
      <c r="AK103" s="300"/>
      <c r="AL103" s="82"/>
      <c r="AM103" s="82"/>
      <c r="AN103" s="300"/>
      <c r="AO103" s="300"/>
      <c r="AP103" s="300"/>
      <c r="AQ103" s="300"/>
      <c r="AR103" s="300"/>
      <c r="AS103" s="300"/>
      <c r="AT103" s="300"/>
      <c r="AU103" s="479" t="str">
        <f>E103</f>
        <v>Mapa de Riesgos por Proceso</v>
      </c>
      <c r="AV103" s="480"/>
      <c r="AW103" s="480"/>
      <c r="AX103" s="480"/>
      <c r="AY103" s="480"/>
      <c r="AZ103" s="480"/>
      <c r="BA103" s="480"/>
      <c r="BB103" s="480"/>
      <c r="BC103" s="480"/>
      <c r="BD103" s="480"/>
      <c r="BE103" s="480"/>
      <c r="BF103" s="480"/>
      <c r="BG103" s="480"/>
      <c r="BH103" s="480"/>
      <c r="BI103" s="480"/>
      <c r="BJ103" s="480"/>
      <c r="BK103" s="480"/>
      <c r="BL103" s="480"/>
      <c r="BM103" s="480"/>
      <c r="BN103" s="481"/>
      <c r="BO103" s="301"/>
      <c r="BP103" s="301"/>
      <c r="BQ103" s="112"/>
      <c r="BR103" s="113"/>
    </row>
    <row r="104" spans="1:219" ht="20.25" customHeight="1" x14ac:dyDescent="0.25">
      <c r="A104" s="301"/>
      <c r="B104" s="301"/>
      <c r="C104" s="301"/>
      <c r="D104" s="301"/>
      <c r="E104" s="305" t="s">
        <v>319</v>
      </c>
      <c r="F104" s="305"/>
      <c r="G104" s="305"/>
      <c r="H104" s="305"/>
      <c r="I104" s="305"/>
      <c r="J104" s="305"/>
      <c r="K104" s="305"/>
      <c r="L104" s="305"/>
      <c r="M104" s="305" t="s">
        <v>210</v>
      </c>
      <c r="N104" s="306"/>
      <c r="O104" s="109"/>
      <c r="P104" s="109"/>
      <c r="Q104" s="109"/>
      <c r="R104" s="300"/>
      <c r="S104" s="300"/>
      <c r="T104" s="301"/>
      <c r="U104" s="242"/>
      <c r="V104" s="300" t="str">
        <f>E104</f>
        <v xml:space="preserve">                                                         Código: PE01-PR03-F01</v>
      </c>
      <c r="W104" s="300"/>
      <c r="X104" s="300"/>
      <c r="Y104" s="300"/>
      <c r="Z104" s="300"/>
      <c r="AA104" s="300"/>
      <c r="AB104" s="300" t="str">
        <f>M104</f>
        <v xml:space="preserve">Versión: 1.0 </v>
      </c>
      <c r="AC104" s="300"/>
      <c r="AD104" s="300"/>
      <c r="AE104" s="300" t="s">
        <v>181</v>
      </c>
      <c r="AF104" s="300"/>
      <c r="AG104" s="109"/>
      <c r="AH104" s="109"/>
      <c r="AI104" s="109"/>
      <c r="AJ104" s="300"/>
      <c r="AK104" s="300"/>
      <c r="AL104" s="109"/>
      <c r="AM104" s="109"/>
      <c r="AN104" s="300"/>
      <c r="AO104" s="300"/>
      <c r="AP104" s="300"/>
      <c r="AQ104" s="300"/>
      <c r="AR104" s="300"/>
      <c r="AS104" s="300"/>
      <c r="AT104" s="300"/>
      <c r="AU104" s="300" t="str">
        <f>E104</f>
        <v xml:space="preserve">                                                         Código: PE01-PR03-F01</v>
      </c>
      <c r="AV104" s="300"/>
      <c r="AW104" s="300"/>
      <c r="AX104" s="300"/>
      <c r="AY104" s="300"/>
      <c r="AZ104" s="300"/>
      <c r="BA104" s="300"/>
      <c r="BB104" s="300"/>
      <c r="BC104" s="300"/>
      <c r="BD104" s="300"/>
      <c r="BE104" s="300"/>
      <c r="BF104" s="300"/>
      <c r="BG104" s="300"/>
      <c r="BH104" s="300"/>
      <c r="BI104" s="300"/>
      <c r="BJ104" s="300"/>
      <c r="BK104" s="479" t="str">
        <f>M104</f>
        <v xml:space="preserve">Versión: 1.0 </v>
      </c>
      <c r="BL104" s="480"/>
      <c r="BM104" s="480"/>
      <c r="BN104" s="481"/>
      <c r="BO104" s="301"/>
      <c r="BP104" s="301"/>
      <c r="BQ104" s="112"/>
      <c r="BR104" s="113"/>
      <c r="CJ104" s="27" t="s">
        <v>248</v>
      </c>
    </row>
    <row r="105" spans="1:219" ht="20.25" customHeight="1" x14ac:dyDescent="0.25">
      <c r="A105" s="301"/>
      <c r="B105" s="301"/>
      <c r="C105" s="301"/>
      <c r="D105" s="301"/>
      <c r="E105" s="408" t="s">
        <v>420</v>
      </c>
      <c r="F105" s="408"/>
      <c r="G105" s="408"/>
      <c r="H105" s="408"/>
      <c r="I105" s="408"/>
      <c r="J105" s="408"/>
      <c r="K105" s="408"/>
      <c r="L105" s="408"/>
      <c r="M105" s="408" t="s">
        <v>421</v>
      </c>
      <c r="N105" s="408"/>
      <c r="O105" s="110"/>
      <c r="P105" s="110"/>
      <c r="Q105" s="110"/>
      <c r="R105" s="300"/>
      <c r="S105" s="300"/>
      <c r="T105" s="301"/>
      <c r="U105" s="242"/>
      <c r="V105" s="408" t="str">
        <f>E105</f>
        <v>Versión de actualización: 2.0</v>
      </c>
      <c r="W105" s="408"/>
      <c r="X105" s="408"/>
      <c r="Y105" s="408"/>
      <c r="Z105" s="408"/>
      <c r="AA105" s="408"/>
      <c r="AB105" s="408" t="str">
        <f>M105</f>
        <v>Fecha: mayo 2019</v>
      </c>
      <c r="AC105" s="408"/>
      <c r="AD105" s="408"/>
      <c r="AE105" s="93"/>
      <c r="AF105" s="93"/>
      <c r="AG105" s="109"/>
      <c r="AH105" s="109"/>
      <c r="AI105" s="109"/>
      <c r="AJ105" s="93"/>
      <c r="AK105" s="93"/>
      <c r="AL105" s="109"/>
      <c r="AM105" s="109"/>
      <c r="AN105" s="300"/>
      <c r="AO105" s="300"/>
      <c r="AP105" s="300"/>
      <c r="AQ105" s="300"/>
      <c r="AR105" s="300"/>
      <c r="AS105" s="300"/>
      <c r="AT105" s="300"/>
      <c r="AU105" s="300" t="str">
        <f>E105</f>
        <v>Versión de actualización: 2.0</v>
      </c>
      <c r="AV105" s="300"/>
      <c r="AW105" s="300"/>
      <c r="AX105" s="300"/>
      <c r="AY105" s="300"/>
      <c r="AZ105" s="300"/>
      <c r="BA105" s="300"/>
      <c r="BB105" s="300"/>
      <c r="BC105" s="300"/>
      <c r="BD105" s="300"/>
      <c r="BE105" s="300"/>
      <c r="BF105" s="300"/>
      <c r="BG105" s="300"/>
      <c r="BH105" s="300"/>
      <c r="BI105" s="300"/>
      <c r="BJ105" s="300"/>
      <c r="BK105" s="479" t="str">
        <f>M105</f>
        <v>Fecha: mayo 2019</v>
      </c>
      <c r="BL105" s="480"/>
      <c r="BM105" s="480"/>
      <c r="BN105" s="481"/>
      <c r="BO105" s="301"/>
      <c r="BP105" s="301"/>
      <c r="BQ105" s="166"/>
      <c r="BR105" s="164"/>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63" t="s">
        <v>10</v>
      </c>
      <c r="B107" s="473" t="s">
        <v>11</v>
      </c>
      <c r="C107" s="179"/>
      <c r="D107" s="466" t="s">
        <v>16</v>
      </c>
      <c r="E107" s="426" t="s">
        <v>0</v>
      </c>
      <c r="F107" s="427"/>
      <c r="G107" s="428"/>
      <c r="H107" s="411" t="s">
        <v>149</v>
      </c>
      <c r="I107" s="460" t="s">
        <v>106</v>
      </c>
      <c r="J107" s="461"/>
      <c r="K107" s="461"/>
      <c r="L107" s="462"/>
      <c r="M107" s="441" t="s">
        <v>117</v>
      </c>
      <c r="N107" s="442"/>
      <c r="O107" s="442"/>
      <c r="P107" s="442"/>
      <c r="Q107" s="442"/>
      <c r="R107" s="442"/>
      <c r="S107" s="443"/>
      <c r="T107" s="401" t="s">
        <v>261</v>
      </c>
      <c r="U107" s="402"/>
      <c r="V107" s="402"/>
      <c r="W107" s="402"/>
      <c r="X107" s="402"/>
      <c r="Y107" s="402"/>
      <c r="Z107" s="402"/>
      <c r="AA107" s="402"/>
      <c r="AB107" s="402"/>
      <c r="AC107" s="402"/>
      <c r="AD107" s="403"/>
      <c r="AE107" s="114"/>
      <c r="AF107" s="114"/>
      <c r="AG107" s="114"/>
      <c r="AH107" s="114"/>
      <c r="AI107" s="114"/>
      <c r="AJ107" s="114"/>
      <c r="AK107" s="114"/>
      <c r="AL107" s="114"/>
      <c r="AM107" s="114"/>
      <c r="AN107" s="452" t="s">
        <v>139</v>
      </c>
      <c r="AO107" s="453"/>
      <c r="AP107" s="453"/>
      <c r="AQ107" s="454"/>
      <c r="AR107" s="387" t="s">
        <v>138</v>
      </c>
      <c r="AS107" s="388"/>
      <c r="AT107" s="388"/>
      <c r="AU107" s="389"/>
      <c r="AV107" s="500" t="s">
        <v>194</v>
      </c>
      <c r="AW107" s="501"/>
      <c r="AX107" s="414" t="s">
        <v>190</v>
      </c>
      <c r="AY107" s="415"/>
      <c r="AZ107" s="415"/>
      <c r="BA107" s="415"/>
      <c r="BB107" s="415"/>
      <c r="BC107" s="416"/>
      <c r="BD107" s="414" t="s">
        <v>191</v>
      </c>
      <c r="BE107" s="415"/>
      <c r="BF107" s="415"/>
      <c r="BG107" s="415"/>
      <c r="BH107" s="415"/>
      <c r="BI107" s="416"/>
      <c r="BJ107" s="414" t="s">
        <v>192</v>
      </c>
      <c r="BK107" s="415"/>
      <c r="BL107" s="415"/>
      <c r="BM107" s="415"/>
      <c r="BN107" s="415"/>
      <c r="BO107" s="416"/>
      <c r="BP107" s="184"/>
      <c r="BQ107" s="184"/>
      <c r="BR107" s="18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64"/>
      <c r="B108" s="474"/>
      <c r="C108" s="180"/>
      <c r="D108" s="467"/>
      <c r="E108" s="429"/>
      <c r="F108" s="430"/>
      <c r="G108" s="431"/>
      <c r="H108" s="412"/>
      <c r="I108" s="473" t="s">
        <v>298</v>
      </c>
      <c r="J108" s="383" t="s">
        <v>102</v>
      </c>
      <c r="K108" s="385" t="s">
        <v>9</v>
      </c>
      <c r="L108" s="385" t="s">
        <v>179</v>
      </c>
      <c r="M108" s="444"/>
      <c r="N108" s="445"/>
      <c r="O108" s="445"/>
      <c r="P108" s="445"/>
      <c r="Q108" s="445"/>
      <c r="R108" s="445"/>
      <c r="S108" s="446"/>
      <c r="T108" s="436" t="s">
        <v>269</v>
      </c>
      <c r="U108" s="437"/>
      <c r="V108" s="437"/>
      <c r="W108" s="437"/>
      <c r="X108" s="437"/>
      <c r="Y108" s="437"/>
      <c r="Z108" s="437"/>
      <c r="AA108" s="437"/>
      <c r="AB108" s="437"/>
      <c r="AC108" s="437"/>
      <c r="AD108" s="437"/>
      <c r="AE108" s="115"/>
      <c r="AF108" s="116"/>
      <c r="AG108" s="116"/>
      <c r="AH108" s="116"/>
      <c r="AI108" s="116"/>
      <c r="AJ108" s="116"/>
      <c r="AK108" s="117"/>
      <c r="AL108" s="117"/>
      <c r="AM108" s="117"/>
      <c r="AN108" s="455"/>
      <c r="AO108" s="456"/>
      <c r="AP108" s="456"/>
      <c r="AQ108" s="457"/>
      <c r="AR108" s="390"/>
      <c r="AS108" s="391"/>
      <c r="AT108" s="391"/>
      <c r="AU108" s="392"/>
      <c r="AV108" s="502"/>
      <c r="AW108" s="503"/>
      <c r="AX108" s="417"/>
      <c r="AY108" s="418"/>
      <c r="AZ108" s="418"/>
      <c r="BA108" s="418"/>
      <c r="BB108" s="418"/>
      <c r="BC108" s="419"/>
      <c r="BD108" s="417"/>
      <c r="BE108" s="418"/>
      <c r="BF108" s="418"/>
      <c r="BG108" s="418"/>
      <c r="BH108" s="418"/>
      <c r="BI108" s="419"/>
      <c r="BJ108" s="417"/>
      <c r="BK108" s="418"/>
      <c r="BL108" s="418"/>
      <c r="BM108" s="418"/>
      <c r="BN108" s="418"/>
      <c r="BO108" s="419"/>
      <c r="BP108" s="185"/>
      <c r="BQ108" s="185"/>
      <c r="BR108" s="185"/>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64"/>
      <c r="B109" s="474"/>
      <c r="C109" s="180"/>
      <c r="D109" s="467"/>
      <c r="E109" s="404" t="s">
        <v>1</v>
      </c>
      <c r="F109" s="406" t="s">
        <v>2</v>
      </c>
      <c r="G109" s="432" t="s">
        <v>221</v>
      </c>
      <c r="H109" s="412"/>
      <c r="I109" s="475"/>
      <c r="J109" s="384"/>
      <c r="K109" s="386"/>
      <c r="L109" s="386"/>
      <c r="M109" s="422" t="s">
        <v>18</v>
      </c>
      <c r="N109" s="423"/>
      <c r="O109" s="469" t="s">
        <v>19</v>
      </c>
      <c r="P109" s="470"/>
      <c r="Q109" s="470"/>
      <c r="R109" s="471"/>
      <c r="S109" s="472"/>
      <c r="T109" s="118" t="s">
        <v>244</v>
      </c>
      <c r="U109" s="244" t="s">
        <v>246</v>
      </c>
      <c r="V109" s="438" t="s">
        <v>250</v>
      </c>
      <c r="W109" s="439"/>
      <c r="X109" s="440"/>
      <c r="Y109" s="476" t="s">
        <v>252</v>
      </c>
      <c r="Z109" s="477"/>
      <c r="AA109" s="477"/>
      <c r="AB109" s="477"/>
      <c r="AC109" s="477"/>
      <c r="AD109" s="478"/>
      <c r="AE109" s="434" t="s">
        <v>67</v>
      </c>
      <c r="AF109" s="435"/>
      <c r="AG109" s="399" t="s">
        <v>120</v>
      </c>
      <c r="AH109" s="119"/>
      <c r="AI109" s="119"/>
      <c r="AJ109" s="119"/>
      <c r="AK109" s="120"/>
      <c r="AL109" s="120"/>
      <c r="AM109" s="120"/>
      <c r="AN109" s="397" t="s">
        <v>18</v>
      </c>
      <c r="AO109" s="398"/>
      <c r="AP109" s="424" t="s">
        <v>19</v>
      </c>
      <c r="AQ109" s="425"/>
      <c r="AR109" s="395" t="s">
        <v>69</v>
      </c>
      <c r="AS109" s="395" t="s">
        <v>270</v>
      </c>
      <c r="AT109" s="395" t="s">
        <v>271</v>
      </c>
      <c r="AU109" s="393" t="s">
        <v>104</v>
      </c>
      <c r="AV109" s="458" t="s">
        <v>108</v>
      </c>
      <c r="AW109" s="458" t="s">
        <v>136</v>
      </c>
      <c r="AX109" s="420" t="s">
        <v>38</v>
      </c>
      <c r="AY109" s="420" t="s">
        <v>140</v>
      </c>
      <c r="AZ109" s="420" t="s">
        <v>141</v>
      </c>
      <c r="BA109" s="450" t="s">
        <v>142</v>
      </c>
      <c r="BB109" s="450" t="s">
        <v>137</v>
      </c>
      <c r="BC109" s="450" t="s">
        <v>195</v>
      </c>
      <c r="BD109" s="420" t="s">
        <v>38</v>
      </c>
      <c r="BE109" s="420" t="s">
        <v>140</v>
      </c>
      <c r="BF109" s="420" t="s">
        <v>141</v>
      </c>
      <c r="BG109" s="450" t="s">
        <v>142</v>
      </c>
      <c r="BH109" s="450" t="s">
        <v>137</v>
      </c>
      <c r="BI109" s="450" t="s">
        <v>195</v>
      </c>
      <c r="BJ109" s="420" t="s">
        <v>38</v>
      </c>
      <c r="BK109" s="420" t="s">
        <v>140</v>
      </c>
      <c r="BL109" s="420" t="s">
        <v>141</v>
      </c>
      <c r="BM109" s="450" t="s">
        <v>142</v>
      </c>
      <c r="BN109" s="450" t="s">
        <v>137</v>
      </c>
      <c r="BO109" s="450" t="s">
        <v>195</v>
      </c>
      <c r="BP109" s="186" t="s">
        <v>266</v>
      </c>
      <c r="BQ109" s="186" t="s">
        <v>267</v>
      </c>
      <c r="BR109" s="186"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65"/>
      <c r="B110" s="475"/>
      <c r="C110" s="181"/>
      <c r="D110" s="468"/>
      <c r="E110" s="405"/>
      <c r="F110" s="407"/>
      <c r="G110" s="433"/>
      <c r="H110" s="413"/>
      <c r="I110" s="182" t="s">
        <v>297</v>
      </c>
      <c r="J110" s="183" t="s">
        <v>150</v>
      </c>
      <c r="K110" s="183" t="s">
        <v>17</v>
      </c>
      <c r="L110" s="183" t="s">
        <v>107</v>
      </c>
      <c r="M110" s="191" t="s">
        <v>12</v>
      </c>
      <c r="N110" s="191" t="s">
        <v>13</v>
      </c>
      <c r="O110" s="192"/>
      <c r="P110" s="193"/>
      <c r="Q110" s="194" t="s">
        <v>14</v>
      </c>
      <c r="R110" s="195" t="s">
        <v>118</v>
      </c>
      <c r="S110" s="196" t="s">
        <v>116</v>
      </c>
      <c r="T110" s="123" t="s">
        <v>245</v>
      </c>
      <c r="U110" s="243" t="s">
        <v>247</v>
      </c>
      <c r="V110" s="409" t="s">
        <v>251</v>
      </c>
      <c r="W110" s="410"/>
      <c r="X110" s="410"/>
      <c r="Y110" s="447" t="s">
        <v>265</v>
      </c>
      <c r="Z110" s="448"/>
      <c r="AA110" s="448"/>
      <c r="AB110" s="448"/>
      <c r="AC110" s="448"/>
      <c r="AD110" s="449"/>
      <c r="AE110" s="137" t="s">
        <v>12</v>
      </c>
      <c r="AF110" s="124" t="s">
        <v>13</v>
      </c>
      <c r="AG110" s="400"/>
      <c r="AH110" s="124" t="s">
        <v>121</v>
      </c>
      <c r="AI110" s="124" t="s">
        <v>101</v>
      </c>
      <c r="AJ110" s="124" t="s">
        <v>100</v>
      </c>
      <c r="AK110" s="125" t="s">
        <v>98</v>
      </c>
      <c r="AL110" s="125" t="s">
        <v>99</v>
      </c>
      <c r="AM110" s="125" t="s">
        <v>70</v>
      </c>
      <c r="AN110" s="121" t="s">
        <v>12</v>
      </c>
      <c r="AO110" s="121" t="s">
        <v>13</v>
      </c>
      <c r="AP110" s="121" t="s">
        <v>15</v>
      </c>
      <c r="AQ110" s="122" t="s">
        <v>116</v>
      </c>
      <c r="AR110" s="396"/>
      <c r="AS110" s="396"/>
      <c r="AT110" s="396"/>
      <c r="AU110" s="394"/>
      <c r="AV110" s="459"/>
      <c r="AW110" s="459"/>
      <c r="AX110" s="421"/>
      <c r="AY110" s="421"/>
      <c r="AZ110" s="421"/>
      <c r="BA110" s="451"/>
      <c r="BB110" s="451"/>
      <c r="BC110" s="451"/>
      <c r="BD110" s="421"/>
      <c r="BE110" s="421"/>
      <c r="BF110" s="421"/>
      <c r="BG110" s="451"/>
      <c r="BH110" s="451"/>
      <c r="BI110" s="451"/>
      <c r="BJ110" s="421"/>
      <c r="BK110" s="421"/>
      <c r="BL110" s="421"/>
      <c r="BM110" s="451"/>
      <c r="BN110" s="451"/>
      <c r="BO110" s="451"/>
      <c r="BP110" s="187"/>
      <c r="BQ110" s="187"/>
      <c r="BR110" s="187"/>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94.5" customHeight="1" thickBot="1" x14ac:dyDescent="0.3">
      <c r="A111" s="354"/>
      <c r="B111" s="321"/>
      <c r="C111" s="35"/>
      <c r="D111" s="357">
        <v>1</v>
      </c>
      <c r="E111" s="97" t="s">
        <v>183</v>
      </c>
      <c r="F111" s="98" t="s">
        <v>184</v>
      </c>
      <c r="G111" s="99" t="s">
        <v>200</v>
      </c>
      <c r="H111" s="102" t="s">
        <v>5</v>
      </c>
      <c r="I111" s="360">
        <v>7520</v>
      </c>
      <c r="J111" s="224" t="s">
        <v>321</v>
      </c>
      <c r="K111" s="360" t="s">
        <v>320</v>
      </c>
      <c r="L111" s="237" t="s">
        <v>324</v>
      </c>
      <c r="M111" s="363" t="s">
        <v>33</v>
      </c>
      <c r="N111" s="363" t="s">
        <v>36</v>
      </c>
      <c r="O111" s="367">
        <f>VLOOKUP(M111,'MATRIZ CALIFICACIÓN'!$B$10:$C$24,2,FALSE)</f>
        <v>4</v>
      </c>
      <c r="P111" s="370">
        <f>HLOOKUP(N111,'MATRIZ CALIFICACIÓN'!$D$8:$H$9,2,FALSE)</f>
        <v>4</v>
      </c>
      <c r="Q111" s="373">
        <f>VALUE(CONCATENATE(O111,P111))</f>
        <v>44</v>
      </c>
      <c r="R111" s="310" t="str">
        <f>VLOOKUP(Q111,'MATRIZ CALIFICACIÓN'!$D$58:$E$82,2,FALSE)</f>
        <v>EXTREMA</v>
      </c>
      <c r="S111" s="347" t="s">
        <v>65</v>
      </c>
      <c r="T111" s="102" t="s">
        <v>328</v>
      </c>
      <c r="U111" s="246" t="s">
        <v>248</v>
      </c>
      <c r="V111" s="351" t="s">
        <v>331</v>
      </c>
      <c r="W111" s="352"/>
      <c r="X111" s="353"/>
      <c r="Y111" s="337" t="s">
        <v>252</v>
      </c>
      <c r="Z111" s="338"/>
      <c r="AA111" s="338"/>
      <c r="AB111" s="338"/>
      <c r="AC111" s="339"/>
      <c r="AD111"/>
      <c r="AE111" s="36" t="str">
        <f>IF(AD111="","",IF(AD111="PROBABILIDAD",SUM(W111+Y111+AC111),0))</f>
        <v/>
      </c>
      <c r="AF111" s="37" t="str">
        <f>IF(AD111="","",IF(AD111="IMPACTO",SUM(W111+Y111+AC111),0))</f>
        <v/>
      </c>
      <c r="AG111" s="330">
        <f>IF(SUM(AE111:AE116),AVERAGEIF(AE111:AE116,"&gt;0",AE111:AE116),1)</f>
        <v>1</v>
      </c>
      <c r="AH111" s="330">
        <f>IF(SUM(AF111:AF116),AVERAGEIF(AF111:AF116,"&gt;0",AF111:AF116),1)</f>
        <v>1</v>
      </c>
      <c r="AI111" s="330">
        <f>IF(AND(AG111&gt;=0,AG111&lt;=50),0,IF(AND(AG111&gt;50,AG111&lt;76),1,2))</f>
        <v>0</v>
      </c>
      <c r="AJ111" s="330">
        <f>IF(AND(AH111&gt;=0,AH111&lt;=50),0,IF(AND(AH111&gt;50,AH111&lt;76),1,2))</f>
        <v>0</v>
      </c>
      <c r="AK111" s="330">
        <f>IF(AI111&lt;O111,O111-AI111,O111)</f>
        <v>4</v>
      </c>
      <c r="AL111" s="330">
        <f>IF(AJ111&lt;P111,P111-AJ111,P111)</f>
        <v>4</v>
      </c>
      <c r="AM111" s="330">
        <f>VALUE(CONCATENATE(AK58:AK111,AL111))</f>
        <v>44</v>
      </c>
      <c r="AN111" s="310" t="s">
        <v>237</v>
      </c>
      <c r="AO111" s="310" t="s">
        <v>59</v>
      </c>
      <c r="AP111" s="310" t="s">
        <v>262</v>
      </c>
      <c r="AQ111" s="314" t="s">
        <v>65</v>
      </c>
      <c r="AR111" s="285" t="s">
        <v>407</v>
      </c>
      <c r="AS111" s="286">
        <v>43647</v>
      </c>
      <c r="AT111" s="286">
        <v>43738</v>
      </c>
      <c r="AU111" s="285" t="s">
        <v>408</v>
      </c>
      <c r="AV111" s="216" t="s">
        <v>334</v>
      </c>
      <c r="AW111" s="102" t="s">
        <v>413</v>
      </c>
      <c r="AX111" s="252" t="s">
        <v>372</v>
      </c>
      <c r="AY111" s="102" t="s">
        <v>414</v>
      </c>
      <c r="AZ111" s="102" t="s">
        <v>82</v>
      </c>
      <c r="BA111" s="102" t="s">
        <v>85</v>
      </c>
      <c r="BB111" s="102"/>
      <c r="BC111" s="102"/>
      <c r="BD111" s="102"/>
      <c r="BE111" s="102"/>
      <c r="BF111" s="102"/>
      <c r="BG111" s="102"/>
      <c r="BH111" s="102"/>
      <c r="BI111" s="102"/>
      <c r="BJ111" s="252"/>
      <c r="BK111" s="102"/>
      <c r="BL111" s="102"/>
      <c r="BM111" s="102"/>
      <c r="BN111" s="102"/>
      <c r="BO111" s="102"/>
      <c r="BP111" s="321" t="s">
        <v>422</v>
      </c>
      <c r="BQ111" s="321"/>
      <c r="BR111" s="324"/>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38" t="s">
        <v>24</v>
      </c>
      <c r="CX111" s="139"/>
      <c r="CY111" s="140"/>
      <c r="CZ111" s="38"/>
      <c r="DA111" s="38"/>
      <c r="DB111" s="138"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55"/>
      <c r="B112" s="322"/>
      <c r="C112" s="42"/>
      <c r="D112" s="358"/>
      <c r="E112" s="281" t="s">
        <v>215</v>
      </c>
      <c r="F112" s="98" t="s">
        <v>78</v>
      </c>
      <c r="G112" s="100"/>
      <c r="H112" s="102"/>
      <c r="I112" s="361"/>
      <c r="J112" s="225" t="s">
        <v>322</v>
      </c>
      <c r="K112" s="361"/>
      <c r="L112" s="238" t="s">
        <v>326</v>
      </c>
      <c r="M112" s="364"/>
      <c r="N112" s="364"/>
      <c r="O112" s="368"/>
      <c r="P112" s="371"/>
      <c r="Q112" s="374"/>
      <c r="R112" s="311"/>
      <c r="S112" s="348"/>
      <c r="T112" s="103" t="s">
        <v>329</v>
      </c>
      <c r="U112" s="246" t="s">
        <v>249</v>
      </c>
      <c r="V112" s="351" t="s">
        <v>332</v>
      </c>
      <c r="W112" s="352"/>
      <c r="X112" s="353"/>
      <c r="Y112" s="340"/>
      <c r="Z112" s="341"/>
      <c r="AA112" s="341"/>
      <c r="AB112" s="341"/>
      <c r="AC112" s="342"/>
      <c r="AD112"/>
      <c r="AE112" s="36" t="str">
        <f>IF(AD112="","",IF(AD112="PROBABILIDAD",SUM(W112+Y112+AC112),0))</f>
        <v/>
      </c>
      <c r="AF112" s="37" t="str">
        <f>IF(AD112="","",IF(AD112="IMPACTO",SUM(W112+Y112+AC112),0))</f>
        <v/>
      </c>
      <c r="AG112" s="346"/>
      <c r="AH112" s="346"/>
      <c r="AI112" s="346"/>
      <c r="AJ112" s="346"/>
      <c r="AK112" s="346"/>
      <c r="AL112" s="346"/>
      <c r="AM112" s="346"/>
      <c r="AN112" s="311"/>
      <c r="AO112" s="311"/>
      <c r="AP112" s="311"/>
      <c r="AQ112" s="315"/>
      <c r="AR112" s="274"/>
      <c r="AS112" s="275"/>
      <c r="AT112" s="275"/>
      <c r="AU112" s="276"/>
      <c r="AV112" s="217"/>
      <c r="AW112" s="103"/>
      <c r="AX112" s="253" t="s">
        <v>373</v>
      </c>
      <c r="AY112" s="103"/>
      <c r="AZ112" s="103"/>
      <c r="BA112" s="103"/>
      <c r="BB112" s="103"/>
      <c r="BC112" s="103"/>
      <c r="BD112" s="103"/>
      <c r="BE112" s="103"/>
      <c r="BF112" s="103"/>
      <c r="BG112" s="103"/>
      <c r="BH112" s="103"/>
      <c r="BI112" s="103"/>
      <c r="BJ112" s="253"/>
      <c r="BK112" s="103"/>
      <c r="BL112" s="103"/>
      <c r="BM112" s="103"/>
      <c r="BN112" s="103"/>
      <c r="BO112" s="103"/>
      <c r="BP112" s="322"/>
      <c r="BQ112" s="322"/>
      <c r="BR112" s="325"/>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1"/>
      <c r="CX112" s="142"/>
      <c r="CY112" s="143"/>
      <c r="CZ112" s="38"/>
      <c r="DA112" s="38"/>
      <c r="DB112" s="144"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55"/>
      <c r="B113" s="322"/>
      <c r="C113" s="42"/>
      <c r="D113" s="358"/>
      <c r="E113" s="97"/>
      <c r="F113" s="98"/>
      <c r="G113" s="100"/>
      <c r="H113" s="102"/>
      <c r="I113" s="361"/>
      <c r="J113" s="225" t="s">
        <v>323</v>
      </c>
      <c r="K113" s="361"/>
      <c r="L113" s="203" t="s">
        <v>325</v>
      </c>
      <c r="M113" s="364"/>
      <c r="N113" s="364"/>
      <c r="O113" s="368"/>
      <c r="P113" s="371"/>
      <c r="Q113" s="374"/>
      <c r="R113" s="311"/>
      <c r="S113" s="348"/>
      <c r="T113" s="104" t="s">
        <v>330</v>
      </c>
      <c r="U113" s="246" t="s">
        <v>248</v>
      </c>
      <c r="V113" s="327" t="s">
        <v>333</v>
      </c>
      <c r="W113" s="328"/>
      <c r="X113" s="329"/>
      <c r="Y113" s="340"/>
      <c r="Z113" s="341"/>
      <c r="AA113" s="341"/>
      <c r="AB113" s="341"/>
      <c r="AC113" s="342"/>
      <c r="AD113"/>
      <c r="AE113" s="330" t="str">
        <f>IF(AD113="","",IF(AD113="PROBABILIDAD",SUM(W113+Z113+AC113),0))</f>
        <v/>
      </c>
      <c r="AF113" s="332" t="str">
        <f>IF(AD113="","",IF(AD113="IMPACTO",SUM(W113+Z113+AC113),0))</f>
        <v/>
      </c>
      <c r="AG113" s="346"/>
      <c r="AH113" s="346"/>
      <c r="AI113" s="346"/>
      <c r="AJ113" s="346"/>
      <c r="AK113" s="346"/>
      <c r="AL113" s="346"/>
      <c r="AM113" s="346"/>
      <c r="AN113" s="311"/>
      <c r="AO113" s="311"/>
      <c r="AP113" s="311"/>
      <c r="AQ113" s="315"/>
      <c r="AR113" s="274"/>
      <c r="AS113" s="275"/>
      <c r="AT113" s="275"/>
      <c r="AU113" s="276"/>
      <c r="AV113" s="218"/>
      <c r="AW113" s="104"/>
      <c r="AX113" s="254" t="s">
        <v>374</v>
      </c>
      <c r="AY113" s="104"/>
      <c r="AZ113" s="104"/>
      <c r="BA113" s="104"/>
      <c r="BB113" s="104"/>
      <c r="BC113" s="104"/>
      <c r="BD113" s="104"/>
      <c r="BE113" s="104"/>
      <c r="BF113" s="104"/>
      <c r="BG113" s="104"/>
      <c r="BH113" s="104"/>
      <c r="BI113" s="104"/>
      <c r="BJ113" s="254"/>
      <c r="BK113" s="104"/>
      <c r="BL113" s="104"/>
      <c r="BM113" s="104"/>
      <c r="BN113" s="104"/>
      <c r="BO113" s="104"/>
      <c r="BP113" s="322"/>
      <c r="BQ113" s="322"/>
      <c r="BR113" s="325"/>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4" t="s">
        <v>41</v>
      </c>
      <c r="CX113" s="145"/>
      <c r="CY113" s="146"/>
      <c r="CZ113" s="38"/>
      <c r="DA113" s="38"/>
      <c r="DB113" s="150"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54" customHeight="1" thickBot="1" x14ac:dyDescent="0.3">
      <c r="A114" s="355"/>
      <c r="B114" s="322"/>
      <c r="C114" s="42"/>
      <c r="D114" s="358"/>
      <c r="E114" s="97"/>
      <c r="F114" s="98"/>
      <c r="G114" s="100"/>
      <c r="H114" s="102"/>
      <c r="I114" s="361"/>
      <c r="J114" s="226"/>
      <c r="K114" s="361"/>
      <c r="L114" s="203" t="s">
        <v>327</v>
      </c>
      <c r="M114" s="365"/>
      <c r="N114" s="365"/>
      <c r="O114" s="368"/>
      <c r="P114" s="371"/>
      <c r="Q114" s="374"/>
      <c r="R114" s="312"/>
      <c r="S114" s="349"/>
      <c r="T114" s="104"/>
      <c r="U114" s="246"/>
      <c r="V114" s="327"/>
      <c r="W114" s="328"/>
      <c r="X114" s="329"/>
      <c r="Y114" s="340"/>
      <c r="Z114" s="341"/>
      <c r="AA114" s="341"/>
      <c r="AB114" s="341"/>
      <c r="AC114" s="342"/>
      <c r="AD114"/>
      <c r="AE114" s="331"/>
      <c r="AF114" s="333"/>
      <c r="AG114" s="346"/>
      <c r="AH114" s="346"/>
      <c r="AI114" s="346"/>
      <c r="AJ114" s="346"/>
      <c r="AK114" s="346"/>
      <c r="AL114" s="346"/>
      <c r="AM114" s="346"/>
      <c r="AN114" s="312"/>
      <c r="AO114" s="312"/>
      <c r="AP114" s="312"/>
      <c r="AQ114" s="316"/>
      <c r="AR114" s="274"/>
      <c r="AS114" s="275"/>
      <c r="AT114" s="275"/>
      <c r="AU114" s="276"/>
      <c r="AV114" s="218"/>
      <c r="AW114" s="104"/>
      <c r="AX114" s="249"/>
      <c r="AY114" s="104"/>
      <c r="AZ114" s="104"/>
      <c r="BA114" s="104"/>
      <c r="BB114" s="104"/>
      <c r="BC114" s="104"/>
      <c r="BD114" s="104"/>
      <c r="BE114" s="104"/>
      <c r="BF114" s="104"/>
      <c r="BG114" s="104"/>
      <c r="BH114" s="104"/>
      <c r="BI114" s="104"/>
      <c r="BJ114" s="254"/>
      <c r="BK114" s="104"/>
      <c r="BL114" s="104"/>
      <c r="BM114" s="104"/>
      <c r="BN114" s="104"/>
      <c r="BO114" s="104"/>
      <c r="BP114" s="322"/>
      <c r="BQ114" s="322"/>
      <c r="BR114" s="325"/>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7"/>
      <c r="CX114" s="148"/>
      <c r="CY114" s="149"/>
      <c r="CZ114" s="38"/>
      <c r="DA114" s="38"/>
      <c r="DB114" s="156"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54.75" customHeight="1" thickBot="1" x14ac:dyDescent="0.3">
      <c r="A115" s="355"/>
      <c r="B115" s="322"/>
      <c r="C115" s="79"/>
      <c r="D115" s="358"/>
      <c r="E115" s="97"/>
      <c r="F115" s="98"/>
      <c r="G115" s="227"/>
      <c r="H115" s="102"/>
      <c r="I115" s="361"/>
      <c r="J115" s="228"/>
      <c r="K115" s="361"/>
      <c r="L115" s="203"/>
      <c r="M115" s="365"/>
      <c r="N115" s="365"/>
      <c r="O115" s="368"/>
      <c r="P115" s="371"/>
      <c r="Q115" s="374"/>
      <c r="R115" s="312"/>
      <c r="S115" s="349"/>
      <c r="T115" s="229"/>
      <c r="U115" s="246"/>
      <c r="V115" s="327"/>
      <c r="W115" s="328"/>
      <c r="X115" s="329"/>
      <c r="Y115" s="340"/>
      <c r="Z115" s="341"/>
      <c r="AA115" s="341"/>
      <c r="AB115" s="341"/>
      <c r="AC115" s="342"/>
      <c r="AD115"/>
      <c r="AE115" s="222"/>
      <c r="AF115" s="223"/>
      <c r="AG115" s="346"/>
      <c r="AH115" s="346"/>
      <c r="AI115" s="346"/>
      <c r="AJ115" s="346"/>
      <c r="AK115" s="346"/>
      <c r="AL115" s="346"/>
      <c r="AM115" s="346"/>
      <c r="AN115" s="312"/>
      <c r="AO115" s="312"/>
      <c r="AP115" s="312"/>
      <c r="AQ115" s="316"/>
      <c r="AR115" s="274"/>
      <c r="AS115" s="275"/>
      <c r="AT115" s="275"/>
      <c r="AU115" s="276"/>
      <c r="AV115" s="230"/>
      <c r="AW115" s="229"/>
      <c r="AX115" s="250"/>
      <c r="AY115" s="229"/>
      <c r="AZ115" s="229"/>
      <c r="BA115" s="229"/>
      <c r="BB115" s="229"/>
      <c r="BC115" s="229"/>
      <c r="BD115" s="229"/>
      <c r="BE115" s="229"/>
      <c r="BF115" s="229"/>
      <c r="BG115" s="229"/>
      <c r="BH115" s="229"/>
      <c r="BI115" s="229"/>
      <c r="BJ115" s="288"/>
      <c r="BK115" s="229"/>
      <c r="BL115" s="229"/>
      <c r="BM115" s="229"/>
      <c r="BN115" s="229"/>
      <c r="BO115" s="229"/>
      <c r="BP115" s="322"/>
      <c r="BQ115" s="322"/>
      <c r="BR115" s="325"/>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1"/>
      <c r="CS115" s="38"/>
      <c r="CT115" s="232"/>
      <c r="CU115" s="38"/>
      <c r="CV115" s="38"/>
      <c r="CW115" s="233"/>
      <c r="CX115" s="234"/>
      <c r="CY115" s="235"/>
      <c r="CZ115" s="38"/>
      <c r="DA115" s="38"/>
      <c r="DB115" s="236"/>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56"/>
      <c r="B116" s="322"/>
      <c r="C116" s="43"/>
      <c r="D116" s="359"/>
      <c r="E116" s="97"/>
      <c r="F116" s="98"/>
      <c r="G116" s="101"/>
      <c r="H116" s="102"/>
      <c r="I116" s="362"/>
      <c r="J116" s="239"/>
      <c r="K116" s="362"/>
      <c r="L116" s="203"/>
      <c r="M116" s="366"/>
      <c r="N116" s="366"/>
      <c r="O116" s="369"/>
      <c r="P116" s="372"/>
      <c r="Q116" s="375"/>
      <c r="R116" s="313"/>
      <c r="S116" s="350"/>
      <c r="T116" s="105"/>
      <c r="U116" s="246"/>
      <c r="V116" s="334"/>
      <c r="W116" s="335"/>
      <c r="X116" s="336"/>
      <c r="Y116" s="343"/>
      <c r="Z116" s="344"/>
      <c r="AA116" s="344"/>
      <c r="AB116" s="344"/>
      <c r="AC116" s="345"/>
      <c r="AD116"/>
      <c r="AE116" s="36" t="str">
        <f>IF(AD116="","",IF(AD116="PROBABILIDAD",SUM(W116+Z116+AC116),0))</f>
        <v/>
      </c>
      <c r="AF116" s="53" t="str">
        <f>IF(AD116="","",IF(AD116="IMPACTO",SUM(W116+Z116+AC116),0))</f>
        <v/>
      </c>
      <c r="AG116" s="331"/>
      <c r="AH116" s="331"/>
      <c r="AI116" s="331"/>
      <c r="AJ116" s="331"/>
      <c r="AK116" s="331"/>
      <c r="AL116" s="331"/>
      <c r="AM116" s="331"/>
      <c r="AN116" s="313"/>
      <c r="AO116" s="313"/>
      <c r="AP116" s="313"/>
      <c r="AQ116" s="317"/>
      <c r="AR116" s="277"/>
      <c r="AS116" s="278"/>
      <c r="AT116" s="278"/>
      <c r="AU116" s="279"/>
      <c r="AV116" s="219"/>
      <c r="AW116" s="105"/>
      <c r="AX116" s="251"/>
      <c r="AY116" s="105"/>
      <c r="AZ116" s="105"/>
      <c r="BA116" s="105"/>
      <c r="BB116" s="105"/>
      <c r="BC116" s="105"/>
      <c r="BD116" s="105"/>
      <c r="BE116" s="105"/>
      <c r="BF116" s="105"/>
      <c r="BG116" s="105"/>
      <c r="BH116" s="105"/>
      <c r="BI116" s="105"/>
      <c r="BJ116" s="289"/>
      <c r="BK116" s="105"/>
      <c r="BL116" s="105"/>
      <c r="BM116" s="105"/>
      <c r="BN116" s="105"/>
      <c r="BO116" s="105"/>
      <c r="BP116" s="323"/>
      <c r="BQ116" s="323"/>
      <c r="BR116" s="326"/>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0" t="s">
        <v>42</v>
      </c>
      <c r="CX116" s="151"/>
      <c r="CY116" s="152"/>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102.75" customHeight="1" thickBot="1" x14ac:dyDescent="0.25">
      <c r="A117" s="354"/>
      <c r="B117" s="322"/>
      <c r="C117" s="78"/>
      <c r="D117" s="357">
        <v>2</v>
      </c>
      <c r="E117" s="97" t="s">
        <v>212</v>
      </c>
      <c r="F117" s="98" t="s">
        <v>184</v>
      </c>
      <c r="G117" s="287"/>
      <c r="H117" s="102" t="s">
        <v>5</v>
      </c>
      <c r="I117" s="483">
        <v>7521</v>
      </c>
      <c r="J117" s="256" t="s">
        <v>382</v>
      </c>
      <c r="K117" s="378" t="s">
        <v>366</v>
      </c>
      <c r="L117" s="257" t="s">
        <v>383</v>
      </c>
      <c r="M117" s="363" t="s">
        <v>33</v>
      </c>
      <c r="N117" s="363" t="s">
        <v>36</v>
      </c>
      <c r="O117" s="367">
        <f>VLOOKUP(M117,'MATRIZ CALIFICACIÓN'!$B$10:$C$24,2,FALSE)</f>
        <v>4</v>
      </c>
      <c r="P117" s="370">
        <f>HLOOKUP(N117,'MATRIZ CALIFICACIÓN'!$D$8:$H$9,2,FALSE)</f>
        <v>4</v>
      </c>
      <c r="Q117" s="373">
        <f>VALUE(CONCATENATE(O117,P117))</f>
        <v>44</v>
      </c>
      <c r="R117" s="310" t="str">
        <f>VLOOKUP(Q117,'MATRIZ CALIFICACIÓN'!$D$58:$E$82,2,FALSE)</f>
        <v>EXTREMA</v>
      </c>
      <c r="S117" s="347" t="s">
        <v>65</v>
      </c>
      <c r="T117" s="203" t="s">
        <v>381</v>
      </c>
      <c r="U117" s="246" t="s">
        <v>248</v>
      </c>
      <c r="V117" s="351" t="s">
        <v>387</v>
      </c>
      <c r="W117" s="352"/>
      <c r="X117" s="353"/>
      <c r="Y117" s="337" t="s">
        <v>252</v>
      </c>
      <c r="Z117" s="338"/>
      <c r="AA117" s="338"/>
      <c r="AB117" s="338"/>
      <c r="AC117" s="339"/>
      <c r="AD117" s="188"/>
      <c r="AE117" s="36" t="str">
        <f>IF(AD117="","",IF(AD117="PROBABILIDAD",SUM(W117+Z117+AC117),0))</f>
        <v/>
      </c>
      <c r="AF117" s="92" t="str">
        <f>IF(AD117="","",IF(AD117="IMPACTO",SUM(W117+Z117+AC117),0))</f>
        <v/>
      </c>
      <c r="AG117" s="330">
        <f>IF(SUM(AE117:AE124),AVERAGEIF(AE117:AE124,"&gt;0",AE117:AE124),1)</f>
        <v>1</v>
      </c>
      <c r="AH117" s="330">
        <f>IF(SUM(AF117:AF124),AVERAGEIF(AF117:AF124,"&gt;0",AF117:AF124),1)</f>
        <v>1</v>
      </c>
      <c r="AI117" s="330">
        <f>IF(AND(AG117&gt;=0,AG117&lt;=50),0,IF(AND(AG117&gt;50,AG117&lt;76),1,2))</f>
        <v>0</v>
      </c>
      <c r="AJ117" s="330">
        <f>IF(AND(AH117&gt;=0,AH117&lt;=50),0,IF(AND(AH117&gt;50,AH117&lt;76),1,2))</f>
        <v>0</v>
      </c>
      <c r="AK117" s="330">
        <f>IF(AI117&lt;O117,O117-AI117,O117)</f>
        <v>4</v>
      </c>
      <c r="AL117" s="330">
        <f>IF(AJ117&lt;P117,P117-AJ117,P117)</f>
        <v>4</v>
      </c>
      <c r="AM117" s="330">
        <f>VALUE(CONCATENATE(AK63:AK117,AL117))</f>
        <v>44</v>
      </c>
      <c r="AN117" s="310" t="s">
        <v>237</v>
      </c>
      <c r="AO117" s="310" t="s">
        <v>58</v>
      </c>
      <c r="AP117" s="310" t="s">
        <v>24</v>
      </c>
      <c r="AQ117" s="314" t="s">
        <v>119</v>
      </c>
      <c r="AR117" s="486" t="s">
        <v>44</v>
      </c>
      <c r="AS117" s="487"/>
      <c r="AT117" s="487"/>
      <c r="AU117" s="488"/>
      <c r="AV117" s="252" t="s">
        <v>388</v>
      </c>
      <c r="AW117" s="102" t="s">
        <v>370</v>
      </c>
      <c r="AX117" s="252" t="s">
        <v>415</v>
      </c>
      <c r="AY117" s="102"/>
      <c r="AZ117" s="102"/>
      <c r="BA117" s="252" t="s">
        <v>39</v>
      </c>
      <c r="BB117" s="252" t="s">
        <v>418</v>
      </c>
      <c r="BC117" s="252" t="s">
        <v>419</v>
      </c>
      <c r="BD117" s="102"/>
      <c r="BE117" s="102"/>
      <c r="BF117" s="102"/>
      <c r="BG117" s="102"/>
      <c r="BH117" s="102"/>
      <c r="BI117" s="102"/>
      <c r="BJ117" s="252"/>
      <c r="BK117" s="102"/>
      <c r="BL117" s="102"/>
      <c r="BM117" s="102"/>
      <c r="BN117" s="102"/>
      <c r="BO117" s="102"/>
      <c r="BP117" s="321" t="s">
        <v>424</v>
      </c>
      <c r="BQ117" s="321"/>
      <c r="BR117" s="324"/>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3"/>
      <c r="CX117" s="154"/>
      <c r="CY117" s="155"/>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102.75" customHeight="1" thickBot="1" x14ac:dyDescent="0.25">
      <c r="A118" s="355"/>
      <c r="B118" s="322"/>
      <c r="C118" s="79"/>
      <c r="D118" s="358"/>
      <c r="E118" s="97"/>
      <c r="F118" s="98"/>
      <c r="G118" s="261"/>
      <c r="H118" s="102"/>
      <c r="I118" s="484"/>
      <c r="J118" s="256" t="s">
        <v>384</v>
      </c>
      <c r="K118" s="379"/>
      <c r="L118" s="257" t="s">
        <v>385</v>
      </c>
      <c r="M118" s="482"/>
      <c r="N118" s="482"/>
      <c r="O118" s="368"/>
      <c r="P118" s="371"/>
      <c r="Q118" s="374"/>
      <c r="R118" s="381"/>
      <c r="S118" s="377"/>
      <c r="T118" s="203" t="s">
        <v>386</v>
      </c>
      <c r="U118" s="246" t="s">
        <v>248</v>
      </c>
      <c r="V118" s="497" t="s">
        <v>389</v>
      </c>
      <c r="W118" s="498"/>
      <c r="X118" s="499"/>
      <c r="Y118" s="340"/>
      <c r="Z118" s="376"/>
      <c r="AA118" s="376"/>
      <c r="AB118" s="376"/>
      <c r="AC118" s="342"/>
      <c r="AD118" s="262"/>
      <c r="AE118" s="36"/>
      <c r="AF118" s="255"/>
      <c r="AG118" s="346"/>
      <c r="AH118" s="346"/>
      <c r="AI118" s="346"/>
      <c r="AJ118" s="346"/>
      <c r="AK118" s="346"/>
      <c r="AL118" s="346"/>
      <c r="AM118" s="346"/>
      <c r="AN118" s="381"/>
      <c r="AO118" s="381"/>
      <c r="AP118" s="381"/>
      <c r="AQ118" s="496"/>
      <c r="AR118" s="486"/>
      <c r="AS118" s="487"/>
      <c r="AT118" s="487"/>
      <c r="AU118" s="488"/>
      <c r="AV118" s="103"/>
      <c r="AW118" s="103"/>
      <c r="AX118" s="253" t="s">
        <v>416</v>
      </c>
      <c r="AY118" s="264"/>
      <c r="AZ118" s="264"/>
      <c r="BA118" s="263"/>
      <c r="BB118" s="263"/>
      <c r="BC118" s="263"/>
      <c r="BD118" s="264"/>
      <c r="BE118" s="264"/>
      <c r="BF118" s="264"/>
      <c r="BG118" s="264"/>
      <c r="BH118" s="264"/>
      <c r="BI118" s="264"/>
      <c r="BJ118" s="252"/>
      <c r="BK118" s="102"/>
      <c r="BL118" s="102"/>
      <c r="BM118" s="102"/>
      <c r="BN118" s="102"/>
      <c r="BO118" s="102"/>
      <c r="BP118" s="322"/>
      <c r="BQ118" s="322"/>
      <c r="BR118" s="325"/>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265"/>
      <c r="CX118" s="266"/>
      <c r="CY118" s="267"/>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102.75" customHeight="1" thickBot="1" x14ac:dyDescent="0.25">
      <c r="A119" s="355"/>
      <c r="B119" s="322"/>
      <c r="C119" s="79"/>
      <c r="D119" s="358"/>
      <c r="E119" s="97"/>
      <c r="F119" s="98"/>
      <c r="G119" s="261"/>
      <c r="H119" s="102"/>
      <c r="I119" s="484"/>
      <c r="J119" s="256" t="s">
        <v>362</v>
      </c>
      <c r="K119" s="379"/>
      <c r="L119" s="257" t="s">
        <v>364</v>
      </c>
      <c r="M119" s="482"/>
      <c r="N119" s="482"/>
      <c r="O119" s="368"/>
      <c r="P119" s="371"/>
      <c r="Q119" s="374"/>
      <c r="R119" s="381"/>
      <c r="S119" s="377"/>
      <c r="T119" s="203" t="s">
        <v>353</v>
      </c>
      <c r="U119" s="246" t="s">
        <v>248</v>
      </c>
      <c r="V119" s="351" t="s">
        <v>352</v>
      </c>
      <c r="W119" s="352"/>
      <c r="X119" s="353"/>
      <c r="Y119" s="340"/>
      <c r="Z119" s="376"/>
      <c r="AA119" s="376"/>
      <c r="AB119" s="376"/>
      <c r="AC119" s="342"/>
      <c r="AD119" s="262"/>
      <c r="AE119" s="36"/>
      <c r="AF119" s="255"/>
      <c r="AG119" s="346"/>
      <c r="AH119" s="346"/>
      <c r="AI119" s="346"/>
      <c r="AJ119" s="346"/>
      <c r="AK119" s="346"/>
      <c r="AL119" s="346"/>
      <c r="AM119" s="346"/>
      <c r="AN119" s="381"/>
      <c r="AO119" s="381"/>
      <c r="AP119" s="381"/>
      <c r="AQ119" s="496"/>
      <c r="AR119" s="486"/>
      <c r="AS119" s="487"/>
      <c r="AT119" s="487"/>
      <c r="AU119" s="488"/>
      <c r="AV119" s="104"/>
      <c r="AW119" s="104"/>
      <c r="AX119" s="254" t="s">
        <v>417</v>
      </c>
      <c r="AY119" s="264"/>
      <c r="AZ119" s="264"/>
      <c r="BA119" s="263"/>
      <c r="BB119" s="263"/>
      <c r="BC119" s="263"/>
      <c r="BD119" s="264"/>
      <c r="BE119" s="264"/>
      <c r="BF119" s="264"/>
      <c r="BG119" s="264"/>
      <c r="BH119" s="264"/>
      <c r="BI119" s="264"/>
      <c r="BJ119" s="252"/>
      <c r="BK119" s="102"/>
      <c r="BL119" s="102"/>
      <c r="BM119" s="102"/>
      <c r="BN119" s="102"/>
      <c r="BO119" s="102"/>
      <c r="BP119" s="322"/>
      <c r="BQ119" s="322"/>
      <c r="BR119" s="325"/>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c r="CW119" s="265"/>
      <c r="CX119" s="266"/>
      <c r="CY119" s="267"/>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102.75" customHeight="1" thickBot="1" x14ac:dyDescent="0.25">
      <c r="A120" s="355"/>
      <c r="B120" s="322"/>
      <c r="C120" s="79"/>
      <c r="D120" s="358"/>
      <c r="E120" s="97"/>
      <c r="F120" s="98"/>
      <c r="G120" s="261"/>
      <c r="H120" s="102"/>
      <c r="I120" s="484"/>
      <c r="J120" s="258" t="s">
        <v>367</v>
      </c>
      <c r="K120" s="379"/>
      <c r="L120" s="259" t="s">
        <v>368</v>
      </c>
      <c r="M120" s="482"/>
      <c r="N120" s="482"/>
      <c r="O120" s="368"/>
      <c r="P120" s="371"/>
      <c r="Q120" s="374"/>
      <c r="R120" s="381"/>
      <c r="S120" s="377"/>
      <c r="T120" s="203" t="s">
        <v>355</v>
      </c>
      <c r="U120" s="246" t="s">
        <v>248</v>
      </c>
      <c r="V120" s="327" t="s">
        <v>354</v>
      </c>
      <c r="W120" s="328"/>
      <c r="X120" s="329"/>
      <c r="Y120" s="340"/>
      <c r="Z120" s="376"/>
      <c r="AA120" s="376"/>
      <c r="AB120" s="376"/>
      <c r="AC120" s="342"/>
      <c r="AD120" s="262"/>
      <c r="AE120" s="36"/>
      <c r="AF120" s="255"/>
      <c r="AG120" s="346"/>
      <c r="AH120" s="346"/>
      <c r="AI120" s="346"/>
      <c r="AJ120" s="346"/>
      <c r="AK120" s="346"/>
      <c r="AL120" s="346"/>
      <c r="AM120" s="346"/>
      <c r="AN120" s="381"/>
      <c r="AO120" s="381"/>
      <c r="AP120" s="381"/>
      <c r="AQ120" s="496"/>
      <c r="AR120" s="486"/>
      <c r="AS120" s="487"/>
      <c r="AT120" s="487"/>
      <c r="AU120" s="488"/>
      <c r="AV120" s="252"/>
      <c r="AW120" s="102"/>
      <c r="AX120" s="252"/>
      <c r="AY120" s="264"/>
      <c r="AZ120" s="264"/>
      <c r="BA120" s="263"/>
      <c r="BB120" s="263"/>
      <c r="BC120" s="263"/>
      <c r="BD120" s="264"/>
      <c r="BE120" s="264"/>
      <c r="BF120" s="264"/>
      <c r="BG120" s="264"/>
      <c r="BH120" s="264"/>
      <c r="BI120" s="264"/>
      <c r="BJ120" s="252"/>
      <c r="BK120" s="102" t="s">
        <v>44</v>
      </c>
      <c r="BL120" s="102" t="s">
        <v>44</v>
      </c>
      <c r="BM120" s="102" t="s">
        <v>85</v>
      </c>
      <c r="BN120" s="102" t="s">
        <v>44</v>
      </c>
      <c r="BO120" s="102" t="s">
        <v>44</v>
      </c>
      <c r="BP120" s="322"/>
      <c r="BQ120" s="322"/>
      <c r="BR120" s="325"/>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265"/>
      <c r="CX120" s="266"/>
      <c r="CY120" s="267"/>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112.5" customHeight="1" thickBot="1" x14ac:dyDescent="0.25">
      <c r="A121" s="355"/>
      <c r="B121" s="322"/>
      <c r="C121" s="79"/>
      <c r="D121" s="358"/>
      <c r="E121" s="97"/>
      <c r="F121" s="98"/>
      <c r="G121" s="100"/>
      <c r="H121" s="241"/>
      <c r="I121" s="484"/>
      <c r="J121" s="258" t="s">
        <v>369</v>
      </c>
      <c r="K121" s="379"/>
      <c r="L121" s="259" t="s">
        <v>365</v>
      </c>
      <c r="M121" s="364"/>
      <c r="N121" s="364"/>
      <c r="O121" s="368"/>
      <c r="P121" s="371"/>
      <c r="Q121" s="374"/>
      <c r="R121" s="311"/>
      <c r="S121" s="348"/>
      <c r="T121" s="204" t="s">
        <v>359</v>
      </c>
      <c r="U121" s="246" t="s">
        <v>248</v>
      </c>
      <c r="V121" s="327" t="s">
        <v>358</v>
      </c>
      <c r="W121" s="328"/>
      <c r="X121" s="329"/>
      <c r="Y121" s="340"/>
      <c r="Z121" s="341"/>
      <c r="AA121" s="341"/>
      <c r="AB121" s="341"/>
      <c r="AC121" s="342"/>
      <c r="AD121" s="189"/>
      <c r="AE121" s="36" t="str">
        <f>IF(AD121="","",IF(AD121="PROBABILIDAD",SUM(W121+Z121+AC121),0))</f>
        <v/>
      </c>
      <c r="AF121" s="92" t="str">
        <f>IF(AD121="","",IF(AD121="IMPACTO",SUM(W121+Z121+AC121),0))</f>
        <v/>
      </c>
      <c r="AG121" s="346"/>
      <c r="AH121" s="346"/>
      <c r="AI121" s="346"/>
      <c r="AJ121" s="346"/>
      <c r="AK121" s="346"/>
      <c r="AL121" s="346"/>
      <c r="AM121" s="346"/>
      <c r="AN121" s="311"/>
      <c r="AO121" s="311"/>
      <c r="AP121" s="311"/>
      <c r="AQ121" s="315"/>
      <c r="AR121" s="486"/>
      <c r="AS121" s="489"/>
      <c r="AT121" s="489"/>
      <c r="AU121" s="488"/>
      <c r="AV121" s="103"/>
      <c r="AW121" s="103"/>
      <c r="AX121" s="253"/>
      <c r="AY121" s="103"/>
      <c r="AZ121" s="103"/>
      <c r="BA121" s="103"/>
      <c r="BB121" s="103"/>
      <c r="BC121" s="103"/>
      <c r="BD121" s="103"/>
      <c r="BE121" s="103"/>
      <c r="BF121" s="103"/>
      <c r="BG121" s="103"/>
      <c r="BH121" s="103"/>
      <c r="BI121" s="103"/>
      <c r="BJ121" s="253"/>
      <c r="BK121" s="103"/>
      <c r="BL121" s="103"/>
      <c r="BM121" s="103"/>
      <c r="BN121" s="103"/>
      <c r="BO121" s="103"/>
      <c r="BP121" s="322"/>
      <c r="BQ121" s="322"/>
      <c r="BR121" s="325"/>
      <c r="BS121" s="38"/>
      <c r="BT121" s="38"/>
      <c r="BU121" s="38"/>
      <c r="BV121" s="38"/>
      <c r="BW121" s="38"/>
      <c r="BX121" s="38"/>
      <c r="BY121" s="38"/>
      <c r="BZ121" s="38" t="s">
        <v>304</v>
      </c>
      <c r="CA121" s="38" t="s">
        <v>68</v>
      </c>
      <c r="CB121" s="38"/>
      <c r="CC121" s="38"/>
      <c r="CD121" s="38"/>
      <c r="CE121" s="38"/>
      <c r="CF121" s="38"/>
      <c r="CG121" s="38"/>
      <c r="CH121" s="38"/>
      <c r="CI121" s="38"/>
      <c r="CJ121" s="38" t="s">
        <v>65</v>
      </c>
      <c r="CK121" s="38"/>
      <c r="CL121" s="38"/>
      <c r="CM121" s="38"/>
      <c r="CN121" s="38" t="s">
        <v>217</v>
      </c>
      <c r="CO121" s="38"/>
      <c r="CP121" s="38"/>
      <c r="CQ121" s="38"/>
      <c r="CR121" s="38"/>
      <c r="CS121" s="38"/>
      <c r="CT121" s="38"/>
      <c r="CU121" s="38"/>
      <c r="CV121" s="38"/>
      <c r="CW121" s="156" t="s">
        <v>43</v>
      </c>
      <c r="CX121" s="157"/>
      <c r="CY121" s="15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143.25" customHeight="1" thickBot="1" x14ac:dyDescent="0.25">
      <c r="A122" s="355"/>
      <c r="B122" s="322"/>
      <c r="C122" s="79"/>
      <c r="D122" s="358"/>
      <c r="E122" s="97"/>
      <c r="F122" s="98"/>
      <c r="G122" s="100"/>
      <c r="H122" s="241"/>
      <c r="I122" s="484"/>
      <c r="J122" s="256" t="s">
        <v>363</v>
      </c>
      <c r="K122" s="379"/>
      <c r="L122" s="259" t="s">
        <v>351</v>
      </c>
      <c r="M122" s="364"/>
      <c r="N122" s="364"/>
      <c r="O122" s="368"/>
      <c r="P122" s="371"/>
      <c r="Q122" s="374"/>
      <c r="R122" s="311"/>
      <c r="S122" s="348"/>
      <c r="T122" s="203" t="s">
        <v>357</v>
      </c>
      <c r="U122" s="246" t="s">
        <v>248</v>
      </c>
      <c r="V122" s="327" t="s">
        <v>356</v>
      </c>
      <c r="W122" s="328"/>
      <c r="X122" s="329"/>
      <c r="Y122" s="340"/>
      <c r="Z122" s="341"/>
      <c r="AA122" s="341"/>
      <c r="AB122" s="341"/>
      <c r="AC122" s="342"/>
      <c r="AD122" s="189"/>
      <c r="AE122" s="330" t="str">
        <f>IF(AD122="","",IF(AD122="PROBABILIDAD",SUM(W122+Z122+AC122),0))</f>
        <v/>
      </c>
      <c r="AF122" s="332" t="str">
        <f>IF(AD122="","",IF(AD122="IMPACTO",SUM(W122+Z122+AC122),0))</f>
        <v/>
      </c>
      <c r="AG122" s="346"/>
      <c r="AH122" s="346"/>
      <c r="AI122" s="346"/>
      <c r="AJ122" s="346"/>
      <c r="AK122" s="346"/>
      <c r="AL122" s="346"/>
      <c r="AM122" s="346"/>
      <c r="AN122" s="311"/>
      <c r="AO122" s="311"/>
      <c r="AP122" s="311"/>
      <c r="AQ122" s="315"/>
      <c r="AR122" s="486"/>
      <c r="AS122" s="489"/>
      <c r="AT122" s="489"/>
      <c r="AU122" s="488"/>
      <c r="AV122" s="104"/>
      <c r="AW122" s="104"/>
      <c r="AX122" s="254"/>
      <c r="AY122" s="104"/>
      <c r="AZ122" s="104"/>
      <c r="BA122" s="104"/>
      <c r="BB122" s="104"/>
      <c r="BC122" s="104"/>
      <c r="BD122" s="104"/>
      <c r="BE122" s="104"/>
      <c r="BF122" s="104"/>
      <c r="BG122" s="104"/>
      <c r="BH122" s="104"/>
      <c r="BI122" s="104"/>
      <c r="BJ122" s="254"/>
      <c r="BK122" s="104"/>
      <c r="BL122" s="104"/>
      <c r="BM122" s="104"/>
      <c r="BN122" s="104"/>
      <c r="BO122" s="104"/>
      <c r="BP122" s="322"/>
      <c r="BQ122" s="322"/>
      <c r="BR122" s="325"/>
      <c r="BS122" s="38"/>
      <c r="BT122" s="38"/>
      <c r="BU122" s="38"/>
      <c r="BV122" s="38"/>
      <c r="BW122" s="38"/>
      <c r="BX122" s="38"/>
      <c r="BY122" s="38"/>
      <c r="BZ122" s="38" t="s">
        <v>305</v>
      </c>
      <c r="CA122" s="38" t="s">
        <v>5</v>
      </c>
      <c r="CB122" s="38"/>
      <c r="CC122" s="38"/>
      <c r="CD122" s="38"/>
      <c r="CE122" s="38"/>
      <c r="CF122" s="38"/>
      <c r="CG122" s="38"/>
      <c r="CH122" s="38"/>
      <c r="CI122" s="38"/>
      <c r="CJ122" s="38" t="s">
        <v>119</v>
      </c>
      <c r="CK122" s="38"/>
      <c r="CL122" s="38"/>
      <c r="CM122" s="38"/>
      <c r="CN122" s="38"/>
      <c r="CO122" s="38"/>
      <c r="CP122" s="38"/>
      <c r="CQ122" s="38"/>
      <c r="CR122" s="38"/>
      <c r="CS122" s="38"/>
      <c r="CT122" s="38"/>
      <c r="CU122" s="38"/>
      <c r="CV122" s="38"/>
      <c r="CW122" s="159"/>
      <c r="CX122" s="160"/>
      <c r="CY122" s="161"/>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130.5" customHeight="1" thickBot="1" x14ac:dyDescent="0.25">
      <c r="A123" s="355"/>
      <c r="B123" s="322"/>
      <c r="C123" s="79"/>
      <c r="D123" s="358"/>
      <c r="E123" s="97"/>
      <c r="F123" s="98"/>
      <c r="G123" s="100"/>
      <c r="H123" s="241"/>
      <c r="I123" s="484"/>
      <c r="J123" s="256" t="s">
        <v>349</v>
      </c>
      <c r="K123" s="379"/>
      <c r="L123" s="260" t="s">
        <v>350</v>
      </c>
      <c r="M123" s="365"/>
      <c r="N123" s="365"/>
      <c r="O123" s="368"/>
      <c r="P123" s="371"/>
      <c r="Q123" s="374"/>
      <c r="R123" s="312"/>
      <c r="S123" s="349"/>
      <c r="T123" s="105" t="s">
        <v>360</v>
      </c>
      <c r="U123" s="246" t="s">
        <v>249</v>
      </c>
      <c r="V123" s="334" t="s">
        <v>361</v>
      </c>
      <c r="W123" s="335"/>
      <c r="X123" s="336"/>
      <c r="Y123" s="340"/>
      <c r="Z123" s="341"/>
      <c r="AA123" s="341"/>
      <c r="AB123" s="341"/>
      <c r="AC123" s="342"/>
      <c r="AD123" s="189"/>
      <c r="AE123" s="331"/>
      <c r="AF123" s="333"/>
      <c r="AG123" s="346"/>
      <c r="AH123" s="346"/>
      <c r="AI123" s="346"/>
      <c r="AJ123" s="346"/>
      <c r="AK123" s="346"/>
      <c r="AL123" s="346"/>
      <c r="AM123" s="346"/>
      <c r="AN123" s="312"/>
      <c r="AO123" s="312"/>
      <c r="AP123" s="312"/>
      <c r="AQ123" s="316"/>
      <c r="AR123" s="486"/>
      <c r="AS123" s="489"/>
      <c r="AT123" s="489"/>
      <c r="AU123" s="488"/>
      <c r="AV123" s="104"/>
      <c r="AW123" s="104"/>
      <c r="AX123" s="249"/>
      <c r="AY123" s="104"/>
      <c r="AZ123" s="104"/>
      <c r="BA123" s="104"/>
      <c r="BB123" s="104"/>
      <c r="BC123" s="104"/>
      <c r="BD123" s="104"/>
      <c r="BE123" s="104"/>
      <c r="BF123" s="104"/>
      <c r="BG123" s="104"/>
      <c r="BH123" s="104"/>
      <c r="BI123" s="104"/>
      <c r="BJ123" s="254"/>
      <c r="BK123" s="104"/>
      <c r="BL123" s="104"/>
      <c r="BM123" s="104"/>
      <c r="BN123" s="104"/>
      <c r="BO123" s="104"/>
      <c r="BP123" s="322"/>
      <c r="BQ123" s="322"/>
      <c r="BR123" s="325"/>
      <c r="BS123" s="38"/>
      <c r="BT123" s="38"/>
      <c r="BU123" s="38"/>
      <c r="BV123" s="38"/>
      <c r="BW123" s="38"/>
      <c r="BX123" s="38"/>
      <c r="BY123" s="38"/>
      <c r="BZ123" s="38" t="s">
        <v>306</v>
      </c>
      <c r="CA123" s="38" t="s">
        <v>6</v>
      </c>
      <c r="CB123" s="38"/>
      <c r="CC123" s="38"/>
      <c r="CD123" s="38"/>
      <c r="CE123" s="38"/>
      <c r="CF123" s="38"/>
      <c r="CG123" s="38"/>
      <c r="CH123" s="38"/>
      <c r="CI123" s="38"/>
      <c r="CJ123" s="38" t="s">
        <v>66</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114.75" customHeight="1" thickBot="1" x14ac:dyDescent="0.25">
      <c r="A124" s="356"/>
      <c r="B124" s="322"/>
      <c r="C124" s="80"/>
      <c r="D124" s="359"/>
      <c r="E124" s="97"/>
      <c r="F124" s="98"/>
      <c r="G124" s="101"/>
      <c r="H124" s="241"/>
      <c r="I124" s="485"/>
      <c r="J124" s="256"/>
      <c r="K124" s="380"/>
      <c r="L124" s="260"/>
      <c r="M124" s="366"/>
      <c r="N124" s="366"/>
      <c r="O124" s="369"/>
      <c r="P124" s="372"/>
      <c r="Q124" s="375"/>
      <c r="R124" s="313"/>
      <c r="S124" s="350"/>
      <c r="T124" s="105"/>
      <c r="U124" s="246"/>
      <c r="V124" s="334"/>
      <c r="W124" s="335"/>
      <c r="X124" s="336"/>
      <c r="Y124" s="343"/>
      <c r="Z124" s="344"/>
      <c r="AA124" s="344"/>
      <c r="AB124" s="344"/>
      <c r="AC124" s="345"/>
      <c r="AD124" s="190"/>
      <c r="AE124" s="36" t="str">
        <f>IF(AD124="","",IF(AD124="PROBABILIDAD",SUM(W124+Z124+AC124),0))</f>
        <v/>
      </c>
      <c r="AF124" s="53" t="str">
        <f>IF(AD124="","",IF(AD124="IMPACTO",SUM(W124+Z124+AC124),0))</f>
        <v/>
      </c>
      <c r="AG124" s="331"/>
      <c r="AH124" s="331"/>
      <c r="AI124" s="331"/>
      <c r="AJ124" s="331"/>
      <c r="AK124" s="331"/>
      <c r="AL124" s="331"/>
      <c r="AM124" s="331"/>
      <c r="AN124" s="313"/>
      <c r="AO124" s="313"/>
      <c r="AP124" s="313"/>
      <c r="AQ124" s="317"/>
      <c r="AR124" s="490"/>
      <c r="AS124" s="491"/>
      <c r="AT124" s="491"/>
      <c r="AU124" s="492"/>
      <c r="AV124" s="105"/>
      <c r="AW124" s="105"/>
      <c r="AX124" s="251"/>
      <c r="AY124" s="105"/>
      <c r="AZ124" s="105"/>
      <c r="BA124" s="105"/>
      <c r="BB124" s="105"/>
      <c r="BC124" s="105"/>
      <c r="BD124" s="105"/>
      <c r="BE124" s="105"/>
      <c r="BF124" s="105"/>
      <c r="BG124" s="105"/>
      <c r="BH124" s="105"/>
      <c r="BI124" s="105"/>
      <c r="BJ124" s="289"/>
      <c r="BK124" s="105"/>
      <c r="BL124" s="105"/>
      <c r="BM124" s="105"/>
      <c r="BN124" s="105"/>
      <c r="BO124" s="105"/>
      <c r="BP124" s="323"/>
      <c r="BQ124" s="323"/>
      <c r="BR124" s="326"/>
      <c r="BS124" s="38"/>
      <c r="BT124" s="38"/>
      <c r="BU124" s="38"/>
      <c r="BV124" s="38"/>
      <c r="BW124" s="38"/>
      <c r="BX124" s="38"/>
      <c r="BY124" s="38"/>
      <c r="BZ124" s="38"/>
      <c r="CA124" s="38" t="s">
        <v>7</v>
      </c>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84.75" customHeight="1" thickBot="1" x14ac:dyDescent="0.25">
      <c r="A125" s="354"/>
      <c r="B125" s="322"/>
      <c r="C125" s="78"/>
      <c r="D125" s="357">
        <v>3</v>
      </c>
      <c r="E125" s="97" t="s">
        <v>212</v>
      </c>
      <c r="F125" s="98" t="s">
        <v>184</v>
      </c>
      <c r="G125" s="99" t="s">
        <v>199</v>
      </c>
      <c r="H125" s="102" t="s">
        <v>5</v>
      </c>
      <c r="I125" s="360">
        <v>7520</v>
      </c>
      <c r="J125" s="224" t="s">
        <v>336</v>
      </c>
      <c r="K125" s="360" t="s">
        <v>375</v>
      </c>
      <c r="L125" s="237" t="s">
        <v>376</v>
      </c>
      <c r="M125" s="363" t="s">
        <v>62</v>
      </c>
      <c r="N125" s="363" t="s">
        <v>32</v>
      </c>
      <c r="O125" s="367">
        <f>VLOOKUP(M125,'MATRIZ CALIFICACIÓN'!$B$10:$C$24,2,FALSE)</f>
        <v>5</v>
      </c>
      <c r="P125" s="370">
        <f>HLOOKUP(N125,'MATRIZ CALIFICACIÓN'!$D$8:$H$9,2,FALSE)</f>
        <v>3</v>
      </c>
      <c r="Q125" s="373">
        <f>VALUE(CONCATENATE(O125,P125))</f>
        <v>53</v>
      </c>
      <c r="R125" s="310" t="str">
        <f>VLOOKUP(Q125,'MATRIZ CALIFICACIÓN'!$D$58:$E$82,2,FALSE)</f>
        <v>EXTREMA</v>
      </c>
      <c r="S125" s="347" t="s">
        <v>65</v>
      </c>
      <c r="T125" s="102" t="s">
        <v>343</v>
      </c>
      <c r="U125" s="246" t="s">
        <v>248</v>
      </c>
      <c r="V125" s="351" t="s">
        <v>377</v>
      </c>
      <c r="W125" s="352"/>
      <c r="X125" s="353"/>
      <c r="Y125" s="337" t="s">
        <v>252</v>
      </c>
      <c r="Z125" s="338"/>
      <c r="AA125" s="338"/>
      <c r="AB125" s="338"/>
      <c r="AC125" s="339"/>
      <c r="AD125" s="188"/>
      <c r="AE125" s="36" t="str">
        <f>IF(AD125="","",IF(AD125="PROBABILIDAD",SUM(W125+Z125+AC125),0))</f>
        <v/>
      </c>
      <c r="AF125" s="92" t="str">
        <f>IF(AD125="","",IF(AD125="IMPACTO",SUM(W125+Z125+AC125),0))</f>
        <v/>
      </c>
      <c r="AG125" s="330">
        <f>IF(SUM(AE125:AE129),AVERAGEIF(AE125:AE129,"&gt;0",AE125:AE129),1)</f>
        <v>1</v>
      </c>
      <c r="AH125" s="330">
        <f>IF(SUM(AF125:AF129),AVERAGEIF(AF125:AF129,"&gt;0",AF125:AF129),1)</f>
        <v>1</v>
      </c>
      <c r="AI125" s="330">
        <f>IF(AND(AG125&gt;=0,AG125&lt;=50),0,IF(AND(AG125&gt;50,AG125&lt;76),1,2))</f>
        <v>0</v>
      </c>
      <c r="AJ125" s="330">
        <f>IF(AND(AH125&gt;=0,AH125&lt;=50),0,IF(AND(AH125&gt;50,AH125&lt;76),1,2))</f>
        <v>0</v>
      </c>
      <c r="AK125" s="330">
        <f>IF(AI125&lt;O125,O125-AI125,O125)</f>
        <v>5</v>
      </c>
      <c r="AL125" s="330">
        <f>IF(AJ125&lt;P125,P125-AJ125,P125)</f>
        <v>3</v>
      </c>
      <c r="AM125" s="330">
        <f>VALUE(CONCATENATE(AK68:AK125,AL125))</f>
        <v>53</v>
      </c>
      <c r="AN125" s="310" t="s">
        <v>50</v>
      </c>
      <c r="AO125" s="310" t="s">
        <v>57</v>
      </c>
      <c r="AP125" s="310" t="s">
        <v>24</v>
      </c>
      <c r="AQ125" s="314" t="s">
        <v>64</v>
      </c>
      <c r="AR125" s="493" t="s">
        <v>44</v>
      </c>
      <c r="AS125" s="494"/>
      <c r="AT125" s="494"/>
      <c r="AU125" s="495"/>
      <c r="AV125" s="102" t="s">
        <v>347</v>
      </c>
      <c r="AW125" s="102" t="s">
        <v>348</v>
      </c>
      <c r="AX125" s="252" t="s">
        <v>378</v>
      </c>
      <c r="AY125" s="102"/>
      <c r="AZ125" s="102"/>
      <c r="BA125" s="102" t="s">
        <v>85</v>
      </c>
      <c r="BB125" s="102"/>
      <c r="BC125" s="102"/>
      <c r="BD125" s="102"/>
      <c r="BE125" s="102"/>
      <c r="BF125" s="102"/>
      <c r="BG125" s="102"/>
      <c r="BH125" s="102"/>
      <c r="BI125" s="102"/>
      <c r="BJ125" s="252"/>
      <c r="BK125" s="102"/>
      <c r="BL125" s="102"/>
      <c r="BM125" s="102"/>
      <c r="BN125" s="102"/>
      <c r="BO125" s="102"/>
      <c r="BP125" s="321" t="s">
        <v>423</v>
      </c>
      <c r="BQ125" s="321"/>
      <c r="BR125" s="324"/>
      <c r="BS125" s="38"/>
      <c r="BT125" s="38"/>
      <c r="BU125" s="38"/>
      <c r="BV125" s="38"/>
      <c r="BW125" s="38"/>
      <c r="BX125" s="38"/>
      <c r="BY125" s="38"/>
      <c r="BZ125" s="38"/>
      <c r="CA125" s="38" t="s">
        <v>103</v>
      </c>
      <c r="CB125" s="38"/>
      <c r="CC125" s="38"/>
      <c r="CD125" s="38"/>
      <c r="CE125" s="38"/>
      <c r="CF125" s="38"/>
      <c r="CG125" s="38"/>
      <c r="CH125" s="38"/>
      <c r="CI125" s="38"/>
      <c r="CJ125" s="38" t="s">
        <v>64</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114" customHeight="1" thickBot="1" x14ac:dyDescent="0.25">
      <c r="A126" s="355"/>
      <c r="B126" s="322"/>
      <c r="C126" s="79"/>
      <c r="D126" s="358"/>
      <c r="E126" s="281"/>
      <c r="F126" s="98"/>
      <c r="G126" s="100"/>
      <c r="H126" s="102"/>
      <c r="I126" s="361"/>
      <c r="J126" s="225" t="s">
        <v>338</v>
      </c>
      <c r="K126" s="361"/>
      <c r="L126" s="238" t="s">
        <v>341</v>
      </c>
      <c r="M126" s="364"/>
      <c r="N126" s="364"/>
      <c r="O126" s="368"/>
      <c r="P126" s="371"/>
      <c r="Q126" s="374"/>
      <c r="R126" s="311"/>
      <c r="S126" s="348"/>
      <c r="T126" s="103" t="s">
        <v>344</v>
      </c>
      <c r="U126" s="246" t="s">
        <v>249</v>
      </c>
      <c r="V126" s="327" t="s">
        <v>346</v>
      </c>
      <c r="W126" s="328"/>
      <c r="X126" s="329"/>
      <c r="Y126" s="340"/>
      <c r="Z126" s="341"/>
      <c r="AA126" s="341"/>
      <c r="AB126" s="341"/>
      <c r="AC126" s="342"/>
      <c r="AD126" s="189"/>
      <c r="AE126" s="36" t="str">
        <f>IF(AD126="","",IF(AD126="PROBABILIDAD",SUM(W126+Z126+AC126),0))</f>
        <v/>
      </c>
      <c r="AF126" s="92" t="str">
        <f>IF(AD126="","",IF(AD126="IMPACTO",SUM(W126+Z126+AC126),0))</f>
        <v/>
      </c>
      <c r="AG126" s="346"/>
      <c r="AH126" s="346"/>
      <c r="AI126" s="346"/>
      <c r="AJ126" s="346"/>
      <c r="AK126" s="346"/>
      <c r="AL126" s="346"/>
      <c r="AM126" s="346"/>
      <c r="AN126" s="311"/>
      <c r="AO126" s="311"/>
      <c r="AP126" s="311"/>
      <c r="AQ126" s="315"/>
      <c r="AR126" s="486"/>
      <c r="AS126" s="489"/>
      <c r="AT126" s="489"/>
      <c r="AU126" s="488"/>
      <c r="AV126" s="103"/>
      <c r="AW126" s="103"/>
      <c r="AX126" s="253" t="s">
        <v>379</v>
      </c>
      <c r="AY126" s="103"/>
      <c r="AZ126" s="103"/>
      <c r="BA126" s="103"/>
      <c r="BB126" s="103"/>
      <c r="BC126" s="103"/>
      <c r="BD126" s="103"/>
      <c r="BE126" s="103"/>
      <c r="BF126" s="103"/>
      <c r="BG126" s="103"/>
      <c r="BH126" s="103"/>
      <c r="BI126" s="103"/>
      <c r="BJ126" s="253"/>
      <c r="BK126" s="103"/>
      <c r="BL126" s="103"/>
      <c r="BM126" s="103"/>
      <c r="BN126" s="103"/>
      <c r="BO126" s="103"/>
      <c r="BP126" s="322"/>
      <c r="BQ126" s="322"/>
      <c r="BR126" s="325"/>
      <c r="BS126" s="38"/>
      <c r="BT126" s="38"/>
      <c r="BU126" s="38"/>
      <c r="BV126" s="38"/>
      <c r="BW126" s="38"/>
      <c r="BX126" s="38"/>
      <c r="BY126" s="38"/>
      <c r="BZ126" s="38"/>
      <c r="CA126" s="38" t="s">
        <v>68</v>
      </c>
      <c r="CB126" s="38"/>
      <c r="CC126" s="38"/>
      <c r="CD126" s="38"/>
      <c r="CE126" s="38"/>
      <c r="CF126" s="38"/>
      <c r="CG126" s="38"/>
      <c r="CH126" s="38"/>
      <c r="CI126" s="38"/>
      <c r="CJ126" s="38" t="s">
        <v>65</v>
      </c>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92.25" customHeight="1" thickBot="1" x14ac:dyDescent="0.25">
      <c r="A127" s="355"/>
      <c r="B127" s="322"/>
      <c r="C127" s="79"/>
      <c r="D127" s="358"/>
      <c r="E127" s="97"/>
      <c r="F127" s="98"/>
      <c r="G127" s="100"/>
      <c r="H127" s="102"/>
      <c r="I127" s="361"/>
      <c r="J127" s="225" t="s">
        <v>339</v>
      </c>
      <c r="K127" s="361"/>
      <c r="L127" s="238" t="s">
        <v>342</v>
      </c>
      <c r="M127" s="364"/>
      <c r="N127" s="364"/>
      <c r="O127" s="368"/>
      <c r="P127" s="371"/>
      <c r="Q127" s="374"/>
      <c r="R127" s="311"/>
      <c r="S127" s="348"/>
      <c r="T127" s="104" t="s">
        <v>345</v>
      </c>
      <c r="U127" s="246" t="s">
        <v>249</v>
      </c>
      <c r="V127" s="327" t="s">
        <v>337</v>
      </c>
      <c r="W127" s="328"/>
      <c r="X127" s="329"/>
      <c r="Y127" s="340"/>
      <c r="Z127" s="341"/>
      <c r="AA127" s="341"/>
      <c r="AB127" s="341"/>
      <c r="AC127" s="342"/>
      <c r="AD127" s="189"/>
      <c r="AE127" s="330" t="str">
        <f>IF(AD127="","",IF(AD127="PROBABILIDAD",SUM(W127+Z127+AC127),0))</f>
        <v/>
      </c>
      <c r="AF127" s="332" t="str">
        <f>IF(AD127="","",IF(AD127="IMPACTO",SUM(W127+Z127+AC127),0))</f>
        <v/>
      </c>
      <c r="AG127" s="346"/>
      <c r="AH127" s="346"/>
      <c r="AI127" s="346"/>
      <c r="AJ127" s="346"/>
      <c r="AK127" s="346"/>
      <c r="AL127" s="346"/>
      <c r="AM127" s="346"/>
      <c r="AN127" s="311"/>
      <c r="AO127" s="311"/>
      <c r="AP127" s="311"/>
      <c r="AQ127" s="315"/>
      <c r="AR127" s="486"/>
      <c r="AS127" s="489"/>
      <c r="AT127" s="489"/>
      <c r="AU127" s="488"/>
      <c r="AV127" s="104"/>
      <c r="AW127" s="104"/>
      <c r="AX127" s="254" t="s">
        <v>380</v>
      </c>
      <c r="AY127" s="104"/>
      <c r="AZ127" s="104"/>
      <c r="BA127" s="104"/>
      <c r="BB127" s="104"/>
      <c r="BC127" s="104"/>
      <c r="BD127" s="104"/>
      <c r="BE127" s="104"/>
      <c r="BF127" s="104"/>
      <c r="BG127" s="104"/>
      <c r="BH127" s="104"/>
      <c r="BI127" s="104"/>
      <c r="BJ127" s="254"/>
      <c r="BK127" s="104"/>
      <c r="BL127" s="104"/>
      <c r="BM127" s="104"/>
      <c r="BN127" s="104"/>
      <c r="BO127" s="104"/>
      <c r="BP127" s="322"/>
      <c r="BQ127" s="322"/>
      <c r="BR127" s="325"/>
      <c r="BS127" s="38"/>
      <c r="BT127" s="38"/>
      <c r="BU127" s="38"/>
      <c r="BV127" s="38"/>
      <c r="BW127" s="38"/>
      <c r="BX127" s="38"/>
      <c r="BY127" s="38"/>
      <c r="BZ127" s="38"/>
      <c r="CA127" s="38" t="s">
        <v>5</v>
      </c>
      <c r="CB127" s="38"/>
      <c r="CC127" s="38"/>
      <c r="CD127" s="38"/>
      <c r="CE127" s="38"/>
      <c r="CF127" s="38"/>
      <c r="CG127" s="38"/>
      <c r="CH127" s="38"/>
      <c r="CI127" s="38"/>
      <c r="CJ127" s="38" t="s">
        <v>119</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355"/>
      <c r="B128" s="322"/>
      <c r="C128" s="79"/>
      <c r="D128" s="358"/>
      <c r="E128" s="97"/>
      <c r="F128" s="98"/>
      <c r="G128" s="100"/>
      <c r="H128" s="102"/>
      <c r="I128" s="361"/>
      <c r="J128" s="104" t="s">
        <v>340</v>
      </c>
      <c r="K128" s="361"/>
      <c r="L128" s="104"/>
      <c r="M128" s="365"/>
      <c r="N128" s="365"/>
      <c r="O128" s="368"/>
      <c r="P128" s="371"/>
      <c r="Q128" s="374"/>
      <c r="R128" s="312"/>
      <c r="S128" s="349"/>
      <c r="T128" s="104"/>
      <c r="U128" s="246"/>
      <c r="V128" s="327"/>
      <c r="W128" s="328"/>
      <c r="X128" s="329"/>
      <c r="Y128" s="340"/>
      <c r="Z128" s="341"/>
      <c r="AA128" s="341"/>
      <c r="AB128" s="341"/>
      <c r="AC128" s="342"/>
      <c r="AD128" s="189"/>
      <c r="AE128" s="331"/>
      <c r="AF128" s="333"/>
      <c r="AG128" s="346"/>
      <c r="AH128" s="346"/>
      <c r="AI128" s="346"/>
      <c r="AJ128" s="346"/>
      <c r="AK128" s="346"/>
      <c r="AL128" s="346"/>
      <c r="AM128" s="346"/>
      <c r="AN128" s="312"/>
      <c r="AO128" s="312"/>
      <c r="AP128" s="312"/>
      <c r="AQ128" s="316"/>
      <c r="AR128" s="486"/>
      <c r="AS128" s="489"/>
      <c r="AT128" s="489"/>
      <c r="AU128" s="488"/>
      <c r="AV128" s="104"/>
      <c r="AW128" s="104"/>
      <c r="AX128" s="249"/>
      <c r="AY128" s="104"/>
      <c r="AZ128" s="104"/>
      <c r="BA128" s="104"/>
      <c r="BB128" s="104"/>
      <c r="BC128" s="104"/>
      <c r="BD128" s="104"/>
      <c r="BE128" s="104"/>
      <c r="BF128" s="104"/>
      <c r="BG128" s="104"/>
      <c r="BH128" s="104"/>
      <c r="BI128" s="104"/>
      <c r="BJ128" s="254"/>
      <c r="BK128" s="104"/>
      <c r="BL128" s="104"/>
      <c r="BM128" s="104"/>
      <c r="BN128" s="104"/>
      <c r="BO128" s="104"/>
      <c r="BP128" s="322"/>
      <c r="BQ128" s="322"/>
      <c r="BR128" s="325"/>
      <c r="BS128" s="38"/>
      <c r="BT128" s="38"/>
      <c r="BU128" s="38"/>
      <c r="BV128" s="38"/>
      <c r="BW128" s="38"/>
      <c r="BX128" s="38"/>
      <c r="BY128" s="38"/>
      <c r="BZ128" s="38"/>
      <c r="CA128" s="38" t="s">
        <v>6</v>
      </c>
      <c r="CB128" s="38"/>
      <c r="CC128" s="38"/>
      <c r="CD128" s="38"/>
      <c r="CE128" s="38"/>
      <c r="CF128" s="38"/>
      <c r="CG128" s="38"/>
      <c r="CH128" s="38"/>
      <c r="CI128" s="38"/>
      <c r="CJ128" s="38" t="s">
        <v>66</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56"/>
      <c r="B129" s="322"/>
      <c r="C129" s="80"/>
      <c r="D129" s="359"/>
      <c r="E129" s="97"/>
      <c r="F129" s="98"/>
      <c r="G129" s="101"/>
      <c r="H129" s="102"/>
      <c r="I129" s="362"/>
      <c r="J129" s="105"/>
      <c r="K129" s="362"/>
      <c r="L129" s="105"/>
      <c r="M129" s="366"/>
      <c r="N129" s="366"/>
      <c r="O129" s="369"/>
      <c r="P129" s="372"/>
      <c r="Q129" s="375"/>
      <c r="R129" s="313"/>
      <c r="S129" s="350"/>
      <c r="T129" s="105"/>
      <c r="U129" s="246"/>
      <c r="V129" s="334"/>
      <c r="W129" s="335"/>
      <c r="X129" s="336"/>
      <c r="Y129" s="343"/>
      <c r="Z129" s="344"/>
      <c r="AA129" s="344"/>
      <c r="AB129" s="344"/>
      <c r="AC129" s="345"/>
      <c r="AD129" s="190"/>
      <c r="AE129" s="36" t="str">
        <f>IF(AD129="","",IF(AD129="PROBABILIDAD",SUM(W129+Z129+AC129),0))</f>
        <v/>
      </c>
      <c r="AF129" s="53" t="str">
        <f>IF(AD129="","",IF(AD129="IMPACTO",SUM(W129+Z129+AC129),0))</f>
        <v/>
      </c>
      <c r="AG129" s="331"/>
      <c r="AH129" s="331"/>
      <c r="AI129" s="331"/>
      <c r="AJ129" s="331"/>
      <c r="AK129" s="331"/>
      <c r="AL129" s="331"/>
      <c r="AM129" s="331"/>
      <c r="AN129" s="313"/>
      <c r="AO129" s="313"/>
      <c r="AP129" s="313"/>
      <c r="AQ129" s="317"/>
      <c r="AR129" s="490"/>
      <c r="AS129" s="491"/>
      <c r="AT129" s="491"/>
      <c r="AU129" s="492"/>
      <c r="AV129" s="105"/>
      <c r="AW129" s="105"/>
      <c r="AX129" s="251"/>
      <c r="AY129" s="105"/>
      <c r="AZ129" s="105"/>
      <c r="BA129" s="105"/>
      <c r="BB129" s="105"/>
      <c r="BC129" s="105"/>
      <c r="BD129" s="105"/>
      <c r="BE129" s="105"/>
      <c r="BF129" s="105"/>
      <c r="BG129" s="105"/>
      <c r="BH129" s="105"/>
      <c r="BI129" s="105"/>
      <c r="BJ129" s="289"/>
      <c r="BK129" s="105"/>
      <c r="BL129" s="105"/>
      <c r="BM129" s="105"/>
      <c r="BN129" s="105"/>
      <c r="BO129" s="105"/>
      <c r="BP129" s="323"/>
      <c r="BQ129" s="323"/>
      <c r="BR129" s="326"/>
      <c r="BS129" s="38"/>
      <c r="BT129" s="38"/>
      <c r="BU129" s="38"/>
      <c r="BV129" s="38"/>
      <c r="BW129" s="38"/>
      <c r="BX129" s="38"/>
      <c r="BY129" s="38"/>
      <c r="BZ129" s="38"/>
      <c r="CA129" s="38" t="s">
        <v>7</v>
      </c>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84.75" customHeight="1" thickBot="1" x14ac:dyDescent="0.25">
      <c r="A130" s="354"/>
      <c r="B130" s="27"/>
      <c r="C130" s="78"/>
      <c r="D130" s="357">
        <v>4</v>
      </c>
      <c r="E130" s="97" t="s">
        <v>212</v>
      </c>
      <c r="F130" s="98" t="s">
        <v>184</v>
      </c>
      <c r="G130" s="99" t="s">
        <v>199</v>
      </c>
      <c r="H130" s="102" t="s">
        <v>5</v>
      </c>
      <c r="I130" s="360">
        <v>7521</v>
      </c>
      <c r="J130" s="224" t="s">
        <v>400</v>
      </c>
      <c r="K130" s="360" t="s">
        <v>391</v>
      </c>
      <c r="L130" s="237" t="s">
        <v>403</v>
      </c>
      <c r="M130" s="363" t="s">
        <v>62</v>
      </c>
      <c r="N130" s="363" t="s">
        <v>36</v>
      </c>
      <c r="O130" s="367">
        <f>VLOOKUP(M130,'MATRIZ CALIFICACIÓN'!$B$10:$C$24,2,FALSE)</f>
        <v>5</v>
      </c>
      <c r="P130" s="370">
        <f>HLOOKUP(N130,'MATRIZ CALIFICACIÓN'!$D$8:$H$9,2,FALSE)</f>
        <v>4</v>
      </c>
      <c r="Q130" s="373">
        <f>VALUE(CONCATENATE(O130,P130))</f>
        <v>54</v>
      </c>
      <c r="R130" s="310" t="str">
        <f>VLOOKUP(Q130,'MATRIZ CALIFICACIÓN'!$D$58:$E$82,2,FALSE)</f>
        <v>EXTREMA</v>
      </c>
      <c r="S130" s="347" t="s">
        <v>65</v>
      </c>
      <c r="T130" s="102" t="s">
        <v>394</v>
      </c>
      <c r="U130" s="246" t="s">
        <v>249</v>
      </c>
      <c r="V130" s="351" t="s">
        <v>396</v>
      </c>
      <c r="W130" s="352"/>
      <c r="X130" s="353"/>
      <c r="Y130" s="337" t="s">
        <v>252</v>
      </c>
      <c r="Z130" s="338"/>
      <c r="AA130" s="338"/>
      <c r="AB130" s="338"/>
      <c r="AC130" s="339"/>
      <c r="AD130" s="188"/>
      <c r="AE130" s="36" t="str">
        <f>IF(AD130="","",IF(AD130="PROBABILIDAD",SUM(W130+Z130+AC130),0))</f>
        <v/>
      </c>
      <c r="AF130" s="255" t="str">
        <f>IF(AD130="","",IF(AD130="IMPACTO",SUM(W130+Z130+AC130),0))</f>
        <v/>
      </c>
      <c r="AG130" s="330">
        <f>IF(SUM(AE130:AE134),AVERAGEIF(AE130:AE134,"&gt;0",AE130:AE134),1)</f>
        <v>1</v>
      </c>
      <c r="AH130" s="330">
        <f>IF(SUM(AF130:AF134),AVERAGEIF(AF130:AF134,"&gt;0",AF130:AF134),1)</f>
        <v>1</v>
      </c>
      <c r="AI130" s="330">
        <f>IF(AND(AG130&gt;=0,AG130&lt;=50),0,IF(AND(AG130&gt;50,AG130&lt;76),1,2))</f>
        <v>0</v>
      </c>
      <c r="AJ130" s="330">
        <f>IF(AND(AH130&gt;=0,AH130&lt;=50),0,IF(AND(AH130&gt;50,AH130&lt;76),1,2))</f>
        <v>0</v>
      </c>
      <c r="AK130" s="330">
        <f>IF(AI130&lt;O130,O130-AI130,O130)</f>
        <v>5</v>
      </c>
      <c r="AL130" s="330">
        <f>IF(AJ130&lt;P130,P130-AJ130,P130)</f>
        <v>4</v>
      </c>
      <c r="AM130" s="330">
        <f>VALUE(CONCATENATE(AK93:AK130,AL130))</f>
        <v>54</v>
      </c>
      <c r="AN130" s="310" t="s">
        <v>49</v>
      </c>
      <c r="AO130" s="310" t="s">
        <v>21</v>
      </c>
      <c r="AP130" s="310" t="s">
        <v>262</v>
      </c>
      <c r="AQ130" s="314" t="s">
        <v>65</v>
      </c>
      <c r="AR130" s="272" t="s">
        <v>407</v>
      </c>
      <c r="AS130" s="273">
        <v>43647</v>
      </c>
      <c r="AT130" s="273">
        <v>43707</v>
      </c>
      <c r="AU130" s="272" t="s">
        <v>408</v>
      </c>
      <c r="AV130" s="216" t="s">
        <v>409</v>
      </c>
      <c r="AW130" s="102" t="s">
        <v>410</v>
      </c>
      <c r="AX130" s="247"/>
      <c r="AY130" s="102"/>
      <c r="AZ130" s="102"/>
      <c r="BA130" s="102"/>
      <c r="BB130" s="102"/>
      <c r="BC130" s="102"/>
      <c r="BD130" s="102"/>
      <c r="BE130" s="102"/>
      <c r="BF130" s="102"/>
      <c r="BG130" s="102"/>
      <c r="BH130" s="102"/>
      <c r="BI130" s="102"/>
      <c r="BJ130" s="252"/>
      <c r="BK130" s="102"/>
      <c r="BL130" s="102"/>
      <c r="BM130" s="102"/>
      <c r="BN130" s="102"/>
      <c r="BO130" s="102"/>
      <c r="BP130" s="318" t="s">
        <v>425</v>
      </c>
      <c r="BQ130" s="321"/>
      <c r="BR130" s="324"/>
      <c r="BS130" s="38"/>
      <c r="BT130" s="38"/>
      <c r="BU130" s="38"/>
      <c r="BV130" s="38"/>
      <c r="BW130" s="38"/>
      <c r="BX130" s="38"/>
      <c r="BY130" s="38"/>
      <c r="BZ130" s="38"/>
      <c r="CA130" s="38" t="s">
        <v>103</v>
      </c>
      <c r="CB130" s="38"/>
      <c r="CC130" s="38"/>
      <c r="CD130" s="38"/>
      <c r="CE130" s="38"/>
      <c r="CF130" s="38"/>
      <c r="CG130" s="38"/>
      <c r="CH130" s="38"/>
      <c r="CI130" s="38"/>
      <c r="CJ130" s="38" t="s">
        <v>64</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114" customHeight="1" thickBot="1" x14ac:dyDescent="0.25">
      <c r="A131" s="355"/>
      <c r="B131" s="27"/>
      <c r="C131" s="79"/>
      <c r="D131" s="358"/>
      <c r="E131" s="97"/>
      <c r="F131" s="98" t="s">
        <v>8</v>
      </c>
      <c r="G131" s="100" t="s">
        <v>201</v>
      </c>
      <c r="H131" s="102" t="s">
        <v>235</v>
      </c>
      <c r="I131" s="361"/>
      <c r="J131" s="225" t="s">
        <v>402</v>
      </c>
      <c r="K131" s="361"/>
      <c r="L131" s="238" t="s">
        <v>392</v>
      </c>
      <c r="M131" s="364"/>
      <c r="N131" s="364"/>
      <c r="O131" s="368"/>
      <c r="P131" s="371"/>
      <c r="Q131" s="374"/>
      <c r="R131" s="311"/>
      <c r="S131" s="348"/>
      <c r="T131" s="103" t="s">
        <v>395</v>
      </c>
      <c r="U131" s="246" t="s">
        <v>248</v>
      </c>
      <c r="V131" s="327" t="s">
        <v>397</v>
      </c>
      <c r="W131" s="328"/>
      <c r="X131" s="329"/>
      <c r="Y131" s="340"/>
      <c r="Z131" s="341"/>
      <c r="AA131" s="341"/>
      <c r="AB131" s="341"/>
      <c r="AC131" s="342"/>
      <c r="AD131" s="189"/>
      <c r="AE131" s="36" t="str">
        <f>IF(AD131="","",IF(AD131="PROBABILIDAD",SUM(W131+Z131+AC131),0))</f>
        <v/>
      </c>
      <c r="AF131" s="255" t="str">
        <f>IF(AD131="","",IF(AD131="IMPACTO",SUM(W131+Z131+AC131),0))</f>
        <v/>
      </c>
      <c r="AG131" s="346"/>
      <c r="AH131" s="346"/>
      <c r="AI131" s="346"/>
      <c r="AJ131" s="346"/>
      <c r="AK131" s="346"/>
      <c r="AL131" s="346"/>
      <c r="AM131" s="346"/>
      <c r="AN131" s="311"/>
      <c r="AO131" s="311"/>
      <c r="AP131" s="311"/>
      <c r="AQ131" s="315"/>
      <c r="AR131" s="272"/>
      <c r="AS131" s="272"/>
      <c r="AT131" s="272"/>
      <c r="AU131" s="272"/>
      <c r="AV131" s="217"/>
      <c r="AW131" s="103"/>
      <c r="AX131" s="248"/>
      <c r="AY131" s="103"/>
      <c r="AZ131" s="103"/>
      <c r="BA131" s="103"/>
      <c r="BB131" s="103"/>
      <c r="BC131" s="103"/>
      <c r="BD131" s="103"/>
      <c r="BE131" s="103"/>
      <c r="BF131" s="103"/>
      <c r="BG131" s="103"/>
      <c r="BH131" s="103"/>
      <c r="BI131" s="103"/>
      <c r="BJ131" s="253"/>
      <c r="BK131" s="103"/>
      <c r="BL131" s="103"/>
      <c r="BM131" s="103"/>
      <c r="BN131" s="103"/>
      <c r="BO131" s="103"/>
      <c r="BP131" s="319"/>
      <c r="BQ131" s="322"/>
      <c r="BR131" s="325"/>
      <c r="BS131" s="38"/>
      <c r="BT131" s="38"/>
      <c r="BU131" s="38"/>
      <c r="BV131" s="38"/>
      <c r="BW131" s="38"/>
      <c r="BX131" s="38"/>
      <c r="BY131" s="38"/>
      <c r="BZ131" s="38"/>
      <c r="CA131" s="38" t="s">
        <v>68</v>
      </c>
      <c r="CB131" s="38"/>
      <c r="CC131" s="38"/>
      <c r="CD131" s="38"/>
      <c r="CE131" s="38"/>
      <c r="CF131" s="38"/>
      <c r="CG131" s="38"/>
      <c r="CH131" s="38"/>
      <c r="CI131" s="38"/>
      <c r="CJ131" s="38" t="s">
        <v>65</v>
      </c>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92.25" customHeight="1" thickBot="1" x14ac:dyDescent="0.25">
      <c r="A132" s="355"/>
      <c r="B132" s="27"/>
      <c r="C132" s="79"/>
      <c r="D132" s="358"/>
      <c r="E132" s="97"/>
      <c r="F132" s="98" t="s">
        <v>217</v>
      </c>
      <c r="G132" s="100" t="s">
        <v>203</v>
      </c>
      <c r="H132" s="102"/>
      <c r="I132" s="361"/>
      <c r="J132" s="225" t="s">
        <v>401</v>
      </c>
      <c r="K132" s="361"/>
      <c r="L132" s="238" t="s">
        <v>393</v>
      </c>
      <c r="M132" s="364"/>
      <c r="N132" s="364"/>
      <c r="O132" s="368"/>
      <c r="P132" s="371"/>
      <c r="Q132" s="374"/>
      <c r="R132" s="311"/>
      <c r="S132" s="348"/>
      <c r="T132" s="104" t="s">
        <v>404</v>
      </c>
      <c r="U132" s="246" t="s">
        <v>248</v>
      </c>
      <c r="V132" s="327" t="s">
        <v>405</v>
      </c>
      <c r="W132" s="328"/>
      <c r="X132" s="329"/>
      <c r="Y132" s="340"/>
      <c r="Z132" s="341"/>
      <c r="AA132" s="341"/>
      <c r="AB132" s="341"/>
      <c r="AC132" s="342"/>
      <c r="AD132" s="189"/>
      <c r="AE132" s="330" t="str">
        <f>IF(AD132="","",IF(AD132="PROBABILIDAD",SUM(W132+Z132+AC132),0))</f>
        <v/>
      </c>
      <c r="AF132" s="332" t="str">
        <f>IF(AD132="","",IF(AD132="IMPACTO",SUM(W132+Z132+AC132),0))</f>
        <v/>
      </c>
      <c r="AG132" s="346"/>
      <c r="AH132" s="346"/>
      <c r="AI132" s="346"/>
      <c r="AJ132" s="346"/>
      <c r="AK132" s="346"/>
      <c r="AL132" s="346"/>
      <c r="AM132" s="346"/>
      <c r="AN132" s="311"/>
      <c r="AO132" s="311"/>
      <c r="AP132" s="311"/>
      <c r="AQ132" s="315"/>
      <c r="AR132" s="272"/>
      <c r="AS132" s="272"/>
      <c r="AT132" s="272"/>
      <c r="AU132" s="272"/>
      <c r="AV132" s="218"/>
      <c r="AW132" s="104"/>
      <c r="AX132" s="249"/>
      <c r="AY132" s="104"/>
      <c r="AZ132" s="104"/>
      <c r="BA132" s="104"/>
      <c r="BB132" s="104"/>
      <c r="BC132" s="104"/>
      <c r="BD132" s="104"/>
      <c r="BE132" s="104"/>
      <c r="BF132" s="104"/>
      <c r="BG132" s="104"/>
      <c r="BH132" s="104"/>
      <c r="BI132" s="104"/>
      <c r="BJ132" s="254"/>
      <c r="BK132" s="104"/>
      <c r="BL132" s="104"/>
      <c r="BM132" s="104"/>
      <c r="BN132" s="104"/>
      <c r="BO132" s="104"/>
      <c r="BP132" s="319"/>
      <c r="BQ132" s="322"/>
      <c r="BR132" s="325"/>
      <c r="BS132" s="38"/>
      <c r="BT132" s="38"/>
      <c r="BU132" s="38"/>
      <c r="BV132" s="38"/>
      <c r="BW132" s="38"/>
      <c r="BX132" s="38"/>
      <c r="BY132" s="38"/>
      <c r="BZ132" s="38"/>
      <c r="CA132" s="38" t="s">
        <v>5</v>
      </c>
      <c r="CB132" s="38"/>
      <c r="CC132" s="38"/>
      <c r="CD132" s="38"/>
      <c r="CE132" s="38"/>
      <c r="CF132" s="38"/>
      <c r="CG132" s="38"/>
      <c r="CH132" s="38"/>
      <c r="CI132" s="38"/>
      <c r="CJ132" s="38" t="s">
        <v>119</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1.25" customHeight="1" thickBot="1" x14ac:dyDescent="0.25">
      <c r="A133" s="355"/>
      <c r="B133" s="27"/>
      <c r="C133" s="79"/>
      <c r="D133" s="358"/>
      <c r="E133" s="97"/>
      <c r="F133" s="98"/>
      <c r="G133" s="100"/>
      <c r="H133" s="102"/>
      <c r="I133" s="361"/>
      <c r="J133" s="104" t="s">
        <v>399</v>
      </c>
      <c r="K133" s="361"/>
      <c r="L133" s="104"/>
      <c r="M133" s="365"/>
      <c r="N133" s="365"/>
      <c r="O133" s="368"/>
      <c r="P133" s="371"/>
      <c r="Q133" s="374"/>
      <c r="R133" s="312"/>
      <c r="S133" s="349"/>
      <c r="T133" s="104" t="s">
        <v>406</v>
      </c>
      <c r="U133" s="246" t="s">
        <v>248</v>
      </c>
      <c r="V133" s="327" t="s">
        <v>405</v>
      </c>
      <c r="W133" s="328"/>
      <c r="X133" s="329"/>
      <c r="Y133" s="340"/>
      <c r="Z133" s="341"/>
      <c r="AA133" s="341"/>
      <c r="AB133" s="341"/>
      <c r="AC133" s="342"/>
      <c r="AD133" s="189"/>
      <c r="AE133" s="331"/>
      <c r="AF133" s="333"/>
      <c r="AG133" s="346"/>
      <c r="AH133" s="346"/>
      <c r="AI133" s="346"/>
      <c r="AJ133" s="346"/>
      <c r="AK133" s="346"/>
      <c r="AL133" s="346"/>
      <c r="AM133" s="346"/>
      <c r="AN133" s="312"/>
      <c r="AO133" s="312"/>
      <c r="AP133" s="312"/>
      <c r="AQ133" s="316"/>
      <c r="AR133" s="272"/>
      <c r="AS133" s="272"/>
      <c r="AT133" s="272"/>
      <c r="AU133" s="272"/>
      <c r="AV133" s="218"/>
      <c r="AW133" s="104"/>
      <c r="AX133" s="249"/>
      <c r="AY133" s="104"/>
      <c r="AZ133" s="104"/>
      <c r="BA133" s="104"/>
      <c r="BB133" s="104"/>
      <c r="BC133" s="104"/>
      <c r="BD133" s="104"/>
      <c r="BE133" s="104"/>
      <c r="BF133" s="104"/>
      <c r="BG133" s="104"/>
      <c r="BH133" s="104"/>
      <c r="BI133" s="104"/>
      <c r="BJ133" s="254"/>
      <c r="BK133" s="104"/>
      <c r="BL133" s="104"/>
      <c r="BM133" s="104"/>
      <c r="BN133" s="104"/>
      <c r="BO133" s="104"/>
      <c r="BP133" s="319"/>
      <c r="BQ133" s="322"/>
      <c r="BR133" s="325"/>
      <c r="BS133" s="38"/>
      <c r="BT133" s="38"/>
      <c r="BU133" s="38"/>
      <c r="BV133" s="38"/>
      <c r="BW133" s="38"/>
      <c r="BX133" s="38"/>
      <c r="BY133" s="38"/>
      <c r="BZ133" s="38"/>
      <c r="CA133" s="38" t="s">
        <v>6</v>
      </c>
      <c r="CB133" s="38"/>
      <c r="CC133" s="38"/>
      <c r="CD133" s="38"/>
      <c r="CE133" s="38"/>
      <c r="CF133" s="38"/>
      <c r="CG133" s="38"/>
      <c r="CH133" s="38"/>
      <c r="CI133" s="38"/>
      <c r="CJ133" s="38" t="s">
        <v>66</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56"/>
      <c r="B134" s="27"/>
      <c r="C134" s="240"/>
      <c r="D134" s="359"/>
      <c r="E134" s="97"/>
      <c r="F134" s="98"/>
      <c r="G134" s="101"/>
      <c r="H134" s="102"/>
      <c r="I134" s="362"/>
      <c r="J134" s="105"/>
      <c r="K134" s="362"/>
      <c r="L134" s="105"/>
      <c r="M134" s="366"/>
      <c r="N134" s="366"/>
      <c r="O134" s="369"/>
      <c r="P134" s="372"/>
      <c r="Q134" s="375"/>
      <c r="R134" s="313"/>
      <c r="S134" s="350"/>
      <c r="T134" s="105"/>
      <c r="U134" s="246"/>
      <c r="V134" s="334"/>
      <c r="W134" s="335"/>
      <c r="X134" s="336"/>
      <c r="Y134" s="343"/>
      <c r="Z134" s="344"/>
      <c r="AA134" s="344"/>
      <c r="AB134" s="344"/>
      <c r="AC134" s="345"/>
      <c r="AD134" s="190"/>
      <c r="AE134" s="36" t="str">
        <f>IF(AD134="","",IF(AD134="PROBABILIDAD",SUM(W134+Z134+AC134),0))</f>
        <v/>
      </c>
      <c r="AF134" s="53" t="str">
        <f>IF(AD134="","",IF(AD134="IMPACTO",SUM(W134+Z134+AC134),0))</f>
        <v/>
      </c>
      <c r="AG134" s="331"/>
      <c r="AH134" s="331"/>
      <c r="AI134" s="331"/>
      <c r="AJ134" s="331"/>
      <c r="AK134" s="331"/>
      <c r="AL134" s="331"/>
      <c r="AM134" s="331"/>
      <c r="AN134" s="313"/>
      <c r="AO134" s="313"/>
      <c r="AP134" s="313"/>
      <c r="AQ134" s="317"/>
      <c r="AR134" s="272"/>
      <c r="AS134" s="272"/>
      <c r="AT134" s="272"/>
      <c r="AU134" s="272"/>
      <c r="AV134" s="219"/>
      <c r="AW134" s="105"/>
      <c r="AX134" s="251"/>
      <c r="AY134" s="105"/>
      <c r="AZ134" s="105"/>
      <c r="BA134" s="105"/>
      <c r="BB134" s="105"/>
      <c r="BC134" s="105"/>
      <c r="BD134" s="105"/>
      <c r="BE134" s="105"/>
      <c r="BF134" s="105"/>
      <c r="BG134" s="105"/>
      <c r="BH134" s="105"/>
      <c r="BI134" s="105"/>
      <c r="BJ134" s="289"/>
      <c r="BK134" s="105"/>
      <c r="BL134" s="105"/>
      <c r="BM134" s="105"/>
      <c r="BN134" s="105"/>
      <c r="BO134" s="105"/>
      <c r="BP134" s="320"/>
      <c r="BQ134" s="323"/>
      <c r="BR134" s="326"/>
      <c r="BS134" s="38"/>
      <c r="BT134" s="38"/>
      <c r="BU134" s="38"/>
      <c r="BV134" s="38"/>
      <c r="BW134" s="38"/>
      <c r="BX134" s="38"/>
      <c r="BY134" s="38"/>
      <c r="BZ134" s="38"/>
      <c r="CA134" s="38" t="s">
        <v>7</v>
      </c>
      <c r="CB134" s="38"/>
      <c r="CC134" s="38"/>
      <c r="CD134" s="38"/>
      <c r="CE134" s="38"/>
      <c r="CF134" s="38"/>
      <c r="CG134" s="38"/>
      <c r="CH134" s="38"/>
      <c r="CI134" s="38"/>
      <c r="CJ134" s="38"/>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ht="121.5" customHeight="1" x14ac:dyDescent="0.2">
      <c r="A135" s="623"/>
      <c r="B135" s="623"/>
      <c r="C135" s="623"/>
      <c r="D135" s="623"/>
      <c r="E135" s="623"/>
      <c r="F135" s="623"/>
      <c r="G135" s="623"/>
      <c r="H135" s="623"/>
      <c r="I135" s="623"/>
      <c r="J135" s="623"/>
      <c r="K135" s="623"/>
      <c r="L135" s="623"/>
      <c r="M135" s="623"/>
      <c r="N135" s="623"/>
      <c r="O135" s="623"/>
      <c r="P135" s="623"/>
      <c r="Q135" s="623"/>
      <c r="R135" s="623"/>
      <c r="S135" s="623"/>
      <c r="T135" s="623"/>
      <c r="U135" s="624"/>
      <c r="V135" s="623"/>
      <c r="W135" s="623"/>
      <c r="X135" s="623"/>
      <c r="Y135" s="623"/>
      <c r="Z135" s="623"/>
      <c r="AA135" s="623"/>
      <c r="AB135" s="623"/>
      <c r="AC135" s="623"/>
      <c r="AD135" s="623"/>
      <c r="AE135" s="623"/>
      <c r="AF135" s="623"/>
      <c r="AG135" s="623"/>
      <c r="AH135" s="623"/>
      <c r="AI135" s="623"/>
      <c r="AJ135" s="623"/>
      <c r="AK135" s="623"/>
      <c r="AL135" s="623"/>
      <c r="AM135" s="623"/>
      <c r="AN135" s="623"/>
      <c r="AO135" s="623"/>
      <c r="AP135" s="623"/>
      <c r="AQ135" s="623"/>
      <c r="AR135" s="623"/>
      <c r="AS135" s="623"/>
      <c r="AT135" s="623"/>
      <c r="AU135" s="623"/>
      <c r="AV135" s="623"/>
      <c r="AW135" s="623"/>
      <c r="AX135" s="623"/>
      <c r="AY135" s="623"/>
      <c r="AZ135" s="623"/>
      <c r="BA135" s="623"/>
      <c r="BB135" s="623"/>
      <c r="BC135" s="623"/>
      <c r="BD135" s="625"/>
      <c r="BE135" s="625"/>
      <c r="BF135" s="623"/>
      <c r="BG135" s="623"/>
      <c r="BH135" s="623"/>
      <c r="BI135" s="623"/>
      <c r="BJ135" s="623"/>
      <c r="BK135" s="623"/>
      <c r="BL135" s="623"/>
      <c r="BM135" s="623"/>
      <c r="BN135" s="623"/>
      <c r="BO135" s="623"/>
      <c r="BP135" s="626" t="s">
        <v>426</v>
      </c>
      <c r="BQ135" s="623"/>
      <c r="BR135" s="623"/>
    </row>
  </sheetData>
  <sheetProtection formatCells="0" formatColumns="0" formatRows="0" insertRows="0" insertHyperlinks="0" sort="0" autoFilter="0" pivotTables="0"/>
  <autoFilter ref="A111:A129" xr:uid="{00000000-0009-0000-0000-000002000000}"/>
  <dataConsolidate/>
  <mergeCells count="225">
    <mergeCell ref="AU101:BN101"/>
    <mergeCell ref="AU102:BN102"/>
    <mergeCell ref="AU103:BN103"/>
    <mergeCell ref="BK104:BN104"/>
    <mergeCell ref="BK105:BN105"/>
    <mergeCell ref="BC109:BC110"/>
    <mergeCell ref="BI109:BI110"/>
    <mergeCell ref="BA109:BA110"/>
    <mergeCell ref="AU104:BJ104"/>
    <mergeCell ref="AU105:BJ105"/>
    <mergeCell ref="BB109:BB110"/>
    <mergeCell ref="BJ107:BO108"/>
    <mergeCell ref="BJ109:BJ110"/>
    <mergeCell ref="BK109:BK110"/>
    <mergeCell ref="BL109:BL110"/>
    <mergeCell ref="BO109:BO110"/>
    <mergeCell ref="BN109:BN110"/>
    <mergeCell ref="BM109:BM110"/>
    <mergeCell ref="BO101:BP105"/>
    <mergeCell ref="AY109:AY110"/>
    <mergeCell ref="AV107:AW108"/>
    <mergeCell ref="AF113:AF114"/>
    <mergeCell ref="V116:X116"/>
    <mergeCell ref="Y125:AC129"/>
    <mergeCell ref="AG125:AG129"/>
    <mergeCell ref="AG117:AG124"/>
    <mergeCell ref="BP111:BP116"/>
    <mergeCell ref="BQ111:BQ116"/>
    <mergeCell ref="AR117:AU124"/>
    <mergeCell ref="AR125:AU129"/>
    <mergeCell ref="AF122:AF123"/>
    <mergeCell ref="AP117:AP124"/>
    <mergeCell ref="AF127:AF128"/>
    <mergeCell ref="AN117:AN124"/>
    <mergeCell ref="AQ117:AQ124"/>
    <mergeCell ref="AO117:AO124"/>
    <mergeCell ref="AK117:AK124"/>
    <mergeCell ref="AL125:AL129"/>
    <mergeCell ref="AP111:AP116"/>
    <mergeCell ref="AK111:AK116"/>
    <mergeCell ref="AL111:AL116"/>
    <mergeCell ref="AI111:AI116"/>
    <mergeCell ref="AE113:AE114"/>
    <mergeCell ref="V120:X120"/>
    <mergeCell ref="V118:X118"/>
    <mergeCell ref="A111:A116"/>
    <mergeCell ref="D125:D129"/>
    <mergeCell ref="AJ117:AJ124"/>
    <mergeCell ref="AI125:AI129"/>
    <mergeCell ref="AJ125:AJ129"/>
    <mergeCell ref="AH117:AH124"/>
    <mergeCell ref="P111:P116"/>
    <mergeCell ref="V113:X113"/>
    <mergeCell ref="N117:N124"/>
    <mergeCell ref="D111:D116"/>
    <mergeCell ref="K111:K116"/>
    <mergeCell ref="I117:I124"/>
    <mergeCell ref="O117:O124"/>
    <mergeCell ref="M117:M124"/>
    <mergeCell ref="O111:O116"/>
    <mergeCell ref="B111:B129"/>
    <mergeCell ref="N111:N116"/>
    <mergeCell ref="A117:A124"/>
    <mergeCell ref="Q111:Q116"/>
    <mergeCell ref="I111:I116"/>
    <mergeCell ref="M111:M116"/>
    <mergeCell ref="V111:X111"/>
    <mergeCell ref="V112:X112"/>
    <mergeCell ref="R111:R116"/>
    <mergeCell ref="A101:D105"/>
    <mergeCell ref="BD107:BI108"/>
    <mergeCell ref="BD109:BD110"/>
    <mergeCell ref="BE109:BE110"/>
    <mergeCell ref="BF109:BF110"/>
    <mergeCell ref="BG109:BG110"/>
    <mergeCell ref="BH109:BH110"/>
    <mergeCell ref="AS109:AS110"/>
    <mergeCell ref="AT109:AT110"/>
    <mergeCell ref="AZ109:AZ110"/>
    <mergeCell ref="AN107:AQ108"/>
    <mergeCell ref="AW109:AW110"/>
    <mergeCell ref="AV109:AV110"/>
    <mergeCell ref="I107:L107"/>
    <mergeCell ref="A107:A110"/>
    <mergeCell ref="D107:D110"/>
    <mergeCell ref="O109:S109"/>
    <mergeCell ref="L108:L109"/>
    <mergeCell ref="B107:B110"/>
    <mergeCell ref="Y109:AD109"/>
    <mergeCell ref="I108:I109"/>
    <mergeCell ref="V101:AF101"/>
    <mergeCell ref="AJ101:AK104"/>
    <mergeCell ref="M105:N105"/>
    <mergeCell ref="AR101:AT105"/>
    <mergeCell ref="V102:AF102"/>
    <mergeCell ref="M109:N109"/>
    <mergeCell ref="AP109:AQ109"/>
    <mergeCell ref="E107:G108"/>
    <mergeCell ref="G109:G110"/>
    <mergeCell ref="AE109:AF109"/>
    <mergeCell ref="T101:T105"/>
    <mergeCell ref="AN101:AQ105"/>
    <mergeCell ref="V105:AA105"/>
    <mergeCell ref="AB105:AD105"/>
    <mergeCell ref="T108:AD108"/>
    <mergeCell ref="V109:X109"/>
    <mergeCell ref="M107:S108"/>
    <mergeCell ref="Y110:AD110"/>
    <mergeCell ref="R101:S105"/>
    <mergeCell ref="M104:N104"/>
    <mergeCell ref="BD61:BE61"/>
    <mergeCell ref="J108:J109"/>
    <mergeCell ref="K108:K109"/>
    <mergeCell ref="AR107:AU108"/>
    <mergeCell ref="AU109:AU110"/>
    <mergeCell ref="AR109:AR110"/>
    <mergeCell ref="E102:N102"/>
    <mergeCell ref="AN109:AO109"/>
    <mergeCell ref="AE104:AF104"/>
    <mergeCell ref="AG109:AG110"/>
    <mergeCell ref="V104:AA104"/>
    <mergeCell ref="E104:L104"/>
    <mergeCell ref="T107:AD107"/>
    <mergeCell ref="E109:E110"/>
    <mergeCell ref="F109:F110"/>
    <mergeCell ref="E105:L105"/>
    <mergeCell ref="V103:AF103"/>
    <mergeCell ref="E103:N103"/>
    <mergeCell ref="AB104:AD104"/>
    <mergeCell ref="V110:X110"/>
    <mergeCell ref="H107:H110"/>
    <mergeCell ref="E101:N101"/>
    <mergeCell ref="AX107:BC108"/>
    <mergeCell ref="AX109:AX110"/>
    <mergeCell ref="V119:X119"/>
    <mergeCell ref="D117:D124"/>
    <mergeCell ref="V117:X117"/>
    <mergeCell ref="P117:P124"/>
    <mergeCell ref="S117:S124"/>
    <mergeCell ref="V123:X123"/>
    <mergeCell ref="S111:S116"/>
    <mergeCell ref="K117:K124"/>
    <mergeCell ref="Q117:Q124"/>
    <mergeCell ref="R117:R124"/>
    <mergeCell ref="V121:X121"/>
    <mergeCell ref="V114:X114"/>
    <mergeCell ref="V115:X115"/>
    <mergeCell ref="A125:A129"/>
    <mergeCell ref="N125:N129"/>
    <mergeCell ref="V129:X129"/>
    <mergeCell ref="V127:X127"/>
    <mergeCell ref="R125:R129"/>
    <mergeCell ref="I125:I129"/>
    <mergeCell ref="V128:X128"/>
    <mergeCell ref="Q125:Q129"/>
    <mergeCell ref="K125:K129"/>
    <mergeCell ref="M125:M129"/>
    <mergeCell ref="O125:O129"/>
    <mergeCell ref="P125:P129"/>
    <mergeCell ref="AQ125:AQ129"/>
    <mergeCell ref="AO125:AO129"/>
    <mergeCell ref="S125:S129"/>
    <mergeCell ref="AN125:AN129"/>
    <mergeCell ref="AK125:AK129"/>
    <mergeCell ref="AH125:AH129"/>
    <mergeCell ref="AM125:AM129"/>
    <mergeCell ref="V125:X125"/>
    <mergeCell ref="V126:X126"/>
    <mergeCell ref="BR111:BR116"/>
    <mergeCell ref="BP117:BP124"/>
    <mergeCell ref="BQ117:BQ124"/>
    <mergeCell ref="BR117:BR124"/>
    <mergeCell ref="BP125:BP129"/>
    <mergeCell ref="V122:X122"/>
    <mergeCell ref="AL117:AL124"/>
    <mergeCell ref="V124:X124"/>
    <mergeCell ref="AI117:AI124"/>
    <mergeCell ref="AN111:AN116"/>
    <mergeCell ref="BQ125:BQ129"/>
    <mergeCell ref="BR125:BR129"/>
    <mergeCell ref="AJ111:AJ116"/>
    <mergeCell ref="AE122:AE123"/>
    <mergeCell ref="Y117:AC124"/>
    <mergeCell ref="Y111:AC116"/>
    <mergeCell ref="AM117:AM124"/>
    <mergeCell ref="AG111:AG116"/>
    <mergeCell ref="AH111:AH116"/>
    <mergeCell ref="AE127:AE128"/>
    <mergeCell ref="AO111:AO116"/>
    <mergeCell ref="AM111:AM116"/>
    <mergeCell ref="AQ111:AQ116"/>
    <mergeCell ref="AP125:AP129"/>
    <mergeCell ref="R130:R134"/>
    <mergeCell ref="S130:S134"/>
    <mergeCell ref="V130:X130"/>
    <mergeCell ref="A130:A134"/>
    <mergeCell ref="D130:D134"/>
    <mergeCell ref="I130:I134"/>
    <mergeCell ref="K130:K134"/>
    <mergeCell ref="M130:M134"/>
    <mergeCell ref="N130:N134"/>
    <mergeCell ref="O130:O134"/>
    <mergeCell ref="P130:P134"/>
    <mergeCell ref="Q130:Q134"/>
    <mergeCell ref="AO130:AO134"/>
    <mergeCell ref="AP130:AP134"/>
    <mergeCell ref="AQ130:AQ134"/>
    <mergeCell ref="BP130:BP134"/>
    <mergeCell ref="BQ130:BQ134"/>
    <mergeCell ref="BR130:BR134"/>
    <mergeCell ref="V131:X131"/>
    <mergeCell ref="V132:X132"/>
    <mergeCell ref="AE132:AE133"/>
    <mergeCell ref="AF132:AF133"/>
    <mergeCell ref="V133:X133"/>
    <mergeCell ref="V134:X134"/>
    <mergeCell ref="Y130:AC134"/>
    <mergeCell ref="AG130:AG134"/>
    <mergeCell ref="AH130:AH134"/>
    <mergeCell ref="AI130:AI134"/>
    <mergeCell ref="AJ130:AJ134"/>
    <mergeCell ref="AK130:AK134"/>
    <mergeCell ref="AL130:AL134"/>
    <mergeCell ref="AM130:AM134"/>
    <mergeCell ref="AN130:AN134"/>
  </mergeCells>
  <conditionalFormatting sqref="AK111:AM111">
    <cfRule type="cellIs" dxfId="31" priority="534" operator="equal">
      <formula>#REF!</formula>
    </cfRule>
    <cfRule type="cellIs" dxfId="30" priority="535" operator="equal">
      <formula>#REF!</formula>
    </cfRule>
    <cfRule type="cellIs" dxfId="29" priority="536" operator="equal">
      <formula>#REF!</formula>
    </cfRule>
    <cfRule type="cellIs" dxfId="28" priority="537" operator="equal">
      <formula>#REF!</formula>
    </cfRule>
  </conditionalFormatting>
  <conditionalFormatting sqref="R111:R116">
    <cfRule type="containsText" dxfId="27" priority="105" stopIfTrue="1" operator="containsText" text="BAJA">
      <formula>NOT(ISERROR(SEARCH("BAJA",R111)))</formula>
    </cfRule>
    <cfRule type="containsText" dxfId="26" priority="106" stopIfTrue="1" operator="containsText" text="MODERADA">
      <formula>NOT(ISERROR(SEARCH("MODERADA",R111)))</formula>
    </cfRule>
    <cfRule type="containsText" dxfId="25" priority="107" stopIfTrue="1" operator="containsText" text="ALTA">
      <formula>NOT(ISERROR(SEARCH("ALTA",R111)))</formula>
    </cfRule>
    <cfRule type="containsText" dxfId="24" priority="108" stopIfTrue="1" operator="containsText" text="EXTREMA">
      <formula>NOT(ISERROR(SEARCH("EXTREMA",R111)))</formula>
    </cfRule>
  </conditionalFormatting>
  <conditionalFormatting sqref="AP111:AP129">
    <cfRule type="containsText" dxfId="23" priority="101" stopIfTrue="1" operator="containsText" text="EXTREMA">
      <formula>NOT(ISERROR(SEARCH("EXTREMA",AP111)))</formula>
    </cfRule>
    <cfRule type="containsText" dxfId="22" priority="102" stopIfTrue="1" operator="containsText" text="ALTA">
      <formula>NOT(ISERROR(SEARCH("ALTA",AP111)))</formula>
    </cfRule>
    <cfRule type="containsText" dxfId="21" priority="103" stopIfTrue="1" operator="containsText" text="MODERADA">
      <formula>NOT(ISERROR(SEARCH("MODERADA",AP111)))</formula>
    </cfRule>
    <cfRule type="containsText" dxfId="20" priority="104" stopIfTrue="1" operator="containsText" text="BAJA">
      <formula>NOT(ISERROR(SEARCH("BAJA",AP111)))</formula>
    </cfRule>
  </conditionalFormatting>
  <conditionalFormatting sqref="AK117:AM120 AK125:AM125">
    <cfRule type="cellIs" dxfId="19" priority="21" operator="equal">
      <formula>#REF!</formula>
    </cfRule>
    <cfRule type="cellIs" dxfId="18" priority="22" operator="equal">
      <formula>#REF!</formula>
    </cfRule>
    <cfRule type="cellIs" dxfId="17" priority="23" operator="equal">
      <formula>#REF!</formula>
    </cfRule>
    <cfRule type="cellIs" dxfId="16" priority="24" operator="equal">
      <formula>#REF!</formula>
    </cfRule>
  </conditionalFormatting>
  <conditionalFormatting sqref="R117:R129">
    <cfRule type="containsText" dxfId="15" priority="17" stopIfTrue="1" operator="containsText" text="BAJA">
      <formula>NOT(ISERROR(SEARCH("BAJA",R117)))</formula>
    </cfRule>
    <cfRule type="containsText" dxfId="14" priority="18" stopIfTrue="1" operator="containsText" text="MODERADA">
      <formula>NOT(ISERROR(SEARCH("MODERADA",R117)))</formula>
    </cfRule>
    <cfRule type="containsText" dxfId="13" priority="19" stopIfTrue="1" operator="containsText" text="ALTA">
      <formula>NOT(ISERROR(SEARCH("ALTA",R117)))</formula>
    </cfRule>
    <cfRule type="containsText" dxfId="12" priority="20" stopIfTrue="1" operator="containsText" text="EXTREMA">
      <formula>NOT(ISERROR(SEARCH("EXTREMA",R117)))</formula>
    </cfRule>
  </conditionalFormatting>
  <conditionalFormatting sqref="AP130:AP134">
    <cfRule type="containsText" dxfId="11" priority="9" stopIfTrue="1" operator="containsText" text="EXTREMA">
      <formula>NOT(ISERROR(SEARCH("EXTREMA",AP130)))</formula>
    </cfRule>
    <cfRule type="containsText" dxfId="10" priority="10" stopIfTrue="1" operator="containsText" text="ALTA">
      <formula>NOT(ISERROR(SEARCH("ALTA",AP130)))</formula>
    </cfRule>
    <cfRule type="containsText" dxfId="9" priority="11" stopIfTrue="1" operator="containsText" text="MODERADA">
      <formula>NOT(ISERROR(SEARCH("MODERADA",AP130)))</formula>
    </cfRule>
    <cfRule type="containsText" dxfId="8" priority="12" stopIfTrue="1" operator="containsText" text="BAJA">
      <formula>NOT(ISERROR(SEARCH("BAJA",AP130)))</formula>
    </cfRule>
  </conditionalFormatting>
  <conditionalFormatting sqref="AK130:AM130">
    <cfRule type="cellIs" dxfId="7" priority="5" operator="equal">
      <formula>#REF!</formula>
    </cfRule>
    <cfRule type="cellIs" dxfId="6" priority="6" operator="equal">
      <formula>#REF!</formula>
    </cfRule>
    <cfRule type="cellIs" dxfId="5" priority="7" operator="equal">
      <formula>#REF!</formula>
    </cfRule>
    <cfRule type="cellIs" dxfId="4" priority="8" operator="equal">
      <formula>#REF!</formula>
    </cfRule>
  </conditionalFormatting>
  <conditionalFormatting sqref="R130:R134">
    <cfRule type="containsText" dxfId="3" priority="1" stopIfTrue="1" operator="containsText" text="BAJA">
      <formula>NOT(ISERROR(SEARCH("BAJA",R130)))</formula>
    </cfRule>
    <cfRule type="containsText" dxfId="2" priority="2" stopIfTrue="1" operator="containsText" text="MODERADA">
      <formula>NOT(ISERROR(SEARCH("MODERADA",R130)))</formula>
    </cfRule>
    <cfRule type="containsText" dxfId="1" priority="3" stopIfTrue="1" operator="containsText" text="ALTA">
      <formula>NOT(ISERROR(SEARCH("ALTA",R130)))</formula>
    </cfRule>
    <cfRule type="containsText" dxfId="0" priority="4" stopIfTrue="1" operator="containsText" text="EXTREMA">
      <formula>NOT(ISERROR(SEARCH("EXTREMA",R130)))</formula>
    </cfRule>
  </conditionalFormatting>
  <dataValidations count="15">
    <dataValidation type="list" allowBlank="1" showInputMessage="1" showErrorMessage="1" sqref="N67:N92 N63 N111:N134" xr:uid="{00000000-0002-0000-0200-000000000000}">
      <formula1>$BE$63:$BE$67</formula1>
    </dataValidation>
    <dataValidation type="list" allowBlank="1" showInputMessage="1" showErrorMessage="1" sqref="M67:M92 M63 M111:M134"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34 AZ111:AZ134 BF111:BF134" xr:uid="{00000000-0002-0000-0200-000003000000}">
      <formula1>$CJ$63:$CJ$67</formula1>
    </dataValidation>
    <dataValidation type="list" allowBlank="1" showInputMessage="1" showErrorMessage="1" sqref="BM111:BM134 BG111:BG134 BA111:BA134" xr:uid="{00000000-0002-0000-0200-000004000000}">
      <formula1>$BI$68:$BI$69</formula1>
    </dataValidation>
    <dataValidation type="list" allowBlank="1" showInputMessage="1" showErrorMessage="1" sqref="AQ111:AQ134 S111:S134" xr:uid="{00000000-0002-0000-0200-000005000000}">
      <formula1>$CJ$111:$CJ$114</formula1>
    </dataValidation>
    <dataValidation type="list" allowBlank="1" showInputMessage="1" showErrorMessage="1" sqref="G111:G134" xr:uid="{00000000-0002-0000-0200-000006000000}">
      <formula1>$CD$110:$CD$116</formula1>
    </dataValidation>
    <dataValidation type="list" allowBlank="1" showInputMessage="1" showErrorMessage="1" sqref="E111:E134" xr:uid="{00000000-0002-0000-0200-000007000000}">
      <formula1>$CL$111:$CL$117</formula1>
    </dataValidation>
    <dataValidation type="list" allowBlank="1" showInputMessage="1" showErrorMessage="1" sqref="F111:F134" xr:uid="{00000000-0002-0000-0200-000008000000}">
      <formula1>$CN$111:$CN$121</formula1>
    </dataValidation>
    <dataValidation type="list" allowBlank="1" showInputMessage="1" showErrorMessage="1" sqref="U111:U134" xr:uid="{00000000-0002-0000-0200-000009000000}">
      <formula1>$CJ$104:$CJ$105</formula1>
    </dataValidation>
    <dataValidation type="list" allowBlank="1" showInputMessage="1" showErrorMessage="1" sqref="AN111:AN134" xr:uid="{00000000-0002-0000-0200-00000A000000}">
      <formula1>$CR$111:$CR$116</formula1>
    </dataValidation>
    <dataValidation type="list" allowBlank="1" showInputMessage="1" showErrorMessage="1" sqref="AO111:AO134" xr:uid="{00000000-0002-0000-0200-00000B000000}">
      <formula1>$CT$111:$CT$116</formula1>
    </dataValidation>
    <dataValidation type="list" allowBlank="1" showInputMessage="1" showErrorMessage="1" sqref="AP111:AP134" xr:uid="{00000000-0002-0000-0200-00000C000000}">
      <formula1>$DB$111:$DB$114</formula1>
    </dataValidation>
    <dataValidation type="list" allowBlank="1" showInputMessage="1" sqref="H111:H134" xr:uid="{00000000-0002-0000-0200-00000D000000}">
      <formula1>$BZ$111:$BZ$123</formula1>
    </dataValidation>
    <dataValidation type="list" allowBlank="1" showInputMessage="1" showErrorMessage="1" sqref="A111:A134"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4" location="'EVALUACIÓN DE CONTROLES'!A1" display="EVALUACIÓN DE LOS CONTROLES" xr:uid="{00000000-0004-0000-0200-000007000000}"/>
    <hyperlink ref="Y125:AC129" location="'EVALUACIÓN DE CONTROLES'!A1" display="EVALUACIÓN DE LOS CONTROLES" xr:uid="{00000000-0004-0000-0200-000008000000}"/>
    <hyperlink ref="Y130:AC134" location="'EVALUACIÓN DE CONTROLES'!A1" display="EVALUACIÓN DE LOS CONTROLES" xr:uid="{AF643324-AED8-4D6E-A4EA-A5FC0F1CD5E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election activeCell="C15" sqref="C15"/>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504" t="s">
        <v>128</v>
      </c>
      <c r="C5" s="505"/>
    </row>
    <row r="6" spans="2:3" ht="36" customHeight="1" x14ac:dyDescent="0.25">
      <c r="B6" s="81" t="s">
        <v>103</v>
      </c>
      <c r="C6" s="198"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199"/>
      <c r="C12" s="200"/>
    </row>
    <row r="13" spans="2:3" ht="46.5" customHeight="1" x14ac:dyDescent="0.25">
      <c r="B13" s="69" t="s">
        <v>304</v>
      </c>
      <c r="C13" s="130" t="s">
        <v>307</v>
      </c>
    </row>
    <row r="14" spans="2:3" ht="44.25" customHeight="1" x14ac:dyDescent="0.25">
      <c r="B14" s="69" t="s">
        <v>305</v>
      </c>
      <c r="C14" s="201" t="s">
        <v>308</v>
      </c>
    </row>
    <row r="15" spans="2:3" ht="43.5" customHeight="1" x14ac:dyDescent="0.25">
      <c r="B15" s="69" t="s">
        <v>306</v>
      </c>
      <c r="C15" s="201"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2" zoomScale="85" zoomScaleNormal="85" zoomScaleSheetLayoutView="100" workbookViewId="0">
      <selection activeCell="A15" sqref="A15"/>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530" t="s">
        <v>127</v>
      </c>
      <c r="C2" s="531"/>
      <c r="D2" s="531"/>
      <c r="E2" s="532"/>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511" t="s">
        <v>147</v>
      </c>
      <c r="D10" s="512"/>
      <c r="E10" s="512"/>
      <c r="F10" s="512"/>
      <c r="G10" s="512"/>
      <c r="H10" s="512"/>
      <c r="I10" s="512"/>
      <c r="J10" s="513"/>
    </row>
    <row r="11" spans="2:10" s="6" customFormat="1" ht="30.75" customHeight="1" thickBot="1" x14ac:dyDescent="0.3">
      <c r="B11" s="25" t="s">
        <v>45</v>
      </c>
      <c r="C11" s="197" t="s">
        <v>46</v>
      </c>
      <c r="D11" s="533" t="s">
        <v>47</v>
      </c>
      <c r="E11" s="534"/>
      <c r="F11" s="514" t="s">
        <v>272</v>
      </c>
      <c r="G11" s="515"/>
      <c r="H11" s="515"/>
      <c r="I11" s="515" t="s">
        <v>309</v>
      </c>
      <c r="J11" s="526"/>
    </row>
    <row r="12" spans="2:10" s="6" customFormat="1" ht="141.75" customHeight="1" x14ac:dyDescent="0.25">
      <c r="B12" s="21">
        <v>1</v>
      </c>
      <c r="C12" s="66" t="s">
        <v>57</v>
      </c>
      <c r="D12" s="535" t="s">
        <v>122</v>
      </c>
      <c r="E12" s="536"/>
      <c r="F12" s="516" t="s">
        <v>281</v>
      </c>
      <c r="G12" s="517"/>
      <c r="H12" s="518"/>
      <c r="I12" s="524" t="s">
        <v>282</v>
      </c>
      <c r="J12" s="527"/>
    </row>
    <row r="13" spans="2:10" s="6" customFormat="1" ht="185.25" customHeight="1" x14ac:dyDescent="0.25">
      <c r="B13" s="22">
        <v>2</v>
      </c>
      <c r="C13" s="67" t="s">
        <v>58</v>
      </c>
      <c r="D13" s="507" t="s">
        <v>126</v>
      </c>
      <c r="E13" s="508"/>
      <c r="F13" s="516" t="s">
        <v>280</v>
      </c>
      <c r="G13" s="528"/>
      <c r="H13" s="529"/>
      <c r="I13" s="524" t="s">
        <v>279</v>
      </c>
      <c r="J13" s="525"/>
    </row>
    <row r="14" spans="2:10" s="6" customFormat="1" ht="169.5" customHeight="1" x14ac:dyDescent="0.25">
      <c r="B14" s="22">
        <v>3</v>
      </c>
      <c r="C14" s="67" t="s">
        <v>21</v>
      </c>
      <c r="D14" s="507" t="s">
        <v>123</v>
      </c>
      <c r="E14" s="508"/>
      <c r="F14" s="516" t="s">
        <v>277</v>
      </c>
      <c r="G14" s="528"/>
      <c r="H14" s="529"/>
      <c r="I14" s="524" t="s">
        <v>278</v>
      </c>
      <c r="J14" s="525"/>
    </row>
    <row r="15" spans="2:10" s="6" customFormat="1" ht="170.25" customHeight="1" x14ac:dyDescent="0.25">
      <c r="B15" s="22">
        <v>4</v>
      </c>
      <c r="C15" s="67" t="s">
        <v>59</v>
      </c>
      <c r="D15" s="507" t="s">
        <v>124</v>
      </c>
      <c r="E15" s="508"/>
      <c r="F15" s="516" t="s">
        <v>275</v>
      </c>
      <c r="G15" s="517"/>
      <c r="H15" s="518"/>
      <c r="I15" s="524" t="s">
        <v>276</v>
      </c>
      <c r="J15" s="525"/>
    </row>
    <row r="16" spans="2:10" s="6" customFormat="1" ht="165" customHeight="1" thickBot="1" x14ac:dyDescent="0.3">
      <c r="B16" s="23">
        <v>5</v>
      </c>
      <c r="C16" s="68" t="s">
        <v>60</v>
      </c>
      <c r="D16" s="509" t="s">
        <v>125</v>
      </c>
      <c r="E16" s="510"/>
      <c r="F16" s="519" t="s">
        <v>273</v>
      </c>
      <c r="G16" s="520"/>
      <c r="H16" s="521"/>
      <c r="I16" s="522" t="s">
        <v>274</v>
      </c>
      <c r="J16" s="523"/>
    </row>
    <row r="17" spans="2:5" s="6" customFormat="1" x14ac:dyDescent="0.25">
      <c r="B17" s="506"/>
      <c r="C17" s="506"/>
      <c r="D17" s="506"/>
      <c r="E17" s="506"/>
    </row>
    <row r="18" spans="2:5" s="6" customFormat="1" x14ac:dyDescent="0.25">
      <c r="B18" s="506"/>
      <c r="C18" s="506"/>
      <c r="D18" s="506"/>
      <c r="E18" s="506"/>
    </row>
    <row r="19" spans="2:5" s="6" customFormat="1" x14ac:dyDescent="0.25">
      <c r="B19" s="506"/>
      <c r="C19" s="506"/>
      <c r="D19" s="506"/>
      <c r="E19" s="506"/>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F13:H13"/>
    <mergeCell ref="B2:E2"/>
    <mergeCell ref="D11:E11"/>
    <mergeCell ref="D12:E12"/>
    <mergeCell ref="D13:E13"/>
    <mergeCell ref="B17:E19"/>
    <mergeCell ref="D15:E15"/>
    <mergeCell ref="D16:E16"/>
    <mergeCell ref="C10:J10"/>
    <mergeCell ref="F11:H11"/>
    <mergeCell ref="F12:H12"/>
    <mergeCell ref="F16:H16"/>
    <mergeCell ref="I16:J16"/>
    <mergeCell ref="I15:J15"/>
    <mergeCell ref="F15:H15"/>
    <mergeCell ref="D14:E14"/>
    <mergeCell ref="I11:J11"/>
    <mergeCell ref="I12:J12"/>
    <mergeCell ref="I13:J13"/>
    <mergeCell ref="F14:H14"/>
    <mergeCell ref="I14:J14"/>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37" t="s">
        <v>303</v>
      </c>
      <c r="C2" s="538"/>
      <c r="F2" s="51" t="s">
        <v>15</v>
      </c>
      <c r="G2" s="544" t="s">
        <v>116</v>
      </c>
      <c r="H2" s="544"/>
      <c r="I2" s="544"/>
      <c r="J2" s="544"/>
      <c r="K2" s="545"/>
    </row>
    <row r="3" spans="1:11" ht="60" customHeight="1" thickBot="1" x14ac:dyDescent="0.3">
      <c r="B3" s="73" t="s">
        <v>119</v>
      </c>
      <c r="C3" s="70" t="s">
        <v>132</v>
      </c>
      <c r="F3" s="47" t="s">
        <v>24</v>
      </c>
      <c r="G3" s="539" t="s">
        <v>25</v>
      </c>
      <c r="H3" s="540"/>
      <c r="I3" s="541" t="s">
        <v>129</v>
      </c>
      <c r="J3" s="542"/>
      <c r="K3" s="543"/>
    </row>
    <row r="4" spans="1:11" ht="111.75" customHeight="1" thickBot="1" x14ac:dyDescent="0.3">
      <c r="B4" s="74" t="s">
        <v>65</v>
      </c>
      <c r="C4" s="71" t="s">
        <v>133</v>
      </c>
      <c r="F4" s="48" t="s">
        <v>113</v>
      </c>
      <c r="G4" s="539" t="s">
        <v>130</v>
      </c>
      <c r="H4" s="540"/>
      <c r="I4" s="541" t="s">
        <v>143</v>
      </c>
      <c r="J4" s="542"/>
      <c r="K4" s="543"/>
    </row>
    <row r="5" spans="1:11" ht="151.5" customHeight="1" thickBot="1" x14ac:dyDescent="0.3">
      <c r="B5" s="75" t="s">
        <v>64</v>
      </c>
      <c r="C5" s="72" t="s">
        <v>134</v>
      </c>
      <c r="F5" s="50" t="s">
        <v>114</v>
      </c>
      <c r="G5" s="539" t="s">
        <v>131</v>
      </c>
      <c r="H5" s="540"/>
      <c r="I5" s="541" t="s">
        <v>144</v>
      </c>
      <c r="J5" s="542"/>
      <c r="K5" s="543"/>
    </row>
    <row r="6" spans="1:11" ht="139.5" customHeight="1" thickBot="1" x14ac:dyDescent="0.3">
      <c r="B6" s="76" t="s">
        <v>66</v>
      </c>
      <c r="C6" s="72" t="s">
        <v>135</v>
      </c>
      <c r="F6" s="49" t="s">
        <v>115</v>
      </c>
      <c r="G6" s="547" t="s">
        <v>131</v>
      </c>
      <c r="H6" s="548"/>
      <c r="I6" s="541" t="s">
        <v>145</v>
      </c>
      <c r="J6" s="542"/>
      <c r="K6" s="543"/>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49" t="s">
        <v>23</v>
      </c>
      <c r="D31" s="549"/>
    </row>
    <row r="32" spans="2:4" ht="23.25" hidden="1" customHeight="1" x14ac:dyDescent="0.25">
      <c r="B32" s="14" t="s">
        <v>24</v>
      </c>
      <c r="C32" s="546" t="s">
        <v>25</v>
      </c>
      <c r="D32" s="546"/>
    </row>
    <row r="33" spans="2:4" ht="66.75" hidden="1" customHeight="1" x14ac:dyDescent="0.25">
      <c r="B33" s="15" t="s">
        <v>113</v>
      </c>
      <c r="C33" s="546" t="s">
        <v>26</v>
      </c>
      <c r="D33" s="546"/>
    </row>
    <row r="34" spans="2:4" ht="45" hidden="1" customHeight="1" x14ac:dyDescent="0.25">
      <c r="B34" s="16" t="s">
        <v>114</v>
      </c>
      <c r="C34" s="546" t="s">
        <v>27</v>
      </c>
      <c r="D34" s="546"/>
    </row>
    <row r="35" spans="2:4" ht="51" hidden="1" customHeight="1" x14ac:dyDescent="0.25">
      <c r="B35" s="17" t="s">
        <v>115</v>
      </c>
      <c r="C35" s="546" t="s">
        <v>28</v>
      </c>
      <c r="D35" s="546"/>
    </row>
    <row r="36" spans="2:4" hidden="1" x14ac:dyDescent="0.25">
      <c r="B36" s="6"/>
      <c r="C36" s="6"/>
    </row>
    <row r="37" spans="2:4" hidden="1" x14ac:dyDescent="0.25"/>
    <row r="38" spans="2:4" hidden="1" x14ac:dyDescent="0.25"/>
  </sheetData>
  <mergeCells count="15">
    <mergeCell ref="C33:D33"/>
    <mergeCell ref="C34:D34"/>
    <mergeCell ref="C35:D35"/>
    <mergeCell ref="G6:H6"/>
    <mergeCell ref="I4:K4"/>
    <mergeCell ref="I5:K5"/>
    <mergeCell ref="I6:K6"/>
    <mergeCell ref="C31:D31"/>
    <mergeCell ref="C32:D32"/>
    <mergeCell ref="G5:H5"/>
    <mergeCell ref="B2:C2"/>
    <mergeCell ref="G3:H3"/>
    <mergeCell ref="I3:K3"/>
    <mergeCell ref="G2:K2"/>
    <mergeCell ref="G4:H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8" zoomScale="120" zoomScaleNormal="120" zoomScaleSheetLayoutView="100" workbookViewId="0">
      <selection activeCell="D16" sqref="D16:D18"/>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81" t="s">
        <v>29</v>
      </c>
      <c r="C3" s="582"/>
      <c r="D3" s="582"/>
      <c r="E3" s="582"/>
      <c r="F3" s="582"/>
      <c r="G3" s="582"/>
      <c r="H3" s="582"/>
      <c r="I3" s="582"/>
      <c r="J3" s="582"/>
      <c r="K3" s="582"/>
      <c r="L3" s="582"/>
      <c r="M3" s="582"/>
      <c r="N3" s="582"/>
    </row>
    <row r="4" spans="1:14" x14ac:dyDescent="0.25">
      <c r="A4" s="6"/>
      <c r="B4" s="581"/>
      <c r="C4" s="582"/>
      <c r="D4" s="582"/>
      <c r="E4" s="582"/>
      <c r="F4" s="582"/>
      <c r="G4" s="582"/>
      <c r="H4" s="582"/>
      <c r="I4" s="582"/>
      <c r="J4" s="582"/>
      <c r="K4" s="582"/>
      <c r="L4" s="582"/>
      <c r="M4" s="582"/>
      <c r="N4" s="582"/>
    </row>
    <row r="5" spans="1:14" x14ac:dyDescent="0.25">
      <c r="A5" s="6"/>
      <c r="B5" s="7"/>
      <c r="C5" s="7"/>
      <c r="D5" s="7"/>
      <c r="E5" s="7"/>
      <c r="F5" s="7"/>
      <c r="G5" s="8"/>
      <c r="H5" s="8"/>
    </row>
    <row r="6" spans="1:14" ht="18" x14ac:dyDescent="0.25">
      <c r="A6" s="6"/>
      <c r="B6" s="589" t="s">
        <v>20</v>
      </c>
      <c r="C6" s="589"/>
      <c r="D6" s="590" t="s">
        <v>13</v>
      </c>
      <c r="E6" s="590"/>
      <c r="F6" s="590"/>
      <c r="G6" s="590"/>
      <c r="H6" s="590"/>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68">
        <v>1</v>
      </c>
      <c r="B10" s="553" t="s">
        <v>30</v>
      </c>
      <c r="C10" s="559">
        <v>1</v>
      </c>
      <c r="D10" s="576">
        <v>11</v>
      </c>
      <c r="E10" s="578">
        <v>12</v>
      </c>
      <c r="F10" s="578">
        <v>13</v>
      </c>
      <c r="G10" s="586">
        <v>14</v>
      </c>
      <c r="H10" s="586">
        <v>15</v>
      </c>
    </row>
    <row r="11" spans="1:14" ht="15" customHeight="1" x14ac:dyDescent="0.25">
      <c r="A11" s="568"/>
      <c r="B11" s="554"/>
      <c r="C11" s="560"/>
      <c r="D11" s="577"/>
      <c r="E11" s="579"/>
      <c r="F11" s="579"/>
      <c r="G11" s="587"/>
      <c r="H11" s="587"/>
      <c r="K11" s="569" t="s">
        <v>40</v>
      </c>
      <c r="L11" s="569"/>
      <c r="M11" s="569"/>
    </row>
    <row r="12" spans="1:14" ht="15" customHeight="1" x14ac:dyDescent="0.25">
      <c r="A12" s="568"/>
      <c r="B12" s="555"/>
      <c r="C12" s="561"/>
      <c r="D12" s="577"/>
      <c r="E12" s="580"/>
      <c r="F12" s="580"/>
      <c r="G12" s="588"/>
      <c r="H12" s="588"/>
      <c r="K12" s="569"/>
      <c r="L12" s="569"/>
      <c r="M12" s="569"/>
    </row>
    <row r="13" spans="1:14" ht="15" customHeight="1" x14ac:dyDescent="0.25">
      <c r="A13" s="568">
        <v>2</v>
      </c>
      <c r="B13" s="553" t="s">
        <v>31</v>
      </c>
      <c r="C13" s="559">
        <v>2</v>
      </c>
      <c r="D13" s="583">
        <v>21</v>
      </c>
      <c r="E13" s="586">
        <v>22</v>
      </c>
      <c r="F13" s="586">
        <v>23</v>
      </c>
      <c r="G13" s="573">
        <v>24</v>
      </c>
      <c r="H13" s="573">
        <v>25</v>
      </c>
      <c r="K13" s="570" t="s">
        <v>41</v>
      </c>
      <c r="L13" s="570"/>
      <c r="M13" s="570"/>
    </row>
    <row r="14" spans="1:14" ht="15" customHeight="1" x14ac:dyDescent="0.25">
      <c r="A14" s="568"/>
      <c r="B14" s="554"/>
      <c r="C14" s="560"/>
      <c r="D14" s="584"/>
      <c r="E14" s="587"/>
      <c r="F14" s="587"/>
      <c r="G14" s="574"/>
      <c r="H14" s="574"/>
      <c r="K14" s="570"/>
      <c r="L14" s="570"/>
      <c r="M14" s="570"/>
    </row>
    <row r="15" spans="1:14" ht="15" customHeight="1" x14ac:dyDescent="0.25">
      <c r="A15" s="568"/>
      <c r="B15" s="555"/>
      <c r="C15" s="561"/>
      <c r="D15" s="585"/>
      <c r="E15" s="588"/>
      <c r="F15" s="588"/>
      <c r="G15" s="575"/>
      <c r="H15" s="575"/>
      <c r="K15" s="571" t="s">
        <v>42</v>
      </c>
      <c r="L15" s="571"/>
      <c r="M15" s="571"/>
    </row>
    <row r="16" spans="1:14" ht="15" customHeight="1" x14ac:dyDescent="0.25">
      <c r="A16" s="568">
        <v>3</v>
      </c>
      <c r="B16" s="553" t="s">
        <v>61</v>
      </c>
      <c r="C16" s="559">
        <v>3</v>
      </c>
      <c r="D16" s="583">
        <v>31</v>
      </c>
      <c r="E16" s="586">
        <v>32</v>
      </c>
      <c r="F16" s="556">
        <v>33</v>
      </c>
      <c r="G16" s="573">
        <v>34</v>
      </c>
      <c r="H16" s="550">
        <v>35</v>
      </c>
      <c r="K16" s="571"/>
      <c r="L16" s="571"/>
      <c r="M16" s="571"/>
    </row>
    <row r="17" spans="1:13" ht="15" customHeight="1" x14ac:dyDescent="0.25">
      <c r="A17" s="568"/>
      <c r="B17" s="554"/>
      <c r="C17" s="560"/>
      <c r="D17" s="584"/>
      <c r="E17" s="587"/>
      <c r="F17" s="557"/>
      <c r="G17" s="574"/>
      <c r="H17" s="551"/>
      <c r="K17" s="572" t="s">
        <v>43</v>
      </c>
      <c r="L17" s="572"/>
      <c r="M17" s="572"/>
    </row>
    <row r="18" spans="1:13" ht="15" customHeight="1" x14ac:dyDescent="0.25">
      <c r="A18" s="568"/>
      <c r="B18" s="555"/>
      <c r="C18" s="561"/>
      <c r="D18" s="585"/>
      <c r="E18" s="588"/>
      <c r="F18" s="558"/>
      <c r="G18" s="575"/>
      <c r="H18" s="552"/>
      <c r="K18" s="572"/>
      <c r="L18" s="572"/>
      <c r="M18" s="572"/>
    </row>
    <row r="19" spans="1:13" ht="15" customHeight="1" x14ac:dyDescent="0.25">
      <c r="A19" s="568">
        <v>4</v>
      </c>
      <c r="B19" s="553" t="s">
        <v>33</v>
      </c>
      <c r="C19" s="559">
        <v>4</v>
      </c>
      <c r="D19" s="562">
        <v>41</v>
      </c>
      <c r="E19" s="556">
        <v>42</v>
      </c>
      <c r="F19" s="556">
        <v>43</v>
      </c>
      <c r="G19" s="550">
        <v>44</v>
      </c>
      <c r="H19" s="550">
        <v>45</v>
      </c>
      <c r="K19"/>
      <c r="M19"/>
    </row>
    <row r="20" spans="1:13" ht="15" customHeight="1" x14ac:dyDescent="0.25">
      <c r="A20" s="568"/>
      <c r="B20" s="554"/>
      <c r="C20" s="560"/>
      <c r="D20" s="563"/>
      <c r="E20" s="557"/>
      <c r="F20" s="557"/>
      <c r="G20" s="551"/>
      <c r="H20" s="551"/>
    </row>
    <row r="21" spans="1:13" ht="15" customHeight="1" x14ac:dyDescent="0.25">
      <c r="A21" s="568"/>
      <c r="B21" s="555"/>
      <c r="C21" s="561"/>
      <c r="D21" s="564"/>
      <c r="E21" s="558"/>
      <c r="F21" s="558"/>
      <c r="G21" s="552"/>
      <c r="H21" s="552"/>
    </row>
    <row r="22" spans="1:13" ht="15" customHeight="1" x14ac:dyDescent="0.25">
      <c r="A22" s="568">
        <v>5</v>
      </c>
      <c r="B22" s="553" t="s">
        <v>62</v>
      </c>
      <c r="C22" s="559">
        <v>5</v>
      </c>
      <c r="D22" s="562">
        <v>51</v>
      </c>
      <c r="E22" s="556">
        <v>52</v>
      </c>
      <c r="F22" s="565">
        <v>53</v>
      </c>
      <c r="G22" s="550">
        <v>54</v>
      </c>
      <c r="H22" s="550">
        <v>55</v>
      </c>
    </row>
    <row r="23" spans="1:13" ht="15" customHeight="1" x14ac:dyDescent="0.25">
      <c r="A23" s="568"/>
      <c r="B23" s="554"/>
      <c r="C23" s="560"/>
      <c r="D23" s="563"/>
      <c r="E23" s="557"/>
      <c r="F23" s="566"/>
      <c r="G23" s="551"/>
      <c r="H23" s="551"/>
    </row>
    <row r="24" spans="1:13" ht="15" customHeight="1" x14ac:dyDescent="0.25">
      <c r="A24" s="568"/>
      <c r="B24" s="555"/>
      <c r="C24" s="561"/>
      <c r="D24" s="564"/>
      <c r="E24" s="558"/>
      <c r="F24" s="567"/>
      <c r="G24" s="552"/>
      <c r="H24" s="552"/>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49" t="s">
        <v>23</v>
      </c>
      <c r="I58" s="549"/>
    </row>
    <row r="59" spans="1:9" ht="42.75" customHeight="1" x14ac:dyDescent="0.25">
      <c r="A59" s="6"/>
      <c r="B59" s="6"/>
      <c r="C59" s="6"/>
      <c r="D59" s="19">
        <v>12</v>
      </c>
      <c r="E59" s="4" t="s">
        <v>24</v>
      </c>
      <c r="F59" s="6"/>
      <c r="G59" s="14" t="s">
        <v>24</v>
      </c>
      <c r="H59" s="546" t="s">
        <v>25</v>
      </c>
      <c r="I59" s="546"/>
    </row>
    <row r="60" spans="1:9" ht="42.75" customHeight="1" x14ac:dyDescent="0.25">
      <c r="A60" s="6"/>
      <c r="B60" s="6"/>
      <c r="C60" s="6"/>
      <c r="D60" s="19">
        <v>13</v>
      </c>
      <c r="E60" s="4" t="s">
        <v>24</v>
      </c>
      <c r="F60" s="6"/>
      <c r="G60" s="15" t="s">
        <v>113</v>
      </c>
      <c r="H60" s="546" t="s">
        <v>130</v>
      </c>
      <c r="I60" s="546"/>
    </row>
    <row r="61" spans="1:9" ht="78" customHeight="1" x14ac:dyDescent="0.25">
      <c r="A61" s="6"/>
      <c r="B61" s="6"/>
      <c r="C61" s="6"/>
      <c r="D61" s="19">
        <v>14</v>
      </c>
      <c r="E61" s="5" t="s">
        <v>113</v>
      </c>
      <c r="F61" s="6"/>
      <c r="G61" s="16" t="s">
        <v>114</v>
      </c>
      <c r="H61" s="546" t="s">
        <v>131</v>
      </c>
      <c r="I61" s="546"/>
    </row>
    <row r="62" spans="1:9" ht="75.75" customHeight="1" x14ac:dyDescent="0.25">
      <c r="A62" s="6"/>
      <c r="B62" s="6"/>
      <c r="C62" s="6"/>
      <c r="D62" s="19">
        <v>15</v>
      </c>
      <c r="E62" s="5" t="s">
        <v>113</v>
      </c>
      <c r="F62" s="6"/>
      <c r="G62" s="17" t="s">
        <v>115</v>
      </c>
      <c r="H62" s="546" t="s">
        <v>131</v>
      </c>
      <c r="I62" s="546"/>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 ref="K11:M12"/>
    <mergeCell ref="K13:M14"/>
    <mergeCell ref="K15:M16"/>
    <mergeCell ref="K17:M18"/>
    <mergeCell ref="B10:B12"/>
    <mergeCell ref="H13:H15"/>
    <mergeCell ref="G16:G18"/>
    <mergeCell ref="H16:H18"/>
    <mergeCell ref="G13:G15"/>
    <mergeCell ref="D10:D12"/>
    <mergeCell ref="E10:E12"/>
    <mergeCell ref="C10:C12"/>
    <mergeCell ref="A10:A12"/>
    <mergeCell ref="A13:A15"/>
    <mergeCell ref="A16:A18"/>
    <mergeCell ref="A19:A21"/>
    <mergeCell ref="A22:A24"/>
    <mergeCell ref="H62:I62"/>
    <mergeCell ref="H58:I58"/>
    <mergeCell ref="H59:I59"/>
    <mergeCell ref="H60:I60"/>
    <mergeCell ref="H61:I61"/>
    <mergeCell ref="H19:H21"/>
    <mergeCell ref="G22:G24"/>
    <mergeCell ref="H22:H24"/>
    <mergeCell ref="B22:B24"/>
    <mergeCell ref="E22:E24"/>
    <mergeCell ref="C22:C24"/>
    <mergeCell ref="D22:D24"/>
    <mergeCell ref="F22:F24"/>
    <mergeCell ref="B19:B21"/>
    <mergeCell ref="C19:C21"/>
    <mergeCell ref="F19:F21"/>
    <mergeCell ref="D19:D21"/>
    <mergeCell ref="G19:G21"/>
    <mergeCell ref="E19:E21"/>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9"/>
  <sheetViews>
    <sheetView topLeftCell="A66" zoomScale="85" zoomScaleNormal="85" workbookViewId="0">
      <selection activeCell="E76" sqref="E76"/>
    </sheetView>
  </sheetViews>
  <sheetFormatPr baseColWidth="10" defaultRowHeight="15" x14ac:dyDescent="0.25"/>
  <cols>
    <col min="1" max="1" width="4" customWidth="1"/>
    <col min="2" max="2" width="14.28515625" customWidth="1"/>
    <col min="3" max="3" width="17.7109375" customWidth="1"/>
    <col min="4" max="4" width="39.285156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601" t="s">
        <v>302</v>
      </c>
      <c r="S3" s="602"/>
    </row>
    <row r="4" spans="2:33" ht="121.5" customHeight="1" x14ac:dyDescent="0.25">
      <c r="R4" s="206" t="s">
        <v>296</v>
      </c>
      <c r="S4" s="205" t="s">
        <v>310</v>
      </c>
    </row>
    <row r="5" spans="2:33" ht="15.75" thickBot="1" x14ac:dyDescent="0.3">
      <c r="R5" s="134" t="s">
        <v>255</v>
      </c>
      <c r="S5" s="134">
        <v>0</v>
      </c>
      <c r="AB5">
        <v>15</v>
      </c>
      <c r="AC5">
        <v>5</v>
      </c>
      <c r="AD5">
        <v>10</v>
      </c>
      <c r="AE5">
        <v>30</v>
      </c>
    </row>
    <row r="6" spans="2:33" ht="21" customHeight="1" x14ac:dyDescent="0.25">
      <c r="B6" s="609" t="s">
        <v>252</v>
      </c>
      <c r="C6" s="610"/>
      <c r="D6" s="610"/>
      <c r="E6" s="610"/>
      <c r="F6" s="610"/>
      <c r="G6" s="610"/>
      <c r="H6" s="610"/>
      <c r="I6" s="610"/>
      <c r="J6" s="610"/>
      <c r="K6" s="610"/>
      <c r="L6" s="610"/>
      <c r="M6" s="610"/>
      <c r="N6" s="610"/>
      <c r="O6" s="611"/>
      <c r="P6" s="208"/>
      <c r="R6" s="134" t="s">
        <v>256</v>
      </c>
      <c r="S6" s="134">
        <v>1</v>
      </c>
      <c r="AB6">
        <v>0</v>
      </c>
      <c r="AC6">
        <v>0</v>
      </c>
      <c r="AD6">
        <v>0</v>
      </c>
      <c r="AE6">
        <v>0</v>
      </c>
    </row>
    <row r="7" spans="2:33" ht="21" customHeight="1" x14ac:dyDescent="0.25">
      <c r="B7" s="612"/>
      <c r="C7" s="613"/>
      <c r="D7" s="613"/>
      <c r="E7" s="613"/>
      <c r="F7" s="613"/>
      <c r="G7" s="613"/>
      <c r="H7" s="613"/>
      <c r="I7" s="613"/>
      <c r="J7" s="613"/>
      <c r="K7" s="613"/>
      <c r="L7" s="613"/>
      <c r="M7" s="613"/>
      <c r="N7" s="613"/>
      <c r="O7" s="614"/>
      <c r="P7" s="208"/>
      <c r="R7" s="134" t="s">
        <v>257</v>
      </c>
      <c r="S7" s="134">
        <v>2</v>
      </c>
      <c r="AG7" t="s">
        <v>248</v>
      </c>
    </row>
    <row r="8" spans="2:33" ht="21" customHeight="1" thickBot="1" x14ac:dyDescent="0.3">
      <c r="B8" s="615"/>
      <c r="C8" s="616"/>
      <c r="D8" s="616"/>
      <c r="E8" s="616"/>
      <c r="F8" s="616"/>
      <c r="G8" s="616"/>
      <c r="H8" s="616"/>
      <c r="I8" s="616"/>
      <c r="J8" s="616"/>
      <c r="K8" s="616"/>
      <c r="L8" s="616"/>
      <c r="M8" s="616"/>
      <c r="N8" s="616"/>
      <c r="O8" s="617"/>
      <c r="P8" s="208"/>
      <c r="R8" s="136"/>
      <c r="S8" s="136"/>
      <c r="AG8" t="s">
        <v>249</v>
      </c>
    </row>
    <row r="9" spans="2:33" ht="36" customHeight="1" x14ac:dyDescent="0.25">
      <c r="B9" s="599" t="s">
        <v>300</v>
      </c>
      <c r="C9" s="594" t="s">
        <v>63</v>
      </c>
      <c r="D9" s="594" t="s">
        <v>253</v>
      </c>
      <c r="E9" s="622" t="s">
        <v>295</v>
      </c>
      <c r="F9" s="622"/>
      <c r="G9" s="622"/>
      <c r="H9" s="622"/>
      <c r="I9" s="622"/>
      <c r="J9" s="622"/>
      <c r="K9" s="622"/>
      <c r="L9" s="599" t="s">
        <v>254</v>
      </c>
      <c r="M9" s="599" t="s">
        <v>301</v>
      </c>
      <c r="N9" s="599" t="s">
        <v>312</v>
      </c>
      <c r="O9" s="599" t="s">
        <v>313</v>
      </c>
      <c r="P9" s="209"/>
      <c r="R9" s="603" t="s">
        <v>311</v>
      </c>
      <c r="S9" s="604"/>
    </row>
    <row r="10" spans="2:33" ht="89.25" customHeight="1" thickBot="1" x14ac:dyDescent="0.3">
      <c r="B10" s="600"/>
      <c r="C10" s="595"/>
      <c r="D10" s="595"/>
      <c r="E10" s="213" t="s">
        <v>287</v>
      </c>
      <c r="F10" s="213" t="s">
        <v>288</v>
      </c>
      <c r="G10" s="213" t="s">
        <v>290</v>
      </c>
      <c r="H10" s="213" t="s">
        <v>289</v>
      </c>
      <c r="I10" s="213" t="s">
        <v>291</v>
      </c>
      <c r="J10" s="213" t="s">
        <v>293</v>
      </c>
      <c r="K10" s="213" t="s">
        <v>292</v>
      </c>
      <c r="L10" s="600"/>
      <c r="M10" s="600"/>
      <c r="N10" s="600"/>
      <c r="O10" s="600"/>
      <c r="P10" s="209"/>
      <c r="R10" s="605"/>
      <c r="S10" s="606"/>
    </row>
    <row r="11" spans="2:33" ht="54.75" customHeight="1" x14ac:dyDescent="0.25">
      <c r="B11" s="619">
        <v>1</v>
      </c>
      <c r="C11" s="220" t="s">
        <v>248</v>
      </c>
      <c r="D11" s="102" t="s">
        <v>328</v>
      </c>
      <c r="E11" s="134">
        <v>15</v>
      </c>
      <c r="F11" s="134">
        <v>5</v>
      </c>
      <c r="G11" s="134">
        <v>0</v>
      </c>
      <c r="H11" s="134">
        <v>10</v>
      </c>
      <c r="I11" s="167">
        <v>15</v>
      </c>
      <c r="J11" s="134">
        <v>10</v>
      </c>
      <c r="K11" s="134">
        <v>30</v>
      </c>
      <c r="L11" s="135"/>
      <c r="M11" s="221">
        <f t="shared" ref="M11:M13" si="0">SUM(E11:K11)</f>
        <v>85</v>
      </c>
      <c r="N11" s="221">
        <v>2</v>
      </c>
      <c r="O11" s="221">
        <v>0</v>
      </c>
      <c r="P11" s="207"/>
      <c r="R11" s="607"/>
      <c r="S11" s="608"/>
    </row>
    <row r="12" spans="2:33" ht="48" customHeight="1" x14ac:dyDescent="0.25">
      <c r="B12" s="620"/>
      <c r="C12" s="220" t="s">
        <v>248</v>
      </c>
      <c r="D12" s="103" t="s">
        <v>329</v>
      </c>
      <c r="E12" s="134">
        <v>15</v>
      </c>
      <c r="F12" s="134">
        <v>5</v>
      </c>
      <c r="G12" s="134">
        <v>0</v>
      </c>
      <c r="H12" s="134">
        <v>10</v>
      </c>
      <c r="I12" s="167">
        <v>15</v>
      </c>
      <c r="J12" s="134">
        <v>10</v>
      </c>
      <c r="K12" s="134">
        <v>30</v>
      </c>
      <c r="L12" s="133"/>
      <c r="M12" s="221">
        <f t="shared" si="0"/>
        <v>85</v>
      </c>
      <c r="N12" s="221">
        <v>2</v>
      </c>
      <c r="O12" s="221">
        <v>0</v>
      </c>
      <c r="P12" s="207"/>
    </row>
    <row r="13" spans="2:33" ht="50.25" customHeight="1" x14ac:dyDescent="0.25">
      <c r="B13" s="620"/>
      <c r="C13" s="220" t="s">
        <v>248</v>
      </c>
      <c r="D13" s="104" t="s">
        <v>330</v>
      </c>
      <c r="E13" s="134">
        <v>15</v>
      </c>
      <c r="F13" s="134">
        <v>5</v>
      </c>
      <c r="G13" s="134">
        <v>0</v>
      </c>
      <c r="H13" s="134">
        <v>10</v>
      </c>
      <c r="I13" s="167">
        <v>15</v>
      </c>
      <c r="J13" s="134">
        <v>10</v>
      </c>
      <c r="K13" s="134">
        <v>30</v>
      </c>
      <c r="L13" s="133"/>
      <c r="M13" s="221">
        <f t="shared" si="0"/>
        <v>85</v>
      </c>
      <c r="N13" s="221">
        <v>2</v>
      </c>
      <c r="O13" s="221">
        <v>0</v>
      </c>
      <c r="P13" s="207"/>
    </row>
    <row r="14" spans="2:33" ht="32.25" customHeight="1" x14ac:dyDescent="0.25">
      <c r="B14" s="620"/>
      <c r="C14" s="220"/>
      <c r="D14" s="215"/>
      <c r="E14" s="134"/>
      <c r="F14" s="134"/>
      <c r="G14" s="134"/>
      <c r="H14" s="134"/>
      <c r="I14" s="167"/>
      <c r="J14" s="134"/>
      <c r="K14" s="134"/>
      <c r="L14" s="133"/>
      <c r="M14" s="221"/>
      <c r="N14" s="221"/>
      <c r="O14" s="221"/>
      <c r="P14" s="207"/>
      <c r="Q14" s="591" t="s">
        <v>258</v>
      </c>
      <c r="R14" s="592"/>
      <c r="S14" s="593"/>
    </row>
    <row r="15" spans="2:33" ht="30.75" customHeight="1" x14ac:dyDescent="0.25">
      <c r="B15" s="620"/>
      <c r="C15" s="133"/>
      <c r="D15" s="162"/>
      <c r="E15" s="162"/>
      <c r="F15" s="162"/>
      <c r="G15" s="162"/>
      <c r="H15" s="162"/>
      <c r="I15" s="167"/>
      <c r="J15" s="162"/>
      <c r="K15" s="162"/>
      <c r="L15" s="133"/>
      <c r="M15" s="202"/>
      <c r="N15" s="133"/>
      <c r="O15" s="133"/>
      <c r="P15" s="207"/>
      <c r="Q15" s="212" t="s">
        <v>294</v>
      </c>
      <c r="R15" s="211" t="s">
        <v>259</v>
      </c>
      <c r="S15" s="210" t="s">
        <v>260</v>
      </c>
    </row>
    <row r="16" spans="2:33" ht="29.25" customHeight="1" x14ac:dyDescent="0.25">
      <c r="B16" s="620"/>
      <c r="C16" s="133"/>
      <c r="D16" s="162"/>
      <c r="E16" s="162"/>
      <c r="F16" s="162"/>
      <c r="G16" s="162"/>
      <c r="H16" s="162"/>
      <c r="I16" s="167"/>
      <c r="J16" s="162"/>
      <c r="K16" s="162"/>
      <c r="L16" s="133"/>
      <c r="M16" s="202"/>
      <c r="N16" s="133"/>
      <c r="O16" s="133"/>
      <c r="P16" s="207"/>
      <c r="Q16" s="214">
        <v>1</v>
      </c>
      <c r="R16" s="134">
        <v>6</v>
      </c>
      <c r="S16" s="134"/>
    </row>
    <row r="17" spans="2:19" ht="27" customHeight="1" x14ac:dyDescent="0.25">
      <c r="B17" s="620"/>
      <c r="C17" s="133"/>
      <c r="D17" s="162"/>
      <c r="E17" s="162"/>
      <c r="F17" s="162"/>
      <c r="G17" s="162"/>
      <c r="H17" s="162"/>
      <c r="I17" s="167"/>
      <c r="J17" s="162"/>
      <c r="K17" s="162"/>
      <c r="L17" s="133"/>
      <c r="M17" s="202"/>
      <c r="N17" s="133"/>
      <c r="O17" s="133"/>
      <c r="P17" s="207"/>
      <c r="Q17" s="282">
        <v>2</v>
      </c>
      <c r="R17" s="269">
        <v>8</v>
      </c>
      <c r="S17" s="269">
        <v>2</v>
      </c>
    </row>
    <row r="18" spans="2:19" ht="30.75" customHeight="1" x14ac:dyDescent="0.25">
      <c r="B18" s="621"/>
      <c r="C18" s="133"/>
      <c r="D18" s="162"/>
      <c r="E18" s="162"/>
      <c r="F18" s="162"/>
      <c r="G18" s="162"/>
      <c r="H18" s="162"/>
      <c r="I18" s="167"/>
      <c r="J18" s="162"/>
      <c r="K18" s="162"/>
      <c r="L18" s="133"/>
      <c r="M18" s="202"/>
      <c r="N18" s="133"/>
      <c r="O18" s="133"/>
      <c r="P18" s="207"/>
      <c r="Q18" s="282">
        <v>3</v>
      </c>
      <c r="R18" s="269">
        <v>2</v>
      </c>
      <c r="S18" s="269">
        <v>4</v>
      </c>
    </row>
    <row r="19" spans="2:19" ht="30.75" customHeight="1" thickBot="1" x14ac:dyDescent="0.3">
      <c r="C19" s="618"/>
      <c r="D19" s="618"/>
      <c r="E19" s="618"/>
      <c r="F19" s="618"/>
      <c r="G19" s="618"/>
      <c r="H19" s="618"/>
      <c r="I19" s="618"/>
      <c r="J19" s="618"/>
      <c r="K19" s="618"/>
      <c r="L19" s="136"/>
      <c r="M19" s="136"/>
      <c r="N19" s="136"/>
      <c r="O19" s="136"/>
      <c r="P19" s="136"/>
      <c r="Q19" s="283">
        <v>4</v>
      </c>
      <c r="R19" s="283">
        <v>3</v>
      </c>
      <c r="S19" s="283">
        <v>1</v>
      </c>
    </row>
    <row r="20" spans="2:19" ht="15" customHeight="1" x14ac:dyDescent="0.25">
      <c r="B20" s="609" t="s">
        <v>252</v>
      </c>
      <c r="C20" s="610"/>
      <c r="D20" s="610"/>
      <c r="E20" s="610"/>
      <c r="F20" s="610"/>
      <c r="G20" s="610"/>
      <c r="H20" s="610"/>
      <c r="I20" s="610"/>
      <c r="J20" s="610"/>
      <c r="K20" s="610"/>
      <c r="L20" s="610"/>
      <c r="M20" s="610"/>
      <c r="N20" s="610"/>
      <c r="O20" s="611"/>
      <c r="Q20" s="133"/>
      <c r="R20" s="133"/>
      <c r="S20" s="133"/>
    </row>
    <row r="21" spans="2:19" ht="27.75" customHeight="1" x14ac:dyDescent="0.25">
      <c r="B21" s="612"/>
      <c r="C21" s="613"/>
      <c r="D21" s="613"/>
      <c r="E21" s="613"/>
      <c r="F21" s="613"/>
      <c r="G21" s="613"/>
      <c r="H21" s="613"/>
      <c r="I21" s="613"/>
      <c r="J21" s="613"/>
      <c r="K21" s="613"/>
      <c r="L21" s="613"/>
      <c r="M21" s="613"/>
      <c r="N21" s="613"/>
      <c r="O21" s="614"/>
      <c r="Q21" s="133"/>
      <c r="R21" s="133"/>
      <c r="S21" s="133"/>
    </row>
    <row r="22" spans="2:19" ht="15.75" customHeight="1" thickBot="1" x14ac:dyDescent="0.3">
      <c r="B22" s="615"/>
      <c r="C22" s="616"/>
      <c r="D22" s="616"/>
      <c r="E22" s="616"/>
      <c r="F22" s="616"/>
      <c r="G22" s="616"/>
      <c r="H22" s="616"/>
      <c r="I22" s="616"/>
      <c r="J22" s="616"/>
      <c r="K22" s="616"/>
      <c r="L22" s="616"/>
      <c r="M22" s="616"/>
      <c r="N22" s="616"/>
      <c r="O22" s="617"/>
      <c r="Q22" s="133"/>
      <c r="R22" s="133"/>
      <c r="S22" s="133"/>
    </row>
    <row r="23" spans="2:19" ht="39.75" customHeight="1" x14ac:dyDescent="0.25">
      <c r="B23" s="599" t="s">
        <v>300</v>
      </c>
      <c r="C23" s="594" t="s">
        <v>63</v>
      </c>
      <c r="D23" s="594" t="s">
        <v>253</v>
      </c>
      <c r="E23" s="596" t="s">
        <v>295</v>
      </c>
      <c r="F23" s="597"/>
      <c r="G23" s="597"/>
      <c r="H23" s="597"/>
      <c r="I23" s="597"/>
      <c r="J23" s="597"/>
      <c r="K23" s="598"/>
      <c r="L23" s="594" t="s">
        <v>254</v>
      </c>
      <c r="M23" s="599" t="s">
        <v>301</v>
      </c>
      <c r="N23" s="599" t="s">
        <v>312</v>
      </c>
      <c r="O23" s="599" t="s">
        <v>313</v>
      </c>
      <c r="Q23" s="133"/>
      <c r="R23" s="133"/>
      <c r="S23" s="133"/>
    </row>
    <row r="24" spans="2:19" ht="75.75" thickBot="1" x14ac:dyDescent="0.3">
      <c r="B24" s="600"/>
      <c r="C24" s="595"/>
      <c r="D24" s="595"/>
      <c r="E24" s="213" t="s">
        <v>287</v>
      </c>
      <c r="F24" s="213" t="s">
        <v>288</v>
      </c>
      <c r="G24" s="213" t="s">
        <v>290</v>
      </c>
      <c r="H24" s="213" t="s">
        <v>289</v>
      </c>
      <c r="I24" s="213" t="s">
        <v>291</v>
      </c>
      <c r="J24" s="213" t="s">
        <v>293</v>
      </c>
      <c r="K24" s="213" t="s">
        <v>292</v>
      </c>
      <c r="L24" s="595"/>
      <c r="M24" s="600"/>
      <c r="N24" s="600"/>
      <c r="O24" s="600"/>
      <c r="Q24" s="136"/>
      <c r="R24" s="136"/>
      <c r="S24" s="136"/>
    </row>
    <row r="25" spans="2:19" ht="86.25" customHeight="1" thickBot="1" x14ac:dyDescent="0.3">
      <c r="B25" s="619">
        <v>2</v>
      </c>
      <c r="C25" s="214" t="s">
        <v>248</v>
      </c>
      <c r="D25" s="203" t="s">
        <v>381</v>
      </c>
      <c r="E25" s="134">
        <v>15</v>
      </c>
      <c r="F25" s="134">
        <v>5</v>
      </c>
      <c r="G25" s="134">
        <v>0</v>
      </c>
      <c r="H25" s="134">
        <v>10</v>
      </c>
      <c r="I25" s="271">
        <v>15</v>
      </c>
      <c r="J25" s="280">
        <v>10</v>
      </c>
      <c r="K25" s="280">
        <v>0</v>
      </c>
      <c r="L25" s="135"/>
      <c r="M25" s="214">
        <f>SUM(E25:K25)</f>
        <v>55</v>
      </c>
      <c r="N25" s="270">
        <v>1</v>
      </c>
      <c r="O25" s="270">
        <v>0</v>
      </c>
      <c r="Q25" s="136"/>
      <c r="R25" s="136"/>
      <c r="S25" s="136"/>
    </row>
    <row r="26" spans="2:19" s="174" customFormat="1" ht="86.25" customHeight="1" thickBot="1" x14ac:dyDescent="0.3">
      <c r="B26" s="620"/>
      <c r="C26" s="214" t="s">
        <v>248</v>
      </c>
      <c r="D26" s="203" t="s">
        <v>386</v>
      </c>
      <c r="E26" s="268">
        <v>15</v>
      </c>
      <c r="F26" s="268">
        <v>5</v>
      </c>
      <c r="G26" s="268">
        <v>0</v>
      </c>
      <c r="H26" s="268">
        <v>10</v>
      </c>
      <c r="I26" s="271">
        <v>15</v>
      </c>
      <c r="J26" s="280">
        <v>10</v>
      </c>
      <c r="K26" s="280">
        <v>0</v>
      </c>
      <c r="L26" s="135"/>
      <c r="M26" s="214">
        <f>SUM(E26:K26)</f>
        <v>55</v>
      </c>
      <c r="N26" s="270">
        <v>1</v>
      </c>
      <c r="O26" s="270">
        <v>0</v>
      </c>
    </row>
    <row r="27" spans="2:19" s="174" customFormat="1" ht="86.25" customHeight="1" thickBot="1" x14ac:dyDescent="0.3">
      <c r="B27" s="620"/>
      <c r="C27" s="214" t="s">
        <v>248</v>
      </c>
      <c r="D27" s="203" t="s">
        <v>353</v>
      </c>
      <c r="E27" s="268">
        <v>15</v>
      </c>
      <c r="F27" s="268">
        <v>5</v>
      </c>
      <c r="G27" s="268">
        <v>0</v>
      </c>
      <c r="H27" s="268">
        <v>10</v>
      </c>
      <c r="I27" s="167">
        <v>15</v>
      </c>
      <c r="J27" s="268">
        <v>10</v>
      </c>
      <c r="K27" s="268">
        <v>30</v>
      </c>
      <c r="L27" s="135"/>
      <c r="M27" s="214">
        <f>SUM(E27:K27)</f>
        <v>85</v>
      </c>
      <c r="N27" s="270">
        <v>2</v>
      </c>
      <c r="O27" s="270">
        <v>0</v>
      </c>
    </row>
    <row r="28" spans="2:19" ht="83.25" customHeight="1" thickBot="1" x14ac:dyDescent="0.3">
      <c r="B28" s="620"/>
      <c r="C28" s="214" t="s">
        <v>248</v>
      </c>
      <c r="D28" s="203" t="s">
        <v>355</v>
      </c>
      <c r="E28" s="134">
        <v>15</v>
      </c>
      <c r="F28" s="134">
        <v>5</v>
      </c>
      <c r="G28" s="134">
        <v>0</v>
      </c>
      <c r="H28" s="134">
        <v>10</v>
      </c>
      <c r="I28" s="167">
        <v>15</v>
      </c>
      <c r="J28" s="134">
        <v>10</v>
      </c>
      <c r="K28" s="134">
        <v>30</v>
      </c>
      <c r="L28" s="135"/>
      <c r="M28" s="214">
        <f t="shared" ref="M28:M31" si="1">SUM(E28:K28)</f>
        <v>85</v>
      </c>
      <c r="N28" s="270">
        <v>2</v>
      </c>
      <c r="O28" s="270">
        <v>0</v>
      </c>
      <c r="Q28" s="136"/>
      <c r="R28" s="136"/>
      <c r="S28" s="136"/>
    </row>
    <row r="29" spans="2:19" ht="81" customHeight="1" thickBot="1" x14ac:dyDescent="0.3">
      <c r="B29" s="620"/>
      <c r="C29" s="214" t="s">
        <v>248</v>
      </c>
      <c r="D29" s="204" t="s">
        <v>359</v>
      </c>
      <c r="E29" s="134">
        <v>15</v>
      </c>
      <c r="F29" s="134">
        <v>5</v>
      </c>
      <c r="G29" s="134">
        <v>0</v>
      </c>
      <c r="H29" s="134">
        <v>10</v>
      </c>
      <c r="I29" s="167">
        <v>15</v>
      </c>
      <c r="J29" s="134">
        <v>10</v>
      </c>
      <c r="K29" s="134">
        <v>30</v>
      </c>
      <c r="L29" s="135"/>
      <c r="M29" s="214">
        <f t="shared" si="1"/>
        <v>85</v>
      </c>
      <c r="N29" s="270">
        <v>2</v>
      </c>
      <c r="O29" s="270">
        <v>0</v>
      </c>
      <c r="Q29" s="136"/>
      <c r="R29" s="136"/>
      <c r="S29" s="136"/>
    </row>
    <row r="30" spans="2:19" ht="63.75" customHeight="1" thickBot="1" x14ac:dyDescent="0.3">
      <c r="B30" s="620"/>
      <c r="C30" s="214" t="s">
        <v>249</v>
      </c>
      <c r="D30" s="203" t="s">
        <v>357</v>
      </c>
      <c r="E30" s="162">
        <v>15</v>
      </c>
      <c r="F30" s="162">
        <v>5</v>
      </c>
      <c r="G30" s="162">
        <v>0</v>
      </c>
      <c r="H30" s="162">
        <v>10</v>
      </c>
      <c r="I30" s="167">
        <v>15</v>
      </c>
      <c r="J30" s="162">
        <v>10</v>
      </c>
      <c r="K30" s="162">
        <v>30</v>
      </c>
      <c r="L30" s="133"/>
      <c r="M30" s="214">
        <f t="shared" si="1"/>
        <v>85</v>
      </c>
      <c r="N30" s="270">
        <v>0</v>
      </c>
      <c r="O30" s="270">
        <v>2</v>
      </c>
      <c r="Q30" s="136"/>
      <c r="R30" s="136"/>
      <c r="S30" s="136"/>
    </row>
    <row r="31" spans="2:19" ht="69.75" customHeight="1" thickBot="1" x14ac:dyDescent="0.3">
      <c r="B31" s="620"/>
      <c r="C31" s="214" t="s">
        <v>248</v>
      </c>
      <c r="D31" s="105" t="s">
        <v>360</v>
      </c>
      <c r="E31" s="162">
        <v>15</v>
      </c>
      <c r="F31" s="162">
        <v>5</v>
      </c>
      <c r="G31" s="162">
        <v>0</v>
      </c>
      <c r="H31" s="162">
        <v>10</v>
      </c>
      <c r="I31" s="167">
        <v>0</v>
      </c>
      <c r="J31" s="162">
        <v>0</v>
      </c>
      <c r="K31" s="162">
        <v>0</v>
      </c>
      <c r="L31" s="133"/>
      <c r="M31" s="214">
        <f t="shared" si="1"/>
        <v>30</v>
      </c>
      <c r="N31" s="270">
        <v>0</v>
      </c>
      <c r="O31" s="270">
        <v>0</v>
      </c>
      <c r="Q31" s="136"/>
      <c r="R31" s="136"/>
      <c r="S31" s="136"/>
    </row>
    <row r="32" spans="2:19" ht="30" customHeight="1" x14ac:dyDescent="0.25">
      <c r="B32" s="620"/>
      <c r="C32" s="133"/>
      <c r="D32" s="162"/>
      <c r="E32" s="162"/>
      <c r="F32" s="162"/>
      <c r="G32" s="162"/>
      <c r="H32" s="162"/>
      <c r="I32" s="167"/>
      <c r="J32" s="162"/>
      <c r="K32" s="162"/>
      <c r="L32" s="133"/>
      <c r="M32" s="133"/>
      <c r="N32" s="133"/>
      <c r="O32" s="133"/>
    </row>
    <row r="33" spans="2:15" ht="44.25" customHeight="1" x14ac:dyDescent="0.25">
      <c r="B33" s="620"/>
      <c r="C33" s="133"/>
      <c r="D33" s="162"/>
      <c r="E33" s="162"/>
      <c r="F33" s="162"/>
      <c r="G33" s="162"/>
      <c r="H33" s="162"/>
      <c r="I33" s="167"/>
      <c r="J33" s="162"/>
      <c r="K33" s="162"/>
      <c r="L33" s="133"/>
      <c r="M33" s="133"/>
      <c r="N33" s="133"/>
      <c r="O33" s="133"/>
    </row>
    <row r="34" spans="2:15" ht="43.5" customHeight="1" x14ac:dyDescent="0.25">
      <c r="B34" s="621"/>
      <c r="C34" s="133"/>
      <c r="D34" s="162"/>
      <c r="E34" s="162"/>
      <c r="F34" s="162"/>
      <c r="G34" s="162"/>
      <c r="H34" s="162"/>
      <c r="I34" s="167"/>
      <c r="J34" s="162"/>
      <c r="K34" s="162"/>
      <c r="L34" s="133"/>
      <c r="M34" s="133"/>
      <c r="N34" s="133"/>
      <c r="O34" s="133"/>
    </row>
    <row r="35" spans="2:15" ht="15.75" thickBot="1" x14ac:dyDescent="0.3">
      <c r="C35" s="170"/>
      <c r="D35" s="173"/>
      <c r="E35" s="171"/>
      <c r="F35" s="171"/>
      <c r="G35" s="171"/>
      <c r="H35" s="171"/>
      <c r="I35" s="171"/>
      <c r="J35" s="171"/>
      <c r="K35" s="171"/>
      <c r="L35" s="172"/>
    </row>
    <row r="36" spans="2:15" ht="15" customHeight="1" x14ac:dyDescent="0.25">
      <c r="B36" s="609" t="s">
        <v>252</v>
      </c>
      <c r="C36" s="610"/>
      <c r="D36" s="610"/>
      <c r="E36" s="610"/>
      <c r="F36" s="610"/>
      <c r="G36" s="610"/>
      <c r="H36" s="610"/>
      <c r="I36" s="610"/>
      <c r="J36" s="610"/>
      <c r="K36" s="610"/>
      <c r="L36" s="610"/>
      <c r="M36" s="610"/>
      <c r="N36" s="610"/>
      <c r="O36" s="611"/>
    </row>
    <row r="37" spans="2:15" ht="15" customHeight="1" x14ac:dyDescent="0.25">
      <c r="B37" s="612"/>
      <c r="C37" s="613"/>
      <c r="D37" s="613"/>
      <c r="E37" s="613"/>
      <c r="F37" s="613"/>
      <c r="G37" s="613"/>
      <c r="H37" s="613"/>
      <c r="I37" s="613"/>
      <c r="J37" s="613"/>
      <c r="K37" s="613"/>
      <c r="L37" s="613"/>
      <c r="M37" s="613"/>
      <c r="N37" s="613"/>
      <c r="O37" s="614"/>
    </row>
    <row r="38" spans="2:15" ht="15.75" customHeight="1" thickBot="1" x14ac:dyDescent="0.3">
      <c r="B38" s="615"/>
      <c r="C38" s="616"/>
      <c r="D38" s="616"/>
      <c r="E38" s="616"/>
      <c r="F38" s="616"/>
      <c r="G38" s="616"/>
      <c r="H38" s="616"/>
      <c r="I38" s="616"/>
      <c r="J38" s="616"/>
      <c r="K38" s="616"/>
      <c r="L38" s="616"/>
      <c r="M38" s="616"/>
      <c r="N38" s="616"/>
      <c r="O38" s="617"/>
    </row>
    <row r="39" spans="2:15" ht="45.75" customHeight="1" x14ac:dyDescent="0.25">
      <c r="B39" s="599" t="s">
        <v>300</v>
      </c>
      <c r="C39" s="594" t="s">
        <v>63</v>
      </c>
      <c r="D39" s="594" t="s">
        <v>253</v>
      </c>
      <c r="E39" s="596" t="s">
        <v>295</v>
      </c>
      <c r="F39" s="597"/>
      <c r="G39" s="597"/>
      <c r="H39" s="597"/>
      <c r="I39" s="597"/>
      <c r="J39" s="597"/>
      <c r="K39" s="598"/>
      <c r="L39" s="594" t="s">
        <v>254</v>
      </c>
      <c r="M39" s="599" t="s">
        <v>301</v>
      </c>
      <c r="N39" s="599" t="s">
        <v>312</v>
      </c>
      <c r="O39" s="599" t="s">
        <v>313</v>
      </c>
    </row>
    <row r="40" spans="2:15" ht="75.75" thickBot="1" x14ac:dyDescent="0.3">
      <c r="B40" s="600"/>
      <c r="C40" s="595"/>
      <c r="D40" s="595"/>
      <c r="E40" s="213" t="s">
        <v>287</v>
      </c>
      <c r="F40" s="213" t="s">
        <v>288</v>
      </c>
      <c r="G40" s="213" t="s">
        <v>290</v>
      </c>
      <c r="H40" s="213" t="s">
        <v>289</v>
      </c>
      <c r="I40" s="213" t="s">
        <v>291</v>
      </c>
      <c r="J40" s="213" t="s">
        <v>293</v>
      </c>
      <c r="K40" s="213" t="s">
        <v>292</v>
      </c>
      <c r="L40" s="595"/>
      <c r="M40" s="600"/>
      <c r="N40" s="600"/>
      <c r="O40" s="600"/>
    </row>
    <row r="41" spans="2:15" ht="78.75" customHeight="1" x14ac:dyDescent="0.25">
      <c r="B41" s="619">
        <v>3</v>
      </c>
      <c r="C41" s="214" t="s">
        <v>248</v>
      </c>
      <c r="D41" s="102" t="s">
        <v>343</v>
      </c>
      <c r="E41" s="134">
        <v>15</v>
      </c>
      <c r="F41" s="134">
        <v>5</v>
      </c>
      <c r="G41" s="134">
        <v>0</v>
      </c>
      <c r="H41" s="134">
        <v>10</v>
      </c>
      <c r="I41" s="167">
        <v>15</v>
      </c>
      <c r="J41" s="134">
        <v>10</v>
      </c>
      <c r="K41" s="134">
        <v>30</v>
      </c>
      <c r="L41" s="135"/>
      <c r="M41" s="214">
        <f>SUM(E41:K41)</f>
        <v>85</v>
      </c>
      <c r="N41" s="270">
        <v>2</v>
      </c>
      <c r="O41" s="270">
        <v>0</v>
      </c>
    </row>
    <row r="42" spans="2:15" ht="63.75" customHeight="1" x14ac:dyDescent="0.25">
      <c r="B42" s="620"/>
      <c r="C42" s="214" t="s">
        <v>249</v>
      </c>
      <c r="D42" s="103" t="s">
        <v>344</v>
      </c>
      <c r="E42" s="134">
        <v>15</v>
      </c>
      <c r="F42" s="134">
        <v>5</v>
      </c>
      <c r="G42" s="134">
        <v>0</v>
      </c>
      <c r="H42" s="134">
        <v>10</v>
      </c>
      <c r="I42" s="167">
        <v>15</v>
      </c>
      <c r="J42" s="134">
        <v>0</v>
      </c>
      <c r="K42" s="134">
        <v>30</v>
      </c>
      <c r="L42" s="133"/>
      <c r="M42" s="214">
        <f t="shared" ref="M42:M43" si="2">SUM(E42:K42)</f>
        <v>75</v>
      </c>
      <c r="N42" s="270">
        <v>0</v>
      </c>
      <c r="O42" s="270">
        <v>2</v>
      </c>
    </row>
    <row r="43" spans="2:15" ht="63.75" customHeight="1" x14ac:dyDescent="0.25">
      <c r="B43" s="620"/>
      <c r="C43" s="214" t="s">
        <v>249</v>
      </c>
      <c r="D43" s="104" t="s">
        <v>345</v>
      </c>
      <c r="E43" s="134">
        <v>15</v>
      </c>
      <c r="F43" s="134">
        <v>5</v>
      </c>
      <c r="G43" s="134">
        <v>0</v>
      </c>
      <c r="H43" s="134">
        <v>10</v>
      </c>
      <c r="I43" s="167">
        <v>15</v>
      </c>
      <c r="J43" s="134">
        <v>10</v>
      </c>
      <c r="K43" s="134">
        <v>30</v>
      </c>
      <c r="L43" s="133"/>
      <c r="M43" s="214">
        <f t="shared" si="2"/>
        <v>85</v>
      </c>
      <c r="N43" s="270">
        <v>0</v>
      </c>
      <c r="O43" s="270">
        <v>2</v>
      </c>
    </row>
    <row r="44" spans="2:15" ht="33.75" customHeight="1" x14ac:dyDescent="0.25">
      <c r="B44" s="620"/>
      <c r="C44" s="133"/>
      <c r="D44" s="162"/>
      <c r="E44" s="162"/>
      <c r="F44" s="162"/>
      <c r="G44" s="162"/>
      <c r="H44" s="162"/>
      <c r="I44" s="167"/>
      <c r="J44" s="162"/>
      <c r="K44" s="162"/>
      <c r="L44" s="133"/>
      <c r="M44" s="133"/>
      <c r="N44" s="133"/>
      <c r="O44" s="133"/>
    </row>
    <row r="45" spans="2:15" ht="51" customHeight="1" x14ac:dyDescent="0.25">
      <c r="B45" s="620"/>
      <c r="C45" s="133"/>
      <c r="D45" s="162"/>
      <c r="E45" s="162"/>
      <c r="F45" s="162"/>
      <c r="G45" s="162"/>
      <c r="H45" s="162"/>
      <c r="I45" s="167"/>
      <c r="J45" s="162"/>
      <c r="K45" s="162"/>
      <c r="L45" s="133"/>
      <c r="M45" s="133"/>
      <c r="N45" s="133"/>
      <c r="O45" s="133"/>
    </row>
    <row r="46" spans="2:15" ht="38.25" customHeight="1" x14ac:dyDescent="0.25">
      <c r="B46" s="620"/>
      <c r="C46" s="133"/>
      <c r="D46" s="162"/>
      <c r="E46" s="162"/>
      <c r="F46" s="162"/>
      <c r="G46" s="162"/>
      <c r="H46" s="162"/>
      <c r="I46" s="167"/>
      <c r="J46" s="162"/>
      <c r="K46" s="162"/>
      <c r="L46" s="133"/>
      <c r="M46" s="133"/>
      <c r="N46" s="133"/>
      <c r="O46" s="133"/>
    </row>
    <row r="47" spans="2:15" ht="39.75" customHeight="1" x14ac:dyDescent="0.25">
      <c r="B47" s="620"/>
      <c r="C47" s="133"/>
      <c r="D47" s="162"/>
      <c r="E47" s="162"/>
      <c r="F47" s="162"/>
      <c r="G47" s="162"/>
      <c r="H47" s="162"/>
      <c r="I47" s="167"/>
      <c r="J47" s="162"/>
      <c r="K47" s="162"/>
      <c r="L47" s="133"/>
      <c r="M47" s="133"/>
      <c r="N47" s="133"/>
      <c r="O47" s="133"/>
    </row>
    <row r="48" spans="2:15" ht="44.25" customHeight="1" x14ac:dyDescent="0.25">
      <c r="B48" s="621"/>
      <c r="C48" s="133"/>
      <c r="D48" s="162"/>
      <c r="E48" s="162"/>
      <c r="F48" s="162"/>
      <c r="G48" s="162"/>
      <c r="H48" s="162"/>
      <c r="I48" s="167"/>
      <c r="J48" s="162"/>
      <c r="K48" s="162"/>
      <c r="L48" s="133"/>
      <c r="M48" s="133"/>
      <c r="N48" s="133"/>
      <c r="O48" s="133"/>
    </row>
    <row r="49" spans="2:15" x14ac:dyDescent="0.25">
      <c r="C49" s="170"/>
      <c r="D49" s="174"/>
      <c r="E49" s="171"/>
      <c r="F49" s="171"/>
      <c r="G49" s="171"/>
      <c r="H49" s="171"/>
      <c r="I49" s="171"/>
      <c r="J49" s="171"/>
      <c r="K49" s="171"/>
      <c r="L49" s="170"/>
    </row>
    <row r="50" spans="2:15" ht="15.75" thickBot="1" x14ac:dyDescent="0.3">
      <c r="C50" s="170"/>
      <c r="D50" s="174"/>
      <c r="E50" s="171"/>
      <c r="F50" s="171"/>
      <c r="G50" s="171"/>
      <c r="H50" s="171"/>
      <c r="I50" s="171"/>
      <c r="J50" s="171"/>
      <c r="K50" s="171"/>
      <c r="L50" s="170"/>
    </row>
    <row r="51" spans="2:15" ht="15" customHeight="1" x14ac:dyDescent="0.25">
      <c r="B51" s="609" t="s">
        <v>252</v>
      </c>
      <c r="C51" s="610"/>
      <c r="D51" s="610"/>
      <c r="E51" s="610"/>
      <c r="F51" s="610"/>
      <c r="G51" s="610"/>
      <c r="H51" s="610"/>
      <c r="I51" s="610"/>
      <c r="J51" s="610"/>
      <c r="K51" s="610"/>
      <c r="L51" s="610"/>
      <c r="M51" s="610"/>
      <c r="N51" s="610"/>
      <c r="O51" s="611"/>
    </row>
    <row r="52" spans="2:15" ht="15" customHeight="1" x14ac:dyDescent="0.25">
      <c r="B52" s="612"/>
      <c r="C52" s="613"/>
      <c r="D52" s="613"/>
      <c r="E52" s="613"/>
      <c r="F52" s="613"/>
      <c r="G52" s="613"/>
      <c r="H52" s="613"/>
      <c r="I52" s="613"/>
      <c r="J52" s="613"/>
      <c r="K52" s="613"/>
      <c r="L52" s="613"/>
      <c r="M52" s="613"/>
      <c r="N52" s="613"/>
      <c r="O52" s="614"/>
    </row>
    <row r="53" spans="2:15" ht="15.75" customHeight="1" thickBot="1" x14ac:dyDescent="0.3">
      <c r="B53" s="615"/>
      <c r="C53" s="616"/>
      <c r="D53" s="616"/>
      <c r="E53" s="616"/>
      <c r="F53" s="616"/>
      <c r="G53" s="616"/>
      <c r="H53" s="616"/>
      <c r="I53" s="616"/>
      <c r="J53" s="616"/>
      <c r="K53" s="616"/>
      <c r="L53" s="616"/>
      <c r="M53" s="616"/>
      <c r="N53" s="616"/>
      <c r="O53" s="617"/>
    </row>
    <row r="54" spans="2:15" ht="54" customHeight="1" x14ac:dyDescent="0.25">
      <c r="B54" s="599" t="s">
        <v>300</v>
      </c>
      <c r="C54" s="594" t="s">
        <v>63</v>
      </c>
      <c r="D54" s="594" t="s">
        <v>253</v>
      </c>
      <c r="E54" s="596" t="s">
        <v>295</v>
      </c>
      <c r="F54" s="597"/>
      <c r="G54" s="597"/>
      <c r="H54" s="597"/>
      <c r="I54" s="597"/>
      <c r="J54" s="597"/>
      <c r="K54" s="598"/>
      <c r="L54" s="594" t="s">
        <v>254</v>
      </c>
      <c r="M54" s="599" t="s">
        <v>301</v>
      </c>
      <c r="N54" s="599" t="s">
        <v>312</v>
      </c>
      <c r="O54" s="599" t="s">
        <v>313</v>
      </c>
    </row>
    <row r="55" spans="2:15" ht="75.75" thickBot="1" x14ac:dyDescent="0.3">
      <c r="B55" s="600"/>
      <c r="C55" s="595"/>
      <c r="D55" s="595"/>
      <c r="E55" s="213" t="s">
        <v>287</v>
      </c>
      <c r="F55" s="213" t="s">
        <v>288</v>
      </c>
      <c r="G55" s="213" t="s">
        <v>290</v>
      </c>
      <c r="H55" s="213" t="s">
        <v>289</v>
      </c>
      <c r="I55" s="213" t="s">
        <v>291</v>
      </c>
      <c r="J55" s="213" t="s">
        <v>293</v>
      </c>
      <c r="K55" s="213" t="s">
        <v>292</v>
      </c>
      <c r="L55" s="595"/>
      <c r="M55" s="600"/>
      <c r="N55" s="600"/>
      <c r="O55" s="600"/>
    </row>
    <row r="56" spans="2:15" ht="51" customHeight="1" x14ac:dyDescent="0.25">
      <c r="B56" s="619">
        <v>4</v>
      </c>
      <c r="C56" s="214" t="s">
        <v>249</v>
      </c>
      <c r="D56" s="102" t="s">
        <v>394</v>
      </c>
      <c r="E56" s="283">
        <v>15</v>
      </c>
      <c r="F56" s="283">
        <v>5</v>
      </c>
      <c r="G56" s="283">
        <v>0</v>
      </c>
      <c r="H56" s="283">
        <v>10</v>
      </c>
      <c r="I56" s="167">
        <v>15</v>
      </c>
      <c r="J56" s="283">
        <v>10</v>
      </c>
      <c r="K56" s="283">
        <v>0</v>
      </c>
      <c r="L56" s="284"/>
      <c r="M56" s="214">
        <f>SUM(E56:K56)</f>
        <v>55</v>
      </c>
      <c r="N56" s="283">
        <v>0</v>
      </c>
      <c r="O56" s="283">
        <v>1</v>
      </c>
    </row>
    <row r="57" spans="2:15" ht="53.25" customHeight="1" x14ac:dyDescent="0.25">
      <c r="B57" s="620"/>
      <c r="C57" s="214" t="s">
        <v>248</v>
      </c>
      <c r="D57" s="103" t="s">
        <v>395</v>
      </c>
      <c r="E57" s="283">
        <v>15</v>
      </c>
      <c r="F57" s="283">
        <v>5</v>
      </c>
      <c r="G57" s="283">
        <v>0</v>
      </c>
      <c r="H57" s="283">
        <v>10</v>
      </c>
      <c r="I57" s="167">
        <v>15</v>
      </c>
      <c r="J57" s="283">
        <v>10</v>
      </c>
      <c r="K57" s="283">
        <v>0</v>
      </c>
      <c r="L57" s="283"/>
      <c r="M57" s="214">
        <f t="shared" ref="M57:M59" si="3">SUM(E57:K57)</f>
        <v>55</v>
      </c>
      <c r="N57" s="283">
        <v>1</v>
      </c>
      <c r="O57" s="283">
        <v>0</v>
      </c>
    </row>
    <row r="58" spans="2:15" ht="39.75" customHeight="1" x14ac:dyDescent="0.25">
      <c r="B58" s="620"/>
      <c r="C58" s="214" t="s">
        <v>248</v>
      </c>
      <c r="D58" s="104" t="s">
        <v>404</v>
      </c>
      <c r="E58" s="283">
        <v>15</v>
      </c>
      <c r="F58" s="283">
        <v>5</v>
      </c>
      <c r="G58" s="283">
        <v>0</v>
      </c>
      <c r="H58" s="283">
        <v>10</v>
      </c>
      <c r="I58" s="167">
        <v>0</v>
      </c>
      <c r="J58" s="283">
        <v>0</v>
      </c>
      <c r="K58" s="283">
        <v>0</v>
      </c>
      <c r="L58" s="283"/>
      <c r="M58" s="214">
        <f t="shared" si="3"/>
        <v>30</v>
      </c>
      <c r="N58" s="283">
        <v>0</v>
      </c>
      <c r="O58" s="283">
        <v>0</v>
      </c>
    </row>
    <row r="59" spans="2:15" ht="43.5" customHeight="1" x14ac:dyDescent="0.25">
      <c r="B59" s="620"/>
      <c r="C59" s="214" t="s">
        <v>248</v>
      </c>
      <c r="D59" s="104" t="s">
        <v>406</v>
      </c>
      <c r="E59" s="283">
        <v>15</v>
      </c>
      <c r="F59" s="283">
        <v>5</v>
      </c>
      <c r="G59" s="283">
        <v>0</v>
      </c>
      <c r="H59" s="283">
        <v>10</v>
      </c>
      <c r="I59" s="167">
        <v>15</v>
      </c>
      <c r="J59" s="283">
        <v>10</v>
      </c>
      <c r="K59" s="283">
        <v>30</v>
      </c>
      <c r="L59" s="283"/>
      <c r="M59" s="214">
        <f t="shared" si="3"/>
        <v>85</v>
      </c>
      <c r="N59" s="283">
        <v>2</v>
      </c>
      <c r="O59" s="283">
        <v>0</v>
      </c>
    </row>
    <row r="60" spans="2:15" ht="39.75" customHeight="1" x14ac:dyDescent="0.25">
      <c r="B60" s="620"/>
      <c r="C60" s="133"/>
      <c r="D60" s="162"/>
      <c r="E60" s="162"/>
      <c r="F60" s="162"/>
      <c r="G60" s="162"/>
      <c r="H60" s="162"/>
      <c r="I60" s="167"/>
      <c r="J60" s="162"/>
      <c r="K60" s="162"/>
      <c r="L60" s="133"/>
      <c r="M60" s="133"/>
      <c r="N60" s="133"/>
      <c r="O60" s="133"/>
    </row>
    <row r="61" spans="2:15" ht="38.25" customHeight="1" x14ac:dyDescent="0.25">
      <c r="B61" s="620"/>
      <c r="C61" s="133"/>
      <c r="D61" s="162"/>
      <c r="E61" s="162"/>
      <c r="F61" s="162"/>
      <c r="G61" s="162"/>
      <c r="H61" s="162"/>
      <c r="I61" s="167"/>
      <c r="J61" s="162"/>
      <c r="K61" s="162"/>
      <c r="L61" s="133"/>
      <c r="M61" s="133"/>
      <c r="N61" s="133"/>
      <c r="O61" s="133"/>
    </row>
    <row r="62" spans="2:15" ht="39.75" customHeight="1" x14ac:dyDescent="0.25">
      <c r="B62" s="620"/>
      <c r="C62" s="133"/>
      <c r="D62" s="162"/>
      <c r="E62" s="162"/>
      <c r="F62" s="162"/>
      <c r="G62" s="162"/>
      <c r="H62" s="162"/>
      <c r="I62" s="167"/>
      <c r="J62" s="162"/>
      <c r="K62" s="162"/>
      <c r="L62" s="133"/>
      <c r="M62" s="133"/>
      <c r="N62" s="133"/>
      <c r="O62" s="133"/>
    </row>
    <row r="63" spans="2:15" ht="43.5" customHeight="1" x14ac:dyDescent="0.25">
      <c r="B63" s="621"/>
      <c r="C63" s="133"/>
      <c r="D63" s="162"/>
      <c r="E63" s="162"/>
      <c r="F63" s="162"/>
      <c r="G63" s="162"/>
      <c r="H63" s="162"/>
      <c r="I63" s="167"/>
      <c r="J63" s="162"/>
      <c r="K63" s="162"/>
      <c r="L63" s="133"/>
      <c r="M63" s="133"/>
      <c r="N63" s="133"/>
      <c r="O63" s="133"/>
    </row>
    <row r="64" spans="2:15" ht="15.75" thickBot="1" x14ac:dyDescent="0.3">
      <c r="C64" s="170"/>
      <c r="D64" s="174"/>
      <c r="E64" s="171"/>
      <c r="F64" s="171"/>
      <c r="G64" s="171"/>
      <c r="H64" s="171"/>
      <c r="I64" s="171"/>
      <c r="J64" s="171"/>
      <c r="K64" s="171"/>
      <c r="L64" s="170"/>
    </row>
    <row r="65" spans="2:15" ht="23.25" customHeight="1" x14ac:dyDescent="0.25">
      <c r="B65" s="609" t="s">
        <v>252</v>
      </c>
      <c r="C65" s="610"/>
      <c r="D65" s="610"/>
      <c r="E65" s="610"/>
      <c r="F65" s="610"/>
      <c r="G65" s="610"/>
      <c r="H65" s="610"/>
      <c r="I65" s="610"/>
      <c r="J65" s="610"/>
      <c r="K65" s="610"/>
      <c r="L65" s="610"/>
      <c r="M65" s="610"/>
      <c r="N65" s="610"/>
      <c r="O65" s="611"/>
    </row>
    <row r="66" spans="2:15" ht="15" customHeight="1" x14ac:dyDescent="0.25">
      <c r="B66" s="612"/>
      <c r="C66" s="613"/>
      <c r="D66" s="613"/>
      <c r="E66" s="613"/>
      <c r="F66" s="613"/>
      <c r="G66" s="613"/>
      <c r="H66" s="613"/>
      <c r="I66" s="613"/>
      <c r="J66" s="613"/>
      <c r="K66" s="613"/>
      <c r="L66" s="613"/>
      <c r="M66" s="613"/>
      <c r="N66" s="613"/>
      <c r="O66" s="614"/>
    </row>
    <row r="67" spans="2:15" ht="25.5" customHeight="1" thickBot="1" x14ac:dyDescent="0.3">
      <c r="B67" s="615"/>
      <c r="C67" s="616"/>
      <c r="D67" s="616"/>
      <c r="E67" s="616"/>
      <c r="F67" s="616"/>
      <c r="G67" s="616"/>
      <c r="H67" s="616"/>
      <c r="I67" s="616"/>
      <c r="J67" s="616"/>
      <c r="K67" s="616"/>
      <c r="L67" s="616"/>
      <c r="M67" s="616"/>
      <c r="N67" s="616"/>
      <c r="O67" s="617"/>
    </row>
    <row r="68" spans="2:15" ht="45.75" customHeight="1" x14ac:dyDescent="0.25">
      <c r="B68" s="599" t="s">
        <v>300</v>
      </c>
      <c r="C68" s="594" t="s">
        <v>63</v>
      </c>
      <c r="D68" s="594" t="s">
        <v>253</v>
      </c>
      <c r="E68" s="596" t="s">
        <v>295</v>
      </c>
      <c r="F68" s="597"/>
      <c r="G68" s="597"/>
      <c r="H68" s="597"/>
      <c r="I68" s="597"/>
      <c r="J68" s="597"/>
      <c r="K68" s="598"/>
      <c r="L68" s="594" t="s">
        <v>254</v>
      </c>
      <c r="M68" s="599" t="s">
        <v>301</v>
      </c>
      <c r="N68" s="599" t="s">
        <v>312</v>
      </c>
      <c r="O68" s="599" t="s">
        <v>313</v>
      </c>
    </row>
    <row r="69" spans="2:15" ht="64.5" customHeight="1" x14ac:dyDescent="0.25">
      <c r="B69" s="600"/>
      <c r="C69" s="595"/>
      <c r="D69" s="595"/>
      <c r="E69" s="213" t="s">
        <v>287</v>
      </c>
      <c r="F69" s="213" t="s">
        <v>288</v>
      </c>
      <c r="G69" s="213" t="s">
        <v>290</v>
      </c>
      <c r="H69" s="213" t="s">
        <v>289</v>
      </c>
      <c r="I69" s="213" t="s">
        <v>291</v>
      </c>
      <c r="J69" s="213" t="s">
        <v>293</v>
      </c>
      <c r="K69" s="213" t="s">
        <v>292</v>
      </c>
      <c r="L69" s="595"/>
      <c r="M69" s="600"/>
      <c r="N69" s="600"/>
      <c r="O69" s="600"/>
    </row>
    <row r="70" spans="2:15" ht="33.75" customHeight="1" x14ac:dyDescent="0.25">
      <c r="B70" s="619">
        <v>5</v>
      </c>
      <c r="C70" s="133"/>
      <c r="D70" s="162"/>
      <c r="E70" s="162"/>
      <c r="F70" s="162"/>
      <c r="G70" s="162"/>
      <c r="H70" s="162"/>
      <c r="I70" s="167"/>
      <c r="J70" s="162"/>
      <c r="K70" s="162"/>
      <c r="L70" s="135"/>
      <c r="M70" s="133">
        <f>SUM(E70:K70)</f>
        <v>0</v>
      </c>
      <c r="N70" s="133"/>
      <c r="O70" s="133"/>
    </row>
    <row r="71" spans="2:15" ht="33.75" customHeight="1" x14ac:dyDescent="0.25">
      <c r="B71" s="620"/>
      <c r="C71" s="133"/>
      <c r="D71" s="162"/>
      <c r="E71" s="162"/>
      <c r="F71" s="162"/>
      <c r="G71" s="162"/>
      <c r="H71" s="162"/>
      <c r="I71" s="167"/>
      <c r="J71" s="162"/>
      <c r="K71" s="162"/>
      <c r="L71" s="133"/>
      <c r="M71" s="133">
        <f t="shared" ref="M71:M77" si="4">SUM(E71:K71)</f>
        <v>0</v>
      </c>
      <c r="N71" s="133"/>
      <c r="O71" s="133"/>
    </row>
    <row r="72" spans="2:15" ht="33" customHeight="1" x14ac:dyDescent="0.25">
      <c r="B72" s="620"/>
      <c r="C72" s="133"/>
      <c r="D72" s="162"/>
      <c r="E72" s="162"/>
      <c r="F72" s="162"/>
      <c r="G72" s="162"/>
      <c r="H72" s="162"/>
      <c r="I72" s="167"/>
      <c r="J72" s="162"/>
      <c r="K72" s="162"/>
      <c r="L72" s="133"/>
      <c r="M72" s="133">
        <f t="shared" si="4"/>
        <v>0</v>
      </c>
      <c r="N72" s="133"/>
      <c r="O72" s="133"/>
    </row>
    <row r="73" spans="2:15" ht="36" customHeight="1" x14ac:dyDescent="0.25">
      <c r="B73" s="620"/>
      <c r="C73" s="133"/>
      <c r="D73" s="162"/>
      <c r="E73" s="162"/>
      <c r="F73" s="162"/>
      <c r="G73" s="162"/>
      <c r="H73" s="162"/>
      <c r="I73" s="167"/>
      <c r="J73" s="162"/>
      <c r="K73" s="162"/>
      <c r="L73" s="133"/>
      <c r="M73" s="133">
        <f t="shared" si="4"/>
        <v>0</v>
      </c>
      <c r="N73" s="133"/>
      <c r="O73" s="133"/>
    </row>
    <row r="74" spans="2:15" ht="36" customHeight="1" x14ac:dyDescent="0.25">
      <c r="B74" s="620"/>
      <c r="C74" s="133"/>
      <c r="D74" s="162"/>
      <c r="E74" s="162"/>
      <c r="F74" s="162"/>
      <c r="G74" s="162"/>
      <c r="H74" s="162"/>
      <c r="I74" s="167"/>
      <c r="J74" s="162"/>
      <c r="K74" s="162"/>
      <c r="L74" s="133"/>
      <c r="M74" s="133">
        <f t="shared" si="4"/>
        <v>0</v>
      </c>
      <c r="N74" s="133"/>
      <c r="O74" s="133"/>
    </row>
    <row r="75" spans="2:15" ht="39.75" customHeight="1" x14ac:dyDescent="0.25">
      <c r="B75" s="620"/>
      <c r="C75" s="133"/>
      <c r="D75" s="162"/>
      <c r="E75" s="162"/>
      <c r="F75" s="162"/>
      <c r="G75" s="162"/>
      <c r="H75" s="162"/>
      <c r="I75" s="167"/>
      <c r="J75" s="162"/>
      <c r="K75" s="162"/>
      <c r="L75" s="133"/>
      <c r="M75" s="133">
        <f t="shared" si="4"/>
        <v>0</v>
      </c>
      <c r="N75" s="133"/>
      <c r="O75" s="133"/>
    </row>
    <row r="76" spans="2:15" ht="28.5" customHeight="1" x14ac:dyDescent="0.25">
      <c r="B76" s="620"/>
      <c r="C76" s="133"/>
      <c r="D76" s="162"/>
      <c r="E76" s="162"/>
      <c r="F76" s="162"/>
      <c r="G76" s="162"/>
      <c r="H76" s="162"/>
      <c r="I76" s="167"/>
      <c r="J76" s="162"/>
      <c r="K76" s="162"/>
      <c r="L76" s="133"/>
      <c r="M76" s="133">
        <f t="shared" si="4"/>
        <v>0</v>
      </c>
      <c r="N76" s="133"/>
      <c r="O76" s="133"/>
    </row>
    <row r="77" spans="2:15" ht="34.5" customHeight="1" x14ac:dyDescent="0.25">
      <c r="B77" s="621"/>
      <c r="C77" s="133"/>
      <c r="D77" s="162"/>
      <c r="E77" s="162"/>
      <c r="F77" s="162"/>
      <c r="G77" s="162"/>
      <c r="H77" s="162"/>
      <c r="I77" s="167"/>
      <c r="J77" s="162"/>
      <c r="K77" s="162"/>
      <c r="L77" s="133"/>
      <c r="M77" s="133">
        <f t="shared" si="4"/>
        <v>0</v>
      </c>
      <c r="N77" s="133"/>
      <c r="O77" s="133"/>
    </row>
    <row r="78" spans="2:15" ht="26.25" customHeight="1" thickBot="1" x14ac:dyDescent="0.3">
      <c r="C78" s="175"/>
      <c r="D78" s="175"/>
      <c r="E78" s="169"/>
      <c r="F78" s="169"/>
      <c r="G78" s="169"/>
      <c r="H78" s="169"/>
      <c r="I78" s="169"/>
      <c r="J78" s="169"/>
      <c r="K78" s="169"/>
      <c r="L78" s="175"/>
    </row>
    <row r="79" spans="2:15" ht="15" customHeight="1" x14ac:dyDescent="0.25">
      <c r="B79" s="609" t="s">
        <v>252</v>
      </c>
      <c r="C79" s="610"/>
      <c r="D79" s="610"/>
      <c r="E79" s="610"/>
      <c r="F79" s="610"/>
      <c r="G79" s="610"/>
      <c r="H79" s="610"/>
      <c r="I79" s="610"/>
      <c r="J79" s="610"/>
      <c r="K79" s="610"/>
      <c r="L79" s="610"/>
      <c r="M79" s="610"/>
      <c r="N79" s="610"/>
      <c r="O79" s="611"/>
    </row>
    <row r="80" spans="2:15" ht="15" customHeight="1" x14ac:dyDescent="0.25">
      <c r="B80" s="612"/>
      <c r="C80" s="613"/>
      <c r="D80" s="613"/>
      <c r="E80" s="613"/>
      <c r="F80" s="613"/>
      <c r="G80" s="613"/>
      <c r="H80" s="613"/>
      <c r="I80" s="613"/>
      <c r="J80" s="613"/>
      <c r="K80" s="613"/>
      <c r="L80" s="613"/>
      <c r="M80" s="613"/>
      <c r="N80" s="613"/>
      <c r="O80" s="614"/>
    </row>
    <row r="81" spans="2:15" ht="15.75" customHeight="1" thickBot="1" x14ac:dyDescent="0.3">
      <c r="B81" s="615"/>
      <c r="C81" s="616"/>
      <c r="D81" s="616"/>
      <c r="E81" s="616"/>
      <c r="F81" s="616"/>
      <c r="G81" s="616"/>
      <c r="H81" s="616"/>
      <c r="I81" s="616"/>
      <c r="J81" s="616"/>
      <c r="K81" s="616"/>
      <c r="L81" s="616"/>
      <c r="M81" s="616"/>
      <c r="N81" s="616"/>
      <c r="O81" s="617"/>
    </row>
    <row r="82" spans="2:15" ht="36.75" customHeight="1" x14ac:dyDescent="0.25">
      <c r="B82" s="599" t="s">
        <v>300</v>
      </c>
      <c r="C82" s="594" t="s">
        <v>63</v>
      </c>
      <c r="D82" s="594" t="s">
        <v>253</v>
      </c>
      <c r="E82" s="596" t="s">
        <v>295</v>
      </c>
      <c r="F82" s="597"/>
      <c r="G82" s="597"/>
      <c r="H82" s="597"/>
      <c r="I82" s="597"/>
      <c r="J82" s="597"/>
      <c r="K82" s="598"/>
      <c r="L82" s="594" t="s">
        <v>254</v>
      </c>
      <c r="M82" s="599" t="s">
        <v>301</v>
      </c>
      <c r="N82" s="599" t="s">
        <v>312</v>
      </c>
      <c r="O82" s="599" t="s">
        <v>313</v>
      </c>
    </row>
    <row r="83" spans="2:15" ht="75" x14ac:dyDescent="0.25">
      <c r="B83" s="600"/>
      <c r="C83" s="595"/>
      <c r="D83" s="595"/>
      <c r="E83" s="213" t="s">
        <v>287</v>
      </c>
      <c r="F83" s="213" t="s">
        <v>288</v>
      </c>
      <c r="G83" s="213" t="s">
        <v>290</v>
      </c>
      <c r="H83" s="213" t="s">
        <v>289</v>
      </c>
      <c r="I83" s="213" t="s">
        <v>291</v>
      </c>
      <c r="J83" s="213" t="s">
        <v>293</v>
      </c>
      <c r="K83" s="213" t="s">
        <v>292</v>
      </c>
      <c r="L83" s="595"/>
      <c r="M83" s="600"/>
      <c r="N83" s="600"/>
      <c r="O83" s="600"/>
    </row>
    <row r="84" spans="2:15" ht="48" customHeight="1" x14ac:dyDescent="0.25">
      <c r="B84" s="619">
        <v>6</v>
      </c>
      <c r="C84" s="133"/>
      <c r="D84" s="162"/>
      <c r="E84" s="162"/>
      <c r="F84" s="162"/>
      <c r="G84" s="162"/>
      <c r="H84" s="162"/>
      <c r="I84" s="167"/>
      <c r="J84" s="162"/>
      <c r="K84" s="162"/>
      <c r="L84" s="135"/>
      <c r="M84" s="133">
        <f>SUM(E84:K84)</f>
        <v>0</v>
      </c>
      <c r="N84" s="133"/>
      <c r="O84" s="133"/>
    </row>
    <row r="85" spans="2:15" ht="37.5" customHeight="1" x14ac:dyDescent="0.25">
      <c r="B85" s="620"/>
      <c r="C85" s="133"/>
      <c r="D85" s="162"/>
      <c r="E85" s="162"/>
      <c r="F85" s="162"/>
      <c r="G85" s="162"/>
      <c r="H85" s="162"/>
      <c r="I85" s="167"/>
      <c r="J85" s="162"/>
      <c r="K85" s="162"/>
      <c r="L85" s="133"/>
      <c r="M85" s="133">
        <f t="shared" ref="M85:M91" si="5">SUM(E85:K85)</f>
        <v>0</v>
      </c>
      <c r="N85" s="133"/>
      <c r="O85" s="133"/>
    </row>
    <row r="86" spans="2:15" ht="50.25" customHeight="1" x14ac:dyDescent="0.25">
      <c r="B86" s="620"/>
      <c r="C86" s="133"/>
      <c r="D86" s="162"/>
      <c r="E86" s="162"/>
      <c r="F86" s="162"/>
      <c r="G86" s="162"/>
      <c r="H86" s="162"/>
      <c r="I86" s="167"/>
      <c r="J86" s="162"/>
      <c r="K86" s="162"/>
      <c r="L86" s="133"/>
      <c r="M86" s="133">
        <f t="shared" si="5"/>
        <v>0</v>
      </c>
      <c r="N86" s="133"/>
      <c r="O86" s="133"/>
    </row>
    <row r="87" spans="2:15" ht="44.25" customHeight="1" x14ac:dyDescent="0.25">
      <c r="B87" s="620"/>
      <c r="C87" s="133"/>
      <c r="D87" s="162"/>
      <c r="E87" s="162"/>
      <c r="F87" s="162"/>
      <c r="G87" s="162"/>
      <c r="H87" s="162"/>
      <c r="I87" s="167"/>
      <c r="J87" s="162"/>
      <c r="K87" s="162"/>
      <c r="L87" s="133"/>
      <c r="M87" s="133">
        <f t="shared" si="5"/>
        <v>0</v>
      </c>
      <c r="N87" s="133"/>
      <c r="O87" s="133"/>
    </row>
    <row r="88" spans="2:15" ht="48" customHeight="1" x14ac:dyDescent="0.25">
      <c r="B88" s="620"/>
      <c r="C88" s="133"/>
      <c r="D88" s="162"/>
      <c r="E88" s="162"/>
      <c r="F88" s="162"/>
      <c r="G88" s="162"/>
      <c r="H88" s="162"/>
      <c r="I88" s="167"/>
      <c r="J88" s="162"/>
      <c r="K88" s="162"/>
      <c r="L88" s="133"/>
      <c r="M88" s="133">
        <f t="shared" si="5"/>
        <v>0</v>
      </c>
      <c r="N88" s="133"/>
      <c r="O88" s="133"/>
    </row>
    <row r="89" spans="2:15" ht="48.75" customHeight="1" x14ac:dyDescent="0.25">
      <c r="B89" s="620"/>
      <c r="C89" s="133"/>
      <c r="D89" s="162"/>
      <c r="E89" s="162"/>
      <c r="F89" s="162"/>
      <c r="G89" s="162"/>
      <c r="H89" s="162"/>
      <c r="I89" s="167"/>
      <c r="J89" s="162"/>
      <c r="K89" s="162"/>
      <c r="L89" s="133"/>
      <c r="M89" s="133">
        <f t="shared" si="5"/>
        <v>0</v>
      </c>
      <c r="N89" s="133"/>
      <c r="O89" s="133"/>
    </row>
    <row r="90" spans="2:15" ht="43.5" customHeight="1" x14ac:dyDescent="0.25">
      <c r="B90" s="620"/>
      <c r="C90" s="133"/>
      <c r="D90" s="162"/>
      <c r="E90" s="162"/>
      <c r="F90" s="162"/>
      <c r="G90" s="162"/>
      <c r="H90" s="162"/>
      <c r="I90" s="167"/>
      <c r="J90" s="162"/>
      <c r="K90" s="162"/>
      <c r="L90" s="133"/>
      <c r="M90" s="133">
        <f t="shared" si="5"/>
        <v>0</v>
      </c>
      <c r="N90" s="133"/>
      <c r="O90" s="133"/>
    </row>
    <row r="91" spans="2:15" ht="49.5" customHeight="1" x14ac:dyDescent="0.25">
      <c r="B91" s="621"/>
      <c r="C91" s="133"/>
      <c r="D91" s="162"/>
      <c r="E91" s="162"/>
      <c r="F91" s="162"/>
      <c r="G91" s="162"/>
      <c r="H91" s="162"/>
      <c r="I91" s="167"/>
      <c r="J91" s="162"/>
      <c r="K91" s="162"/>
      <c r="L91" s="133"/>
      <c r="M91" s="133">
        <f t="shared" si="5"/>
        <v>0</v>
      </c>
      <c r="N91" s="133"/>
      <c r="O91" s="133"/>
    </row>
    <row r="92" spans="2:15" ht="15.75" thickBot="1" x14ac:dyDescent="0.3">
      <c r="C92" s="170"/>
      <c r="D92" s="174"/>
      <c r="E92" s="171"/>
      <c r="F92" s="171"/>
      <c r="G92" s="171"/>
      <c r="H92" s="171"/>
      <c r="I92" s="171"/>
      <c r="J92" s="171"/>
      <c r="K92" s="171"/>
      <c r="L92" s="170"/>
    </row>
    <row r="93" spans="2:15" ht="15" customHeight="1" x14ac:dyDescent="0.25">
      <c r="B93" s="609" t="s">
        <v>252</v>
      </c>
      <c r="C93" s="610"/>
      <c r="D93" s="610"/>
      <c r="E93" s="610"/>
      <c r="F93" s="610"/>
      <c r="G93" s="610"/>
      <c r="H93" s="610"/>
      <c r="I93" s="610"/>
      <c r="J93" s="610"/>
      <c r="K93" s="610"/>
      <c r="L93" s="610"/>
      <c r="M93" s="610"/>
      <c r="N93" s="610"/>
      <c r="O93" s="611"/>
    </row>
    <row r="94" spans="2:15" ht="15" customHeight="1" x14ac:dyDescent="0.25">
      <c r="B94" s="612"/>
      <c r="C94" s="613"/>
      <c r="D94" s="613"/>
      <c r="E94" s="613"/>
      <c r="F94" s="613"/>
      <c r="G94" s="613"/>
      <c r="H94" s="613"/>
      <c r="I94" s="613"/>
      <c r="J94" s="613"/>
      <c r="K94" s="613"/>
      <c r="L94" s="613"/>
      <c r="M94" s="613"/>
      <c r="N94" s="613"/>
      <c r="O94" s="614"/>
    </row>
    <row r="95" spans="2:15" ht="15.75" customHeight="1" thickBot="1" x14ac:dyDescent="0.3">
      <c r="B95" s="615"/>
      <c r="C95" s="616"/>
      <c r="D95" s="616"/>
      <c r="E95" s="616"/>
      <c r="F95" s="616"/>
      <c r="G95" s="616"/>
      <c r="H95" s="616"/>
      <c r="I95" s="616"/>
      <c r="J95" s="616"/>
      <c r="K95" s="616"/>
      <c r="L95" s="616"/>
      <c r="M95" s="616"/>
      <c r="N95" s="616"/>
      <c r="O95" s="617"/>
    </row>
    <row r="96" spans="2:15" ht="45" customHeight="1" x14ac:dyDescent="0.25">
      <c r="B96" s="599" t="s">
        <v>300</v>
      </c>
      <c r="C96" s="594" t="s">
        <v>63</v>
      </c>
      <c r="D96" s="594" t="s">
        <v>253</v>
      </c>
      <c r="E96" s="596" t="s">
        <v>295</v>
      </c>
      <c r="F96" s="597"/>
      <c r="G96" s="597"/>
      <c r="H96" s="597"/>
      <c r="I96" s="597"/>
      <c r="J96" s="597"/>
      <c r="K96" s="598"/>
      <c r="L96" s="594" t="s">
        <v>254</v>
      </c>
      <c r="M96" s="599" t="s">
        <v>301</v>
      </c>
      <c r="N96" s="599" t="s">
        <v>312</v>
      </c>
      <c r="O96" s="599" t="s">
        <v>313</v>
      </c>
    </row>
    <row r="97" spans="2:15" ht="75" x14ac:dyDescent="0.25">
      <c r="B97" s="600"/>
      <c r="C97" s="595"/>
      <c r="D97" s="595"/>
      <c r="E97" s="213" t="s">
        <v>287</v>
      </c>
      <c r="F97" s="213" t="s">
        <v>288</v>
      </c>
      <c r="G97" s="213" t="s">
        <v>290</v>
      </c>
      <c r="H97" s="213" t="s">
        <v>289</v>
      </c>
      <c r="I97" s="213" t="s">
        <v>291</v>
      </c>
      <c r="J97" s="213" t="s">
        <v>293</v>
      </c>
      <c r="K97" s="213" t="s">
        <v>292</v>
      </c>
      <c r="L97" s="595"/>
      <c r="M97" s="600"/>
      <c r="N97" s="600"/>
      <c r="O97" s="600"/>
    </row>
    <row r="98" spans="2:15" ht="55.5" customHeight="1" x14ac:dyDescent="0.25">
      <c r="B98" s="619">
        <v>7</v>
      </c>
      <c r="C98" s="133"/>
      <c r="D98" s="162"/>
      <c r="E98" s="162"/>
      <c r="F98" s="162"/>
      <c r="G98" s="162"/>
      <c r="H98" s="162"/>
      <c r="I98" s="167"/>
      <c r="J98" s="162"/>
      <c r="K98" s="162"/>
      <c r="L98" s="135"/>
      <c r="M98" s="133">
        <f>SUM(E98:K98)</f>
        <v>0</v>
      </c>
      <c r="N98" s="133"/>
      <c r="O98" s="133"/>
    </row>
    <row r="99" spans="2:15" ht="39.75" customHeight="1" x14ac:dyDescent="0.25">
      <c r="B99" s="620"/>
      <c r="C99" s="133"/>
      <c r="D99" s="162"/>
      <c r="E99" s="162"/>
      <c r="F99" s="162"/>
      <c r="G99" s="162"/>
      <c r="H99" s="162"/>
      <c r="I99" s="167"/>
      <c r="J99" s="162"/>
      <c r="K99" s="162"/>
      <c r="L99" s="133"/>
      <c r="M99" s="133">
        <f t="shared" ref="M99:M105" si="6">SUM(E99:K99)</f>
        <v>0</v>
      </c>
      <c r="N99" s="133"/>
      <c r="O99" s="133"/>
    </row>
    <row r="100" spans="2:15" ht="37.5" customHeight="1" x14ac:dyDescent="0.25">
      <c r="B100" s="620"/>
      <c r="C100" s="133"/>
      <c r="D100" s="162"/>
      <c r="E100" s="162"/>
      <c r="F100" s="162"/>
      <c r="G100" s="162"/>
      <c r="H100" s="162"/>
      <c r="I100" s="167"/>
      <c r="J100" s="162"/>
      <c r="K100" s="162"/>
      <c r="L100" s="133"/>
      <c r="M100" s="133">
        <f t="shared" si="6"/>
        <v>0</v>
      </c>
      <c r="N100" s="133"/>
      <c r="O100" s="133"/>
    </row>
    <row r="101" spans="2:15" ht="38.25" customHeight="1" x14ac:dyDescent="0.25">
      <c r="B101" s="620"/>
      <c r="C101" s="133"/>
      <c r="D101" s="162"/>
      <c r="E101" s="162"/>
      <c r="F101" s="162"/>
      <c r="G101" s="162"/>
      <c r="H101" s="162"/>
      <c r="I101" s="167"/>
      <c r="J101" s="162"/>
      <c r="K101" s="162"/>
      <c r="L101" s="133"/>
      <c r="M101" s="133">
        <f t="shared" si="6"/>
        <v>0</v>
      </c>
      <c r="N101" s="133"/>
      <c r="O101" s="133"/>
    </row>
    <row r="102" spans="2:15" ht="40.5" customHeight="1" x14ac:dyDescent="0.25">
      <c r="B102" s="620"/>
      <c r="C102" s="133"/>
      <c r="D102" s="162"/>
      <c r="E102" s="162"/>
      <c r="F102" s="162"/>
      <c r="G102" s="162"/>
      <c r="H102" s="162"/>
      <c r="I102" s="167"/>
      <c r="J102" s="162"/>
      <c r="K102" s="162"/>
      <c r="L102" s="133"/>
      <c r="M102" s="133">
        <f t="shared" si="6"/>
        <v>0</v>
      </c>
      <c r="N102" s="133"/>
      <c r="O102" s="133"/>
    </row>
    <row r="103" spans="2:15" ht="37.5" customHeight="1" x14ac:dyDescent="0.25">
      <c r="B103" s="620"/>
      <c r="C103" s="133"/>
      <c r="D103" s="162"/>
      <c r="E103" s="162"/>
      <c r="F103" s="162"/>
      <c r="G103" s="162"/>
      <c r="H103" s="162"/>
      <c r="I103" s="167"/>
      <c r="J103" s="162"/>
      <c r="K103" s="162"/>
      <c r="L103" s="133"/>
      <c r="M103" s="133">
        <f t="shared" si="6"/>
        <v>0</v>
      </c>
      <c r="N103" s="133"/>
      <c r="O103" s="133"/>
    </row>
    <row r="104" spans="2:15" ht="45" customHeight="1" x14ac:dyDescent="0.25">
      <c r="B104" s="620"/>
      <c r="C104" s="133"/>
      <c r="D104" s="162"/>
      <c r="E104" s="162"/>
      <c r="F104" s="162"/>
      <c r="G104" s="162"/>
      <c r="H104" s="162"/>
      <c r="I104" s="167"/>
      <c r="J104" s="162"/>
      <c r="K104" s="162"/>
      <c r="L104" s="133"/>
      <c r="M104" s="133">
        <f t="shared" si="6"/>
        <v>0</v>
      </c>
      <c r="N104" s="133"/>
      <c r="O104" s="133"/>
    </row>
    <row r="105" spans="2:15" ht="44.25" customHeight="1" x14ac:dyDescent="0.25">
      <c r="B105" s="621"/>
      <c r="C105" s="133"/>
      <c r="D105" s="162"/>
      <c r="E105" s="162"/>
      <c r="F105" s="162"/>
      <c r="G105" s="162"/>
      <c r="H105" s="162"/>
      <c r="I105" s="167"/>
      <c r="J105" s="162"/>
      <c r="K105" s="162"/>
      <c r="L105" s="133"/>
      <c r="M105" s="133">
        <f t="shared" si="6"/>
        <v>0</v>
      </c>
      <c r="N105" s="133"/>
      <c r="O105" s="133"/>
    </row>
    <row r="106" spans="2:15" ht="15.75" thickBot="1" x14ac:dyDescent="0.3">
      <c r="C106" s="170"/>
      <c r="D106" s="174"/>
      <c r="E106" s="171"/>
      <c r="F106" s="171"/>
      <c r="G106" s="171"/>
      <c r="H106" s="171"/>
      <c r="I106" s="171"/>
      <c r="J106" s="171"/>
      <c r="K106" s="171"/>
      <c r="L106" s="170"/>
    </row>
    <row r="107" spans="2:15" ht="15" customHeight="1" x14ac:dyDescent="0.25">
      <c r="B107" s="609" t="s">
        <v>252</v>
      </c>
      <c r="C107" s="610"/>
      <c r="D107" s="610"/>
      <c r="E107" s="610"/>
      <c r="F107" s="610"/>
      <c r="G107" s="610"/>
      <c r="H107" s="610"/>
      <c r="I107" s="610"/>
      <c r="J107" s="610"/>
      <c r="K107" s="610"/>
      <c r="L107" s="610"/>
      <c r="M107" s="610"/>
      <c r="N107" s="610"/>
      <c r="O107" s="611"/>
    </row>
    <row r="108" spans="2:15" ht="15" customHeight="1" x14ac:dyDescent="0.25">
      <c r="B108" s="612"/>
      <c r="C108" s="613"/>
      <c r="D108" s="613"/>
      <c r="E108" s="613"/>
      <c r="F108" s="613"/>
      <c r="G108" s="613"/>
      <c r="H108" s="613"/>
      <c r="I108" s="613"/>
      <c r="J108" s="613"/>
      <c r="K108" s="613"/>
      <c r="L108" s="613"/>
      <c r="M108" s="613"/>
      <c r="N108" s="613"/>
      <c r="O108" s="614"/>
    </row>
    <row r="109" spans="2:15" ht="35.25" customHeight="1" thickBot="1" x14ac:dyDescent="0.3">
      <c r="B109" s="615"/>
      <c r="C109" s="616"/>
      <c r="D109" s="616"/>
      <c r="E109" s="616"/>
      <c r="F109" s="616"/>
      <c r="G109" s="616"/>
      <c r="H109" s="616"/>
      <c r="I109" s="616"/>
      <c r="J109" s="616"/>
      <c r="K109" s="616"/>
      <c r="L109" s="616"/>
      <c r="M109" s="616"/>
      <c r="N109" s="616"/>
      <c r="O109" s="617"/>
    </row>
    <row r="110" spans="2:15" ht="41.25" customHeight="1" x14ac:dyDescent="0.25">
      <c r="B110" s="599" t="s">
        <v>300</v>
      </c>
      <c r="C110" s="594" t="s">
        <v>63</v>
      </c>
      <c r="D110" s="594" t="s">
        <v>253</v>
      </c>
      <c r="E110" s="596" t="s">
        <v>295</v>
      </c>
      <c r="F110" s="597"/>
      <c r="G110" s="597"/>
      <c r="H110" s="597"/>
      <c r="I110" s="597"/>
      <c r="J110" s="597"/>
      <c r="K110" s="598"/>
      <c r="L110" s="594" t="s">
        <v>254</v>
      </c>
      <c r="M110" s="599" t="s">
        <v>301</v>
      </c>
      <c r="N110" s="599" t="s">
        <v>312</v>
      </c>
      <c r="O110" s="599" t="s">
        <v>313</v>
      </c>
    </row>
    <row r="111" spans="2:15" ht="75" x14ac:dyDescent="0.25">
      <c r="B111" s="600"/>
      <c r="C111" s="595"/>
      <c r="D111" s="595"/>
      <c r="E111" s="213" t="s">
        <v>287</v>
      </c>
      <c r="F111" s="213" t="s">
        <v>288</v>
      </c>
      <c r="G111" s="213" t="s">
        <v>290</v>
      </c>
      <c r="H111" s="213" t="s">
        <v>289</v>
      </c>
      <c r="I111" s="213" t="s">
        <v>291</v>
      </c>
      <c r="J111" s="213" t="s">
        <v>293</v>
      </c>
      <c r="K111" s="213" t="s">
        <v>292</v>
      </c>
      <c r="L111" s="595"/>
      <c r="M111" s="600"/>
      <c r="N111" s="600"/>
      <c r="O111" s="600"/>
    </row>
    <row r="112" spans="2:15" ht="52.5" customHeight="1" x14ac:dyDescent="0.25">
      <c r="B112" s="619">
        <v>8</v>
      </c>
      <c r="C112" s="133"/>
      <c r="D112" s="162"/>
      <c r="E112" s="162"/>
      <c r="F112" s="162"/>
      <c r="G112" s="162"/>
      <c r="H112" s="162"/>
      <c r="I112" s="167"/>
      <c r="J112" s="162"/>
      <c r="K112" s="162"/>
      <c r="L112" s="135"/>
      <c r="M112" s="133">
        <f>SUM(E112:K112)</f>
        <v>0</v>
      </c>
      <c r="N112" s="133"/>
      <c r="O112" s="133"/>
    </row>
    <row r="113" spans="2:15" ht="43.5" customHeight="1" x14ac:dyDescent="0.25">
      <c r="B113" s="620"/>
      <c r="C113" s="133"/>
      <c r="D113" s="162"/>
      <c r="E113" s="162"/>
      <c r="F113" s="162"/>
      <c r="G113" s="162"/>
      <c r="H113" s="162"/>
      <c r="I113" s="167"/>
      <c r="J113" s="162"/>
      <c r="K113" s="162"/>
      <c r="L113" s="133"/>
      <c r="M113" s="133">
        <f t="shared" ref="M113:M119" si="7">SUM(E113:K113)</f>
        <v>0</v>
      </c>
      <c r="N113" s="133"/>
      <c r="O113" s="133"/>
    </row>
    <row r="114" spans="2:15" ht="40.5" customHeight="1" x14ac:dyDescent="0.25">
      <c r="B114" s="620"/>
      <c r="C114" s="133"/>
      <c r="D114" s="162"/>
      <c r="E114" s="162"/>
      <c r="F114" s="162"/>
      <c r="G114" s="162"/>
      <c r="H114" s="162"/>
      <c r="I114" s="167"/>
      <c r="J114" s="162"/>
      <c r="K114" s="162"/>
      <c r="L114" s="133"/>
      <c r="M114" s="133">
        <f t="shared" si="7"/>
        <v>0</v>
      </c>
      <c r="N114" s="133"/>
      <c r="O114" s="133"/>
    </row>
    <row r="115" spans="2:15" ht="40.5" customHeight="1" x14ac:dyDescent="0.25">
      <c r="B115" s="620"/>
      <c r="C115" s="133"/>
      <c r="D115" s="162"/>
      <c r="E115" s="162"/>
      <c r="F115" s="162"/>
      <c r="G115" s="162"/>
      <c r="H115" s="162"/>
      <c r="I115" s="167"/>
      <c r="J115" s="162"/>
      <c r="K115" s="162"/>
      <c r="L115" s="133"/>
      <c r="M115" s="133">
        <f t="shared" si="7"/>
        <v>0</v>
      </c>
      <c r="N115" s="133"/>
      <c r="O115" s="133"/>
    </row>
    <row r="116" spans="2:15" ht="48" customHeight="1" x14ac:dyDescent="0.25">
      <c r="B116" s="620"/>
      <c r="C116" s="133"/>
      <c r="D116" s="162"/>
      <c r="E116" s="162"/>
      <c r="F116" s="162"/>
      <c r="G116" s="162"/>
      <c r="H116" s="162"/>
      <c r="I116" s="167"/>
      <c r="J116" s="162"/>
      <c r="K116" s="162"/>
      <c r="L116" s="133"/>
      <c r="M116" s="133">
        <f t="shared" si="7"/>
        <v>0</v>
      </c>
      <c r="N116" s="133"/>
      <c r="O116" s="133"/>
    </row>
    <row r="117" spans="2:15" ht="37.5" customHeight="1" x14ac:dyDescent="0.25">
      <c r="B117" s="620"/>
      <c r="C117" s="133"/>
      <c r="D117" s="162"/>
      <c r="E117" s="162"/>
      <c r="F117" s="162"/>
      <c r="G117" s="162"/>
      <c r="H117" s="162"/>
      <c r="I117" s="167"/>
      <c r="J117" s="162"/>
      <c r="K117" s="162"/>
      <c r="L117" s="133"/>
      <c r="M117" s="133">
        <f t="shared" si="7"/>
        <v>0</v>
      </c>
      <c r="N117" s="133"/>
      <c r="O117" s="133"/>
    </row>
    <row r="118" spans="2:15" ht="45.75" customHeight="1" x14ac:dyDescent="0.25">
      <c r="B118" s="620"/>
      <c r="C118" s="133"/>
      <c r="D118" s="162"/>
      <c r="E118" s="162"/>
      <c r="F118" s="162"/>
      <c r="G118" s="162"/>
      <c r="H118" s="162"/>
      <c r="I118" s="167"/>
      <c r="J118" s="162"/>
      <c r="K118" s="162"/>
      <c r="L118" s="133"/>
      <c r="M118" s="133">
        <f t="shared" si="7"/>
        <v>0</v>
      </c>
      <c r="N118" s="133"/>
      <c r="O118" s="133"/>
    </row>
    <row r="119" spans="2:15" ht="51.75" customHeight="1" x14ac:dyDescent="0.25">
      <c r="B119" s="621"/>
      <c r="C119" s="133"/>
      <c r="D119" s="162"/>
      <c r="E119" s="162"/>
      <c r="F119" s="162"/>
      <c r="G119" s="162"/>
      <c r="H119" s="162"/>
      <c r="I119" s="167"/>
      <c r="J119" s="162"/>
      <c r="K119" s="162"/>
      <c r="L119" s="133"/>
      <c r="M119" s="133">
        <f t="shared" si="7"/>
        <v>0</v>
      </c>
      <c r="N119" s="133"/>
      <c r="O119" s="133"/>
    </row>
    <row r="120" spans="2:15" ht="25.5" customHeight="1" thickBot="1" x14ac:dyDescent="0.3">
      <c r="C120" s="174"/>
      <c r="D120" s="174"/>
      <c r="E120" s="174"/>
      <c r="F120" s="174"/>
      <c r="G120" s="174"/>
      <c r="H120" s="174"/>
      <c r="I120" s="174"/>
      <c r="J120" s="174"/>
      <c r="K120" s="174"/>
      <c r="L120" s="170"/>
    </row>
    <row r="121" spans="2:15" ht="15" customHeight="1" x14ac:dyDescent="0.25">
      <c r="B121" s="609" t="s">
        <v>252</v>
      </c>
      <c r="C121" s="610"/>
      <c r="D121" s="610"/>
      <c r="E121" s="610"/>
      <c r="F121" s="610"/>
      <c r="G121" s="610"/>
      <c r="H121" s="610"/>
      <c r="I121" s="610"/>
      <c r="J121" s="610"/>
      <c r="K121" s="610"/>
      <c r="L121" s="610"/>
      <c r="M121" s="610"/>
      <c r="N121" s="610"/>
      <c r="O121" s="611"/>
    </row>
    <row r="122" spans="2:15" ht="15" customHeight="1" x14ac:dyDescent="0.25">
      <c r="B122" s="612"/>
      <c r="C122" s="613"/>
      <c r="D122" s="613"/>
      <c r="E122" s="613"/>
      <c r="F122" s="613"/>
      <c r="G122" s="613"/>
      <c r="H122" s="613"/>
      <c r="I122" s="613"/>
      <c r="J122" s="613"/>
      <c r="K122" s="613"/>
      <c r="L122" s="613"/>
      <c r="M122" s="613"/>
      <c r="N122" s="613"/>
      <c r="O122" s="614"/>
    </row>
    <row r="123" spans="2:15" ht="15.75" customHeight="1" thickBot="1" x14ac:dyDescent="0.3">
      <c r="B123" s="615"/>
      <c r="C123" s="616"/>
      <c r="D123" s="616"/>
      <c r="E123" s="616"/>
      <c r="F123" s="616"/>
      <c r="G123" s="616"/>
      <c r="H123" s="616"/>
      <c r="I123" s="616"/>
      <c r="J123" s="616"/>
      <c r="K123" s="616"/>
      <c r="L123" s="616"/>
      <c r="M123" s="616"/>
      <c r="N123" s="616"/>
      <c r="O123" s="617"/>
    </row>
    <row r="124" spans="2:15" ht="43.5" customHeight="1" x14ac:dyDescent="0.25">
      <c r="B124" s="599" t="s">
        <v>300</v>
      </c>
      <c r="C124" s="594" t="s">
        <v>63</v>
      </c>
      <c r="D124" s="594" t="s">
        <v>253</v>
      </c>
      <c r="E124" s="596" t="s">
        <v>295</v>
      </c>
      <c r="F124" s="597"/>
      <c r="G124" s="597"/>
      <c r="H124" s="597"/>
      <c r="I124" s="597"/>
      <c r="J124" s="597"/>
      <c r="K124" s="598"/>
      <c r="L124" s="594" t="s">
        <v>254</v>
      </c>
      <c r="M124" s="599" t="s">
        <v>301</v>
      </c>
      <c r="N124" s="599" t="s">
        <v>312</v>
      </c>
      <c r="O124" s="599" t="s">
        <v>313</v>
      </c>
    </row>
    <row r="125" spans="2:15" ht="75" x14ac:dyDescent="0.25">
      <c r="B125" s="600"/>
      <c r="C125" s="595"/>
      <c r="D125" s="595"/>
      <c r="E125" s="213" t="s">
        <v>287</v>
      </c>
      <c r="F125" s="213" t="s">
        <v>288</v>
      </c>
      <c r="G125" s="213" t="s">
        <v>290</v>
      </c>
      <c r="H125" s="213" t="s">
        <v>289</v>
      </c>
      <c r="I125" s="213" t="s">
        <v>291</v>
      </c>
      <c r="J125" s="213" t="s">
        <v>293</v>
      </c>
      <c r="K125" s="213" t="s">
        <v>292</v>
      </c>
      <c r="L125" s="595"/>
      <c r="M125" s="600"/>
      <c r="N125" s="600"/>
      <c r="O125" s="600"/>
    </row>
    <row r="126" spans="2:15" ht="47.25" customHeight="1" x14ac:dyDescent="0.25">
      <c r="B126" s="619">
        <v>9</v>
      </c>
      <c r="C126" s="133"/>
      <c r="D126" s="162"/>
      <c r="E126" s="162"/>
      <c r="F126" s="162"/>
      <c r="G126" s="162"/>
      <c r="H126" s="162"/>
      <c r="I126" s="167"/>
      <c r="J126" s="162"/>
      <c r="K126" s="162"/>
      <c r="L126" s="135"/>
      <c r="M126" s="133">
        <f>SUM(E126:K126)</f>
        <v>0</v>
      </c>
      <c r="N126" s="133"/>
      <c r="O126" s="133"/>
    </row>
    <row r="127" spans="2:15" ht="39.75" customHeight="1" x14ac:dyDescent="0.25">
      <c r="B127" s="620"/>
      <c r="C127" s="133"/>
      <c r="D127" s="162"/>
      <c r="E127" s="162"/>
      <c r="F127" s="162"/>
      <c r="G127" s="162"/>
      <c r="H127" s="162"/>
      <c r="I127" s="167"/>
      <c r="J127" s="162"/>
      <c r="K127" s="162"/>
      <c r="L127" s="133"/>
      <c r="M127" s="133">
        <f t="shared" ref="M127:M133" si="8">SUM(E127:K127)</f>
        <v>0</v>
      </c>
      <c r="N127" s="133"/>
      <c r="O127" s="133"/>
    </row>
    <row r="128" spans="2:15" ht="40.5" customHeight="1" x14ac:dyDescent="0.25">
      <c r="B128" s="620"/>
      <c r="C128" s="133"/>
      <c r="D128" s="162"/>
      <c r="E128" s="162"/>
      <c r="F128" s="162"/>
      <c r="G128" s="162"/>
      <c r="H128" s="162"/>
      <c r="I128" s="167"/>
      <c r="J128" s="162"/>
      <c r="K128" s="162"/>
      <c r="L128" s="133"/>
      <c r="M128" s="133">
        <f t="shared" si="8"/>
        <v>0</v>
      </c>
      <c r="N128" s="133"/>
      <c r="O128" s="133"/>
    </row>
    <row r="129" spans="2:15" ht="40.5" customHeight="1" x14ac:dyDescent="0.25">
      <c r="B129" s="620"/>
      <c r="C129" s="133"/>
      <c r="D129" s="162"/>
      <c r="E129" s="162"/>
      <c r="F129" s="162"/>
      <c r="G129" s="162"/>
      <c r="H129" s="162"/>
      <c r="I129" s="167"/>
      <c r="J129" s="162"/>
      <c r="K129" s="162"/>
      <c r="L129" s="133"/>
      <c r="M129" s="133">
        <f t="shared" si="8"/>
        <v>0</v>
      </c>
      <c r="N129" s="133"/>
      <c r="O129" s="133"/>
    </row>
    <row r="130" spans="2:15" ht="47.25" customHeight="1" x14ac:dyDescent="0.25">
      <c r="B130" s="620"/>
      <c r="C130" s="133"/>
      <c r="D130" s="162"/>
      <c r="E130" s="162"/>
      <c r="F130" s="162"/>
      <c r="G130" s="162"/>
      <c r="H130" s="162"/>
      <c r="I130" s="167"/>
      <c r="J130" s="162"/>
      <c r="K130" s="162"/>
      <c r="L130" s="133"/>
      <c r="M130" s="133">
        <f t="shared" si="8"/>
        <v>0</v>
      </c>
      <c r="N130" s="133"/>
      <c r="O130" s="133"/>
    </row>
    <row r="131" spans="2:15" ht="41.25" customHeight="1" x14ac:dyDescent="0.25">
      <c r="B131" s="620"/>
      <c r="C131" s="133"/>
      <c r="D131" s="162"/>
      <c r="E131" s="162"/>
      <c r="F131" s="162"/>
      <c r="G131" s="162"/>
      <c r="H131" s="162"/>
      <c r="I131" s="167"/>
      <c r="J131" s="162"/>
      <c r="K131" s="162"/>
      <c r="L131" s="133"/>
      <c r="M131" s="133">
        <f t="shared" si="8"/>
        <v>0</v>
      </c>
      <c r="N131" s="133"/>
      <c r="O131" s="133"/>
    </row>
    <row r="132" spans="2:15" ht="41.25" customHeight="1" x14ac:dyDescent="0.25">
      <c r="B132" s="620"/>
      <c r="C132" s="133"/>
      <c r="D132" s="162"/>
      <c r="E132" s="162"/>
      <c r="F132" s="162"/>
      <c r="G132" s="162"/>
      <c r="H132" s="162"/>
      <c r="I132" s="167"/>
      <c r="J132" s="162"/>
      <c r="K132" s="162"/>
      <c r="L132" s="133"/>
      <c r="M132" s="133">
        <f t="shared" si="8"/>
        <v>0</v>
      </c>
      <c r="N132" s="133"/>
      <c r="O132" s="133"/>
    </row>
    <row r="133" spans="2:15" ht="41.25" customHeight="1" x14ac:dyDescent="0.25">
      <c r="B133" s="621"/>
      <c r="C133" s="133"/>
      <c r="D133" s="162"/>
      <c r="E133" s="162"/>
      <c r="F133" s="162"/>
      <c r="G133" s="162"/>
      <c r="H133" s="162"/>
      <c r="I133" s="167"/>
      <c r="J133" s="162"/>
      <c r="K133" s="162"/>
      <c r="L133" s="133"/>
      <c r="M133" s="133">
        <f t="shared" si="8"/>
        <v>0</v>
      </c>
      <c r="N133" s="133"/>
      <c r="O133" s="133"/>
    </row>
    <row r="134" spans="2:15" ht="15.75" thickBot="1" x14ac:dyDescent="0.3">
      <c r="C134" s="170"/>
      <c r="D134" s="174"/>
      <c r="E134" s="171"/>
      <c r="F134" s="171"/>
      <c r="G134" s="171"/>
      <c r="H134" s="171"/>
      <c r="I134" s="171"/>
      <c r="J134" s="171"/>
      <c r="K134" s="171"/>
      <c r="L134" s="172"/>
    </row>
    <row r="135" spans="2:15" ht="15" customHeight="1" x14ac:dyDescent="0.25">
      <c r="B135" s="609" t="s">
        <v>252</v>
      </c>
      <c r="C135" s="610"/>
      <c r="D135" s="610"/>
      <c r="E135" s="610"/>
      <c r="F135" s="610"/>
      <c r="G135" s="610"/>
      <c r="H135" s="610"/>
      <c r="I135" s="610"/>
      <c r="J135" s="610"/>
      <c r="K135" s="610"/>
      <c r="L135" s="610"/>
      <c r="M135" s="610"/>
      <c r="N135" s="610"/>
      <c r="O135" s="611"/>
    </row>
    <row r="136" spans="2:15" ht="15" customHeight="1" x14ac:dyDescent="0.25">
      <c r="B136" s="612"/>
      <c r="C136" s="613"/>
      <c r="D136" s="613"/>
      <c r="E136" s="613"/>
      <c r="F136" s="613"/>
      <c r="G136" s="613"/>
      <c r="H136" s="613"/>
      <c r="I136" s="613"/>
      <c r="J136" s="613"/>
      <c r="K136" s="613"/>
      <c r="L136" s="613"/>
      <c r="M136" s="613"/>
      <c r="N136" s="613"/>
      <c r="O136" s="614"/>
    </row>
    <row r="137" spans="2:15" ht="15.75" customHeight="1" thickBot="1" x14ac:dyDescent="0.3">
      <c r="B137" s="615"/>
      <c r="C137" s="616"/>
      <c r="D137" s="616"/>
      <c r="E137" s="616"/>
      <c r="F137" s="616"/>
      <c r="G137" s="616"/>
      <c r="H137" s="616"/>
      <c r="I137" s="616"/>
      <c r="J137" s="616"/>
      <c r="K137" s="616"/>
      <c r="L137" s="616"/>
      <c r="M137" s="616"/>
      <c r="N137" s="616"/>
      <c r="O137" s="617"/>
    </row>
    <row r="138" spans="2:15" ht="45.75" customHeight="1" x14ac:dyDescent="0.25">
      <c r="B138" s="599" t="s">
        <v>300</v>
      </c>
      <c r="C138" s="594" t="s">
        <v>63</v>
      </c>
      <c r="D138" s="594" t="s">
        <v>253</v>
      </c>
      <c r="E138" s="596" t="s">
        <v>295</v>
      </c>
      <c r="F138" s="597"/>
      <c r="G138" s="597"/>
      <c r="H138" s="597"/>
      <c r="I138" s="597"/>
      <c r="J138" s="597"/>
      <c r="K138" s="598"/>
      <c r="L138" s="594" t="s">
        <v>254</v>
      </c>
      <c r="M138" s="599" t="s">
        <v>301</v>
      </c>
      <c r="N138" s="599" t="s">
        <v>312</v>
      </c>
      <c r="O138" s="599" t="s">
        <v>313</v>
      </c>
    </row>
    <row r="139" spans="2:15" ht="75" x14ac:dyDescent="0.25">
      <c r="B139" s="600"/>
      <c r="C139" s="595"/>
      <c r="D139" s="595"/>
      <c r="E139" s="213" t="s">
        <v>287</v>
      </c>
      <c r="F139" s="213" t="s">
        <v>288</v>
      </c>
      <c r="G139" s="213" t="s">
        <v>290</v>
      </c>
      <c r="H139" s="213" t="s">
        <v>289</v>
      </c>
      <c r="I139" s="213" t="s">
        <v>291</v>
      </c>
      <c r="J139" s="213" t="s">
        <v>293</v>
      </c>
      <c r="K139" s="213" t="s">
        <v>292</v>
      </c>
      <c r="L139" s="595"/>
      <c r="M139" s="600"/>
      <c r="N139" s="600"/>
      <c r="O139" s="600"/>
    </row>
    <row r="140" spans="2:15" ht="47.25" customHeight="1" x14ac:dyDescent="0.25">
      <c r="B140" s="619">
        <v>10</v>
      </c>
      <c r="C140" s="133"/>
      <c r="D140" s="162"/>
      <c r="E140" s="162"/>
      <c r="F140" s="162"/>
      <c r="G140" s="162"/>
      <c r="H140" s="162"/>
      <c r="I140" s="167"/>
      <c r="J140" s="162"/>
      <c r="K140" s="162"/>
      <c r="L140" s="135"/>
      <c r="M140" s="133">
        <f>SUM(E140:K140)</f>
        <v>0</v>
      </c>
      <c r="N140" s="133"/>
      <c r="O140" s="133"/>
    </row>
    <row r="141" spans="2:15" ht="38.25" customHeight="1" x14ac:dyDescent="0.25">
      <c r="B141" s="620"/>
      <c r="C141" s="133"/>
      <c r="D141" s="162"/>
      <c r="E141" s="162"/>
      <c r="F141" s="162"/>
      <c r="G141" s="162"/>
      <c r="H141" s="162"/>
      <c r="I141" s="167"/>
      <c r="J141" s="162"/>
      <c r="K141" s="162"/>
      <c r="L141" s="133"/>
      <c r="M141" s="133">
        <f t="shared" ref="M141:M147" si="9">SUM(E141:K141)</f>
        <v>0</v>
      </c>
      <c r="N141" s="133"/>
      <c r="O141" s="133"/>
    </row>
    <row r="142" spans="2:15" ht="42" customHeight="1" x14ac:dyDescent="0.25">
      <c r="B142" s="620"/>
      <c r="C142" s="133"/>
      <c r="D142" s="162"/>
      <c r="E142" s="162"/>
      <c r="F142" s="162"/>
      <c r="G142" s="162"/>
      <c r="H142" s="162"/>
      <c r="I142" s="167"/>
      <c r="J142" s="162"/>
      <c r="K142" s="162"/>
      <c r="L142" s="133"/>
      <c r="M142" s="133">
        <f t="shared" si="9"/>
        <v>0</v>
      </c>
      <c r="N142" s="133"/>
      <c r="O142" s="133"/>
    </row>
    <row r="143" spans="2:15" ht="45" customHeight="1" x14ac:dyDescent="0.25">
      <c r="B143" s="620"/>
      <c r="C143" s="133"/>
      <c r="D143" s="162"/>
      <c r="E143" s="162"/>
      <c r="F143" s="162"/>
      <c r="G143" s="162"/>
      <c r="H143" s="162"/>
      <c r="I143" s="167"/>
      <c r="J143" s="162"/>
      <c r="K143" s="162"/>
      <c r="L143" s="133"/>
      <c r="M143" s="133">
        <f t="shared" si="9"/>
        <v>0</v>
      </c>
      <c r="N143" s="133"/>
      <c r="O143" s="133"/>
    </row>
    <row r="144" spans="2:15" ht="43.5" customHeight="1" x14ac:dyDescent="0.25">
      <c r="B144" s="620"/>
      <c r="C144" s="133"/>
      <c r="D144" s="162"/>
      <c r="E144" s="162"/>
      <c r="F144" s="162"/>
      <c r="G144" s="162"/>
      <c r="H144" s="162"/>
      <c r="I144" s="167"/>
      <c r="J144" s="162"/>
      <c r="K144" s="162"/>
      <c r="L144" s="133"/>
      <c r="M144" s="133">
        <f t="shared" si="9"/>
        <v>0</v>
      </c>
      <c r="N144" s="133"/>
      <c r="O144" s="133"/>
    </row>
    <row r="145" spans="2:15" ht="42" customHeight="1" x14ac:dyDescent="0.25">
      <c r="B145" s="620"/>
      <c r="C145" s="133"/>
      <c r="D145" s="162"/>
      <c r="E145" s="162"/>
      <c r="F145" s="162"/>
      <c r="G145" s="162"/>
      <c r="H145" s="162"/>
      <c r="I145" s="167"/>
      <c r="J145" s="162"/>
      <c r="K145" s="162"/>
      <c r="L145" s="133"/>
      <c r="M145" s="133">
        <f t="shared" si="9"/>
        <v>0</v>
      </c>
      <c r="N145" s="133"/>
      <c r="O145" s="133"/>
    </row>
    <row r="146" spans="2:15" ht="51" customHeight="1" x14ac:dyDescent="0.25">
      <c r="B146" s="620"/>
      <c r="C146" s="133"/>
      <c r="D146" s="162"/>
      <c r="E146" s="162"/>
      <c r="F146" s="162"/>
      <c r="G146" s="162"/>
      <c r="H146" s="162"/>
      <c r="I146" s="167"/>
      <c r="J146" s="162"/>
      <c r="K146" s="162"/>
      <c r="L146" s="133"/>
      <c r="M146" s="133">
        <f t="shared" si="9"/>
        <v>0</v>
      </c>
      <c r="N146" s="133"/>
      <c r="O146" s="133"/>
    </row>
    <row r="147" spans="2:15" ht="49.5" customHeight="1" x14ac:dyDescent="0.25">
      <c r="B147" s="621"/>
      <c r="C147" s="133"/>
      <c r="D147" s="162"/>
      <c r="E147" s="162"/>
      <c r="F147" s="162"/>
      <c r="G147" s="162"/>
      <c r="H147" s="162"/>
      <c r="I147" s="167"/>
      <c r="J147" s="162"/>
      <c r="K147" s="162"/>
      <c r="L147" s="133"/>
      <c r="M147" s="133">
        <f t="shared" si="9"/>
        <v>0</v>
      </c>
      <c r="N147" s="133"/>
      <c r="O147" s="133"/>
    </row>
    <row r="148" spans="2:15" ht="15.75" thickBot="1" x14ac:dyDescent="0.3">
      <c r="C148" s="170"/>
      <c r="D148" s="174"/>
      <c r="E148" s="171"/>
      <c r="F148" s="171"/>
      <c r="G148" s="171"/>
      <c r="H148" s="171"/>
      <c r="I148" s="171"/>
      <c r="J148" s="171"/>
      <c r="K148" s="171"/>
      <c r="L148" s="170"/>
    </row>
    <row r="149" spans="2:15" ht="15" customHeight="1" x14ac:dyDescent="0.25">
      <c r="B149" s="609" t="s">
        <v>252</v>
      </c>
      <c r="C149" s="610"/>
      <c r="D149" s="610"/>
      <c r="E149" s="610"/>
      <c r="F149" s="610"/>
      <c r="G149" s="610"/>
      <c r="H149" s="610"/>
      <c r="I149" s="610"/>
      <c r="J149" s="610"/>
      <c r="K149" s="610"/>
      <c r="L149" s="610"/>
      <c r="M149" s="610"/>
      <c r="N149" s="610"/>
      <c r="O149" s="611"/>
    </row>
    <row r="150" spans="2:15" ht="15" customHeight="1" x14ac:dyDescent="0.25">
      <c r="B150" s="612"/>
      <c r="C150" s="613"/>
      <c r="D150" s="613"/>
      <c r="E150" s="613"/>
      <c r="F150" s="613"/>
      <c r="G150" s="613"/>
      <c r="H150" s="613"/>
      <c r="I150" s="613"/>
      <c r="J150" s="613"/>
      <c r="K150" s="613"/>
      <c r="L150" s="613"/>
      <c r="M150" s="613"/>
      <c r="N150" s="613"/>
      <c r="O150" s="614"/>
    </row>
    <row r="151" spans="2:15" ht="15.75" customHeight="1" thickBot="1" x14ac:dyDescent="0.3">
      <c r="B151" s="615"/>
      <c r="C151" s="616"/>
      <c r="D151" s="616"/>
      <c r="E151" s="616"/>
      <c r="F151" s="616"/>
      <c r="G151" s="616"/>
      <c r="H151" s="616"/>
      <c r="I151" s="616"/>
      <c r="J151" s="616"/>
      <c r="K151" s="616"/>
      <c r="L151" s="616"/>
      <c r="M151" s="616"/>
      <c r="N151" s="616"/>
      <c r="O151" s="617"/>
    </row>
    <row r="152" spans="2:15" ht="49.5" customHeight="1" x14ac:dyDescent="0.25">
      <c r="B152" s="599" t="s">
        <v>300</v>
      </c>
      <c r="C152" s="594" t="s">
        <v>63</v>
      </c>
      <c r="D152" s="594" t="s">
        <v>253</v>
      </c>
      <c r="E152" s="596" t="s">
        <v>295</v>
      </c>
      <c r="F152" s="597"/>
      <c r="G152" s="597"/>
      <c r="H152" s="597"/>
      <c r="I152" s="597"/>
      <c r="J152" s="597"/>
      <c r="K152" s="598"/>
      <c r="L152" s="594" t="s">
        <v>254</v>
      </c>
      <c r="M152" s="599" t="s">
        <v>301</v>
      </c>
      <c r="N152" s="599" t="s">
        <v>312</v>
      </c>
      <c r="O152" s="599" t="s">
        <v>313</v>
      </c>
    </row>
    <row r="153" spans="2:15" ht="72.75" customHeight="1" x14ac:dyDescent="0.25">
      <c r="B153" s="600"/>
      <c r="C153" s="595"/>
      <c r="D153" s="595"/>
      <c r="E153" s="213" t="s">
        <v>287</v>
      </c>
      <c r="F153" s="213" t="s">
        <v>288</v>
      </c>
      <c r="G153" s="213" t="s">
        <v>290</v>
      </c>
      <c r="H153" s="213" t="s">
        <v>289</v>
      </c>
      <c r="I153" s="213" t="s">
        <v>291</v>
      </c>
      <c r="J153" s="213" t="s">
        <v>293</v>
      </c>
      <c r="K153" s="213" t="s">
        <v>292</v>
      </c>
      <c r="L153" s="595"/>
      <c r="M153" s="600"/>
      <c r="N153" s="600"/>
      <c r="O153" s="600"/>
    </row>
    <row r="154" spans="2:15" ht="51" customHeight="1" x14ac:dyDescent="0.25">
      <c r="B154" s="619">
        <v>11</v>
      </c>
      <c r="C154" s="133"/>
      <c r="D154" s="162"/>
      <c r="E154" s="162"/>
      <c r="F154" s="162"/>
      <c r="G154" s="162"/>
      <c r="H154" s="162"/>
      <c r="I154" s="167"/>
      <c r="J154" s="162"/>
      <c r="K154" s="162"/>
      <c r="L154" s="135"/>
      <c r="M154" s="133">
        <f>SUM(E154:K154)</f>
        <v>0</v>
      </c>
      <c r="N154" s="133"/>
      <c r="O154" s="133"/>
    </row>
    <row r="155" spans="2:15" ht="44.25" customHeight="1" x14ac:dyDescent="0.25">
      <c r="B155" s="620"/>
      <c r="C155" s="133"/>
      <c r="D155" s="162"/>
      <c r="E155" s="162"/>
      <c r="F155" s="162"/>
      <c r="G155" s="162"/>
      <c r="H155" s="162"/>
      <c r="I155" s="167"/>
      <c r="J155" s="162"/>
      <c r="K155" s="162"/>
      <c r="L155" s="133"/>
      <c r="M155" s="133">
        <f t="shared" ref="M155:M161" si="10">SUM(E155:K155)</f>
        <v>0</v>
      </c>
      <c r="N155" s="133"/>
      <c r="O155" s="133"/>
    </row>
    <row r="156" spans="2:15" ht="40.5" customHeight="1" x14ac:dyDescent="0.25">
      <c r="B156" s="620"/>
      <c r="C156" s="133"/>
      <c r="D156" s="162"/>
      <c r="E156" s="162"/>
      <c r="F156" s="162"/>
      <c r="G156" s="162"/>
      <c r="H156" s="162"/>
      <c r="I156" s="167"/>
      <c r="J156" s="162"/>
      <c r="K156" s="162"/>
      <c r="L156" s="133"/>
      <c r="M156" s="133">
        <f t="shared" si="10"/>
        <v>0</v>
      </c>
      <c r="N156" s="133"/>
      <c r="O156" s="133"/>
    </row>
    <row r="157" spans="2:15" ht="39.75" customHeight="1" x14ac:dyDescent="0.25">
      <c r="B157" s="620"/>
      <c r="C157" s="133"/>
      <c r="D157" s="162"/>
      <c r="E157" s="162"/>
      <c r="F157" s="162"/>
      <c r="G157" s="162"/>
      <c r="H157" s="162"/>
      <c r="I157" s="167"/>
      <c r="J157" s="162"/>
      <c r="K157" s="162"/>
      <c r="L157" s="133"/>
      <c r="M157" s="133">
        <f t="shared" si="10"/>
        <v>0</v>
      </c>
      <c r="N157" s="133"/>
      <c r="O157" s="133"/>
    </row>
    <row r="158" spans="2:15" ht="44.25" customHeight="1" x14ac:dyDescent="0.25">
      <c r="B158" s="620"/>
      <c r="C158" s="133"/>
      <c r="D158" s="162"/>
      <c r="E158" s="162"/>
      <c r="F158" s="162"/>
      <c r="G158" s="162"/>
      <c r="H158" s="162"/>
      <c r="I158" s="167"/>
      <c r="J158" s="162"/>
      <c r="K158" s="162"/>
      <c r="L158" s="133"/>
      <c r="M158" s="133">
        <f t="shared" si="10"/>
        <v>0</v>
      </c>
      <c r="N158" s="133"/>
      <c r="O158" s="133"/>
    </row>
    <row r="159" spans="2:15" ht="51.75" customHeight="1" x14ac:dyDescent="0.25">
      <c r="B159" s="620"/>
      <c r="C159" s="133"/>
      <c r="D159" s="162"/>
      <c r="E159" s="162"/>
      <c r="F159" s="162"/>
      <c r="G159" s="162"/>
      <c r="H159" s="162"/>
      <c r="I159" s="167"/>
      <c r="J159" s="162"/>
      <c r="K159" s="162"/>
      <c r="L159" s="133"/>
      <c r="M159" s="133">
        <f t="shared" si="10"/>
        <v>0</v>
      </c>
      <c r="N159" s="133"/>
      <c r="O159" s="133"/>
    </row>
    <row r="160" spans="2:15" ht="41.25" customHeight="1" x14ac:dyDescent="0.25">
      <c r="B160" s="620"/>
      <c r="C160" s="133"/>
      <c r="D160" s="162"/>
      <c r="E160" s="162"/>
      <c r="F160" s="162"/>
      <c r="G160" s="162"/>
      <c r="H160" s="162"/>
      <c r="I160" s="167"/>
      <c r="J160" s="162"/>
      <c r="K160" s="162"/>
      <c r="L160" s="133"/>
      <c r="M160" s="133">
        <f t="shared" si="10"/>
        <v>0</v>
      </c>
      <c r="N160" s="133"/>
      <c r="O160" s="133"/>
    </row>
    <row r="161" spans="2:15" ht="48" customHeight="1" x14ac:dyDescent="0.25">
      <c r="B161" s="621"/>
      <c r="C161" s="133"/>
      <c r="D161" s="162"/>
      <c r="E161" s="162"/>
      <c r="F161" s="162"/>
      <c r="G161" s="162"/>
      <c r="H161" s="162"/>
      <c r="I161" s="167"/>
      <c r="J161" s="162"/>
      <c r="K161" s="162"/>
      <c r="L161" s="133"/>
      <c r="M161" s="133">
        <f t="shared" si="10"/>
        <v>0</v>
      </c>
      <c r="N161" s="133"/>
      <c r="O161" s="133"/>
    </row>
    <row r="162" spans="2:15" x14ac:dyDescent="0.25">
      <c r="C162" s="170"/>
      <c r="D162" s="174"/>
      <c r="E162" s="171"/>
      <c r="F162" s="171"/>
      <c r="G162" s="171"/>
      <c r="H162" s="171"/>
      <c r="I162" s="171"/>
      <c r="J162" s="171"/>
      <c r="K162" s="171"/>
      <c r="L162" s="170"/>
    </row>
    <row r="163" spans="2:15" ht="15.75" thickBot="1" x14ac:dyDescent="0.3">
      <c r="C163" s="170"/>
      <c r="D163" s="174"/>
      <c r="E163" s="171"/>
      <c r="F163" s="171"/>
      <c r="G163" s="171"/>
      <c r="H163" s="171"/>
      <c r="I163" s="171"/>
      <c r="J163" s="171"/>
      <c r="K163" s="171"/>
      <c r="L163" s="170"/>
    </row>
    <row r="164" spans="2:15" ht="29.25" customHeight="1" x14ac:dyDescent="0.25">
      <c r="B164" s="609" t="s">
        <v>252</v>
      </c>
      <c r="C164" s="610"/>
      <c r="D164" s="610"/>
      <c r="E164" s="610"/>
      <c r="F164" s="610"/>
      <c r="G164" s="610"/>
      <c r="H164" s="610"/>
      <c r="I164" s="610"/>
      <c r="J164" s="610"/>
      <c r="K164" s="610"/>
      <c r="L164" s="610"/>
      <c r="M164" s="610"/>
      <c r="N164" s="610"/>
      <c r="O164" s="611"/>
    </row>
    <row r="165" spans="2:15" ht="15" customHeight="1" x14ac:dyDescent="0.25">
      <c r="B165" s="612"/>
      <c r="C165" s="613"/>
      <c r="D165" s="613"/>
      <c r="E165" s="613"/>
      <c r="F165" s="613"/>
      <c r="G165" s="613"/>
      <c r="H165" s="613"/>
      <c r="I165" s="613"/>
      <c r="J165" s="613"/>
      <c r="K165" s="613"/>
      <c r="L165" s="613"/>
      <c r="M165" s="613"/>
      <c r="N165" s="613"/>
      <c r="O165" s="614"/>
    </row>
    <row r="166" spans="2:15" ht="23.25" customHeight="1" thickBot="1" x14ac:dyDescent="0.3">
      <c r="B166" s="615"/>
      <c r="C166" s="616"/>
      <c r="D166" s="616"/>
      <c r="E166" s="616"/>
      <c r="F166" s="616"/>
      <c r="G166" s="616"/>
      <c r="H166" s="616"/>
      <c r="I166" s="616"/>
      <c r="J166" s="616"/>
      <c r="K166" s="616"/>
      <c r="L166" s="616"/>
      <c r="M166" s="616"/>
      <c r="N166" s="616"/>
      <c r="O166" s="617"/>
    </row>
    <row r="167" spans="2:15" ht="45" customHeight="1" x14ac:dyDescent="0.25">
      <c r="B167" s="599" t="s">
        <v>300</v>
      </c>
      <c r="C167" s="594" t="s">
        <v>63</v>
      </c>
      <c r="D167" s="594" t="s">
        <v>253</v>
      </c>
      <c r="E167" s="596" t="s">
        <v>295</v>
      </c>
      <c r="F167" s="597"/>
      <c r="G167" s="597"/>
      <c r="H167" s="597"/>
      <c r="I167" s="597"/>
      <c r="J167" s="597"/>
      <c r="K167" s="598"/>
      <c r="L167" s="594" t="s">
        <v>254</v>
      </c>
      <c r="M167" s="599" t="s">
        <v>301</v>
      </c>
      <c r="N167" s="599" t="s">
        <v>312</v>
      </c>
      <c r="O167" s="599" t="s">
        <v>313</v>
      </c>
    </row>
    <row r="168" spans="2:15" ht="75" x14ac:dyDescent="0.25">
      <c r="B168" s="600"/>
      <c r="C168" s="595"/>
      <c r="D168" s="595"/>
      <c r="E168" s="213" t="s">
        <v>287</v>
      </c>
      <c r="F168" s="213" t="s">
        <v>288</v>
      </c>
      <c r="G168" s="213" t="s">
        <v>290</v>
      </c>
      <c r="H168" s="213" t="s">
        <v>289</v>
      </c>
      <c r="I168" s="213" t="s">
        <v>291</v>
      </c>
      <c r="J168" s="213" t="s">
        <v>293</v>
      </c>
      <c r="K168" s="213" t="s">
        <v>292</v>
      </c>
      <c r="L168" s="595"/>
      <c r="M168" s="600"/>
      <c r="N168" s="600"/>
      <c r="O168" s="600"/>
    </row>
    <row r="169" spans="2:15" ht="45.75" customHeight="1" x14ac:dyDescent="0.25">
      <c r="B169" s="619">
        <v>12</v>
      </c>
      <c r="C169" s="133"/>
      <c r="D169" s="162"/>
      <c r="E169" s="162"/>
      <c r="F169" s="162"/>
      <c r="G169" s="162"/>
      <c r="H169" s="162"/>
      <c r="I169" s="167"/>
      <c r="J169" s="162"/>
      <c r="K169" s="162"/>
      <c r="L169" s="135"/>
      <c r="M169" s="133">
        <f>SUM(E169:K169)</f>
        <v>0</v>
      </c>
      <c r="N169" s="133"/>
      <c r="O169" s="133"/>
    </row>
    <row r="170" spans="2:15" ht="45.75" customHeight="1" x14ac:dyDescent="0.25">
      <c r="B170" s="620"/>
      <c r="C170" s="133"/>
      <c r="D170" s="162"/>
      <c r="E170" s="162"/>
      <c r="F170" s="162"/>
      <c r="G170" s="162"/>
      <c r="H170" s="162"/>
      <c r="I170" s="167"/>
      <c r="J170" s="162"/>
      <c r="K170" s="162"/>
      <c r="L170" s="133"/>
      <c r="M170" s="133">
        <f t="shared" ref="M170:M176" si="11">SUM(E170:K170)</f>
        <v>0</v>
      </c>
      <c r="N170" s="133"/>
      <c r="O170" s="133"/>
    </row>
    <row r="171" spans="2:15" ht="45" customHeight="1" x14ac:dyDescent="0.25">
      <c r="B171" s="620"/>
      <c r="C171" s="133"/>
      <c r="D171" s="162"/>
      <c r="E171" s="162"/>
      <c r="F171" s="162"/>
      <c r="G171" s="162"/>
      <c r="H171" s="162"/>
      <c r="I171" s="167"/>
      <c r="J171" s="162"/>
      <c r="K171" s="162"/>
      <c r="L171" s="133"/>
      <c r="M171" s="133">
        <f t="shared" si="11"/>
        <v>0</v>
      </c>
      <c r="N171" s="133"/>
      <c r="O171" s="133"/>
    </row>
    <row r="172" spans="2:15" ht="40.5" customHeight="1" x14ac:dyDescent="0.25">
      <c r="B172" s="620"/>
      <c r="C172" s="133"/>
      <c r="D172" s="162"/>
      <c r="E172" s="162"/>
      <c r="F172" s="162"/>
      <c r="G172" s="162"/>
      <c r="H172" s="162"/>
      <c r="I172" s="167"/>
      <c r="J172" s="162"/>
      <c r="K172" s="162"/>
      <c r="L172" s="133"/>
      <c r="M172" s="133">
        <f t="shared" si="11"/>
        <v>0</v>
      </c>
      <c r="N172" s="133"/>
      <c r="O172" s="133"/>
    </row>
    <row r="173" spans="2:15" ht="39.75" customHeight="1" x14ac:dyDescent="0.25">
      <c r="B173" s="620"/>
      <c r="C173" s="133"/>
      <c r="D173" s="162"/>
      <c r="E173" s="162"/>
      <c r="F173" s="162"/>
      <c r="G173" s="162"/>
      <c r="H173" s="162"/>
      <c r="I173" s="167"/>
      <c r="J173" s="162"/>
      <c r="K173" s="162"/>
      <c r="L173" s="133"/>
      <c r="M173" s="133">
        <f t="shared" si="11"/>
        <v>0</v>
      </c>
      <c r="N173" s="133"/>
      <c r="O173" s="133"/>
    </row>
    <row r="174" spans="2:15" ht="49.5" customHeight="1" x14ac:dyDescent="0.25">
      <c r="B174" s="620"/>
      <c r="C174" s="133"/>
      <c r="D174" s="162"/>
      <c r="E174" s="162"/>
      <c r="F174" s="162"/>
      <c r="G174" s="162"/>
      <c r="H174" s="162"/>
      <c r="I174" s="167"/>
      <c r="J174" s="162"/>
      <c r="K174" s="162"/>
      <c r="L174" s="133"/>
      <c r="M174" s="133">
        <f t="shared" si="11"/>
        <v>0</v>
      </c>
      <c r="N174" s="133"/>
      <c r="O174" s="133"/>
    </row>
    <row r="175" spans="2:15" ht="57" customHeight="1" x14ac:dyDescent="0.25">
      <c r="B175" s="620"/>
      <c r="C175" s="133"/>
      <c r="D175" s="162"/>
      <c r="E175" s="162"/>
      <c r="F175" s="162"/>
      <c r="G175" s="162"/>
      <c r="H175" s="162"/>
      <c r="I175" s="167"/>
      <c r="J175" s="162"/>
      <c r="K175" s="162"/>
      <c r="L175" s="133"/>
      <c r="M175" s="133">
        <f t="shared" si="11"/>
        <v>0</v>
      </c>
      <c r="N175" s="133"/>
      <c r="O175" s="133"/>
    </row>
    <row r="176" spans="2:15" ht="42" customHeight="1" x14ac:dyDescent="0.25">
      <c r="B176" s="621"/>
      <c r="C176" s="133"/>
      <c r="D176" s="162"/>
      <c r="E176" s="162"/>
      <c r="F176" s="162"/>
      <c r="G176" s="162"/>
      <c r="H176" s="162"/>
      <c r="I176" s="167"/>
      <c r="J176" s="162"/>
      <c r="K176" s="162"/>
      <c r="L176" s="133"/>
      <c r="M176" s="133">
        <f t="shared" si="11"/>
        <v>0</v>
      </c>
      <c r="N176" s="133"/>
      <c r="O176" s="133"/>
    </row>
    <row r="177" spans="3:12" ht="49.5" customHeight="1" x14ac:dyDescent="0.25">
      <c r="C177" s="175"/>
      <c r="D177" s="175"/>
      <c r="E177" s="169"/>
      <c r="F177" s="169"/>
      <c r="G177" s="169"/>
      <c r="H177" s="169"/>
      <c r="I177" s="169"/>
      <c r="J177" s="169"/>
      <c r="K177" s="169"/>
      <c r="L177" s="175"/>
    </row>
    <row r="178" spans="3:12" x14ac:dyDescent="0.25">
      <c r="C178" s="170"/>
      <c r="D178" s="174"/>
      <c r="E178" s="171"/>
      <c r="F178" s="171"/>
      <c r="G178" s="171"/>
      <c r="H178" s="171"/>
      <c r="I178" s="171"/>
      <c r="J178" s="171"/>
      <c r="K178" s="171"/>
      <c r="L178" s="172"/>
    </row>
    <row r="179" spans="3:12" x14ac:dyDescent="0.25">
      <c r="C179" s="170"/>
      <c r="D179" s="174"/>
      <c r="E179" s="171"/>
      <c r="F179" s="171"/>
      <c r="G179" s="171"/>
      <c r="H179" s="171"/>
      <c r="I179" s="171"/>
      <c r="J179" s="171"/>
      <c r="K179" s="171"/>
      <c r="L179" s="170"/>
    </row>
    <row r="180" spans="3:12" x14ac:dyDescent="0.25">
      <c r="C180" s="170"/>
      <c r="D180" s="174"/>
      <c r="E180" s="171"/>
      <c r="F180" s="171"/>
      <c r="G180" s="171"/>
      <c r="H180" s="171"/>
      <c r="I180" s="171"/>
      <c r="J180" s="171"/>
      <c r="K180" s="171"/>
      <c r="L180" s="170"/>
    </row>
    <row r="181" spans="3:12" x14ac:dyDescent="0.25">
      <c r="C181" s="170"/>
      <c r="D181" s="174"/>
      <c r="E181" s="171"/>
      <c r="F181" s="171"/>
      <c r="G181" s="171"/>
      <c r="H181" s="171"/>
      <c r="I181" s="171"/>
      <c r="J181" s="171"/>
      <c r="K181" s="171"/>
      <c r="L181" s="170"/>
    </row>
    <row r="182" spans="3:12" x14ac:dyDescent="0.25">
      <c r="C182" s="170"/>
      <c r="D182" s="174"/>
      <c r="E182" s="171"/>
      <c r="F182" s="171"/>
      <c r="G182" s="171"/>
      <c r="H182" s="171"/>
      <c r="I182" s="171"/>
      <c r="J182" s="171"/>
      <c r="K182" s="171"/>
      <c r="L182" s="170"/>
    </row>
    <row r="183" spans="3:12" x14ac:dyDescent="0.25">
      <c r="C183" s="170"/>
      <c r="D183" s="174"/>
      <c r="E183" s="171"/>
      <c r="F183" s="171"/>
      <c r="G183" s="171"/>
      <c r="H183" s="171"/>
      <c r="I183" s="171"/>
      <c r="J183" s="171"/>
      <c r="K183" s="171"/>
      <c r="L183" s="170"/>
    </row>
    <row r="184" spans="3:12" x14ac:dyDescent="0.25">
      <c r="C184" s="170"/>
      <c r="D184" s="174"/>
      <c r="E184" s="171"/>
      <c r="F184" s="171"/>
      <c r="G184" s="171"/>
      <c r="H184" s="171"/>
      <c r="I184" s="171"/>
      <c r="J184" s="171"/>
      <c r="K184" s="171"/>
      <c r="L184" s="170"/>
    </row>
    <row r="185" spans="3:12" x14ac:dyDescent="0.25">
      <c r="C185" s="170"/>
      <c r="D185" s="174"/>
      <c r="E185" s="171"/>
      <c r="F185" s="171"/>
      <c r="G185" s="171"/>
      <c r="H185" s="171"/>
      <c r="I185" s="171"/>
      <c r="J185" s="171"/>
      <c r="K185" s="171"/>
      <c r="L185" s="170"/>
    </row>
    <row r="186" spans="3:12" ht="30.75" customHeight="1" x14ac:dyDescent="0.25">
      <c r="C186" s="174"/>
      <c r="D186" s="174"/>
      <c r="E186" s="174"/>
      <c r="F186" s="174"/>
      <c r="G186" s="174"/>
      <c r="H186" s="174"/>
      <c r="I186" s="174"/>
      <c r="J186" s="174"/>
      <c r="K186" s="174"/>
      <c r="L186" s="170"/>
    </row>
    <row r="187" spans="3:12" x14ac:dyDescent="0.25">
      <c r="C187" s="175"/>
      <c r="D187" s="175"/>
      <c r="E187" s="169"/>
      <c r="F187" s="169"/>
      <c r="G187" s="169"/>
      <c r="H187" s="169"/>
      <c r="I187" s="169"/>
      <c r="J187" s="169"/>
      <c r="K187" s="169"/>
      <c r="L187" s="175"/>
    </row>
    <row r="188" spans="3:12" x14ac:dyDescent="0.25">
      <c r="C188" s="175"/>
      <c r="D188" s="175"/>
      <c r="E188" s="169"/>
      <c r="F188" s="169"/>
      <c r="G188" s="169"/>
      <c r="H188" s="169"/>
      <c r="I188" s="169"/>
      <c r="J188" s="169"/>
      <c r="K188" s="169"/>
      <c r="L188" s="175"/>
    </row>
    <row r="189" spans="3:12" x14ac:dyDescent="0.25">
      <c r="C189" s="170"/>
      <c r="D189" s="174"/>
      <c r="E189" s="171"/>
      <c r="F189" s="171"/>
      <c r="G189" s="171"/>
      <c r="H189" s="171"/>
      <c r="I189" s="171"/>
      <c r="J189" s="171"/>
      <c r="K189" s="171"/>
      <c r="L189" s="172"/>
    </row>
    <row r="190" spans="3:12" x14ac:dyDescent="0.25">
      <c r="C190" s="170"/>
      <c r="D190" s="174"/>
      <c r="E190" s="171"/>
      <c r="F190" s="171"/>
      <c r="G190" s="171"/>
      <c r="H190" s="171"/>
      <c r="I190" s="171"/>
      <c r="J190" s="171"/>
      <c r="K190" s="171"/>
      <c r="L190" s="170"/>
    </row>
    <row r="191" spans="3:12" x14ac:dyDescent="0.25">
      <c r="C191" s="170"/>
      <c r="D191" s="174"/>
      <c r="E191" s="171"/>
      <c r="F191" s="171"/>
      <c r="G191" s="171"/>
      <c r="H191" s="171"/>
      <c r="I191" s="171"/>
      <c r="J191" s="171"/>
      <c r="K191" s="171"/>
      <c r="L191" s="170"/>
    </row>
    <row r="192" spans="3:12" x14ac:dyDescent="0.25">
      <c r="C192" s="170"/>
      <c r="D192" s="174"/>
      <c r="E192" s="171"/>
      <c r="F192" s="171"/>
      <c r="G192" s="171"/>
      <c r="H192" s="171"/>
      <c r="I192" s="171"/>
      <c r="J192" s="171"/>
      <c r="K192" s="171"/>
      <c r="L192" s="170"/>
    </row>
    <row r="193" spans="3:12" x14ac:dyDescent="0.25">
      <c r="C193" s="170"/>
      <c r="D193" s="174"/>
      <c r="E193" s="171"/>
      <c r="F193" s="171"/>
      <c r="G193" s="171"/>
      <c r="H193" s="171"/>
      <c r="I193" s="171"/>
      <c r="J193" s="171"/>
      <c r="K193" s="171"/>
      <c r="L193" s="170"/>
    </row>
    <row r="194" spans="3:12" x14ac:dyDescent="0.25">
      <c r="C194" s="170"/>
      <c r="D194" s="174"/>
      <c r="E194" s="171"/>
      <c r="F194" s="171"/>
      <c r="G194" s="171"/>
      <c r="H194" s="171"/>
      <c r="I194" s="171"/>
      <c r="J194" s="171"/>
      <c r="K194" s="171"/>
      <c r="L194" s="170"/>
    </row>
    <row r="195" spans="3:12" x14ac:dyDescent="0.25">
      <c r="C195" s="170"/>
      <c r="D195" s="174"/>
      <c r="E195" s="171"/>
      <c r="F195" s="171"/>
      <c r="G195" s="171"/>
      <c r="H195" s="171"/>
      <c r="I195" s="171"/>
      <c r="J195" s="171"/>
      <c r="K195" s="171"/>
      <c r="L195" s="170"/>
    </row>
    <row r="196" spans="3:12" x14ac:dyDescent="0.25">
      <c r="C196" s="170"/>
      <c r="D196" s="174"/>
      <c r="E196" s="171"/>
      <c r="F196" s="171"/>
      <c r="G196" s="171"/>
      <c r="H196" s="171"/>
      <c r="I196" s="171"/>
      <c r="J196" s="171"/>
      <c r="K196" s="171"/>
      <c r="L196" s="170"/>
    </row>
    <row r="197" spans="3:12" ht="23.25" customHeight="1" x14ac:dyDescent="0.25">
      <c r="C197" s="174"/>
      <c r="D197" s="174"/>
      <c r="E197" s="174"/>
      <c r="F197" s="174"/>
      <c r="G197" s="174"/>
      <c r="H197" s="174"/>
      <c r="I197" s="174"/>
      <c r="J197" s="174"/>
      <c r="K197" s="174"/>
      <c r="L197" s="170"/>
    </row>
    <row r="198" spans="3:12" x14ac:dyDescent="0.25">
      <c r="C198" s="175"/>
      <c r="D198" s="175"/>
      <c r="E198" s="169"/>
      <c r="F198" s="169"/>
      <c r="G198" s="169"/>
      <c r="H198" s="169"/>
      <c r="I198" s="169"/>
      <c r="J198" s="169"/>
      <c r="K198" s="169"/>
      <c r="L198" s="175"/>
    </row>
    <row r="199" spans="3:12" x14ac:dyDescent="0.25">
      <c r="C199" s="175"/>
      <c r="D199" s="175"/>
      <c r="E199" s="169"/>
      <c r="F199" s="169"/>
      <c r="G199" s="169"/>
      <c r="H199" s="169"/>
      <c r="I199" s="169"/>
      <c r="J199" s="169"/>
      <c r="K199" s="169"/>
      <c r="L199" s="175"/>
    </row>
    <row r="200" spans="3:12" x14ac:dyDescent="0.25">
      <c r="C200" s="170"/>
      <c r="D200" s="174"/>
      <c r="E200" s="171"/>
      <c r="F200" s="171"/>
      <c r="G200" s="171"/>
      <c r="H200" s="171"/>
      <c r="I200" s="171"/>
      <c r="J200" s="171"/>
      <c r="K200" s="171"/>
      <c r="L200" s="172"/>
    </row>
    <row r="201" spans="3:12" x14ac:dyDescent="0.25">
      <c r="C201" s="170"/>
      <c r="D201" s="174"/>
      <c r="E201" s="171"/>
      <c r="F201" s="171"/>
      <c r="G201" s="171"/>
      <c r="H201" s="171"/>
      <c r="I201" s="171"/>
      <c r="J201" s="171"/>
      <c r="K201" s="171"/>
      <c r="L201" s="170"/>
    </row>
    <row r="202" spans="3:12" x14ac:dyDescent="0.25">
      <c r="C202" s="170"/>
      <c r="D202" s="174"/>
      <c r="E202" s="171"/>
      <c r="F202" s="171"/>
      <c r="G202" s="171"/>
      <c r="H202" s="171"/>
      <c r="I202" s="171"/>
      <c r="J202" s="171"/>
      <c r="K202" s="171"/>
      <c r="L202" s="170"/>
    </row>
    <row r="203" spans="3:12" x14ac:dyDescent="0.25">
      <c r="C203" s="170"/>
      <c r="D203" s="174"/>
      <c r="E203" s="171"/>
      <c r="F203" s="171"/>
      <c r="G203" s="171"/>
      <c r="H203" s="171"/>
      <c r="I203" s="171"/>
      <c r="J203" s="171"/>
      <c r="K203" s="171"/>
      <c r="L203" s="170"/>
    </row>
    <row r="204" spans="3:12" x14ac:dyDescent="0.25">
      <c r="C204" s="170"/>
      <c r="D204" s="174"/>
      <c r="E204" s="171"/>
      <c r="F204" s="171"/>
      <c r="G204" s="171"/>
      <c r="H204" s="171"/>
      <c r="I204" s="171"/>
      <c r="J204" s="171"/>
      <c r="K204" s="171"/>
      <c r="L204" s="170"/>
    </row>
    <row r="205" spans="3:12" x14ac:dyDescent="0.25">
      <c r="C205" s="170"/>
      <c r="D205" s="174"/>
      <c r="E205" s="171"/>
      <c r="F205" s="171"/>
      <c r="G205" s="171"/>
      <c r="H205" s="171"/>
      <c r="I205" s="171"/>
      <c r="J205" s="171"/>
      <c r="K205" s="171"/>
      <c r="L205" s="170"/>
    </row>
    <row r="206" spans="3:12" x14ac:dyDescent="0.25">
      <c r="C206" s="170"/>
      <c r="D206" s="174"/>
      <c r="E206" s="171"/>
      <c r="F206" s="171"/>
      <c r="G206" s="171"/>
      <c r="H206" s="171"/>
      <c r="I206" s="171"/>
      <c r="J206" s="171"/>
      <c r="K206" s="171"/>
      <c r="L206" s="170"/>
    </row>
    <row r="207" spans="3:12" x14ac:dyDescent="0.25">
      <c r="C207" s="170"/>
      <c r="D207" s="174"/>
      <c r="E207" s="171"/>
      <c r="F207" s="171"/>
      <c r="G207" s="171"/>
      <c r="H207" s="171"/>
      <c r="I207" s="171"/>
      <c r="J207" s="171"/>
      <c r="K207" s="171"/>
      <c r="L207" s="170"/>
    </row>
    <row r="208" spans="3:12" ht="25.5" customHeight="1" x14ac:dyDescent="0.25">
      <c r="C208" s="174"/>
      <c r="D208" s="174"/>
      <c r="E208" s="174"/>
      <c r="F208" s="174"/>
      <c r="G208" s="174"/>
      <c r="H208" s="174"/>
      <c r="I208" s="174"/>
      <c r="J208" s="174"/>
      <c r="K208" s="174"/>
      <c r="L208" s="170"/>
    </row>
    <row r="209" spans="3:12" x14ac:dyDescent="0.25">
      <c r="C209" s="175"/>
      <c r="D209" s="175"/>
      <c r="E209" s="169"/>
      <c r="F209" s="169"/>
      <c r="G209" s="169"/>
      <c r="H209" s="169"/>
      <c r="I209" s="169"/>
      <c r="J209" s="169"/>
      <c r="K209" s="169"/>
      <c r="L209" s="175"/>
    </row>
    <row r="210" spans="3:12" x14ac:dyDescent="0.25">
      <c r="C210" s="175"/>
      <c r="D210" s="175"/>
      <c r="E210" s="169"/>
      <c r="F210" s="169"/>
      <c r="G210" s="169"/>
      <c r="H210" s="169"/>
      <c r="I210" s="169"/>
      <c r="J210" s="169"/>
      <c r="K210" s="169"/>
      <c r="L210" s="175"/>
    </row>
    <row r="211" spans="3:12" x14ac:dyDescent="0.25">
      <c r="C211" s="170"/>
      <c r="D211" s="174"/>
      <c r="E211" s="171"/>
      <c r="F211" s="171"/>
      <c r="G211" s="171"/>
      <c r="H211" s="171"/>
      <c r="I211" s="171"/>
      <c r="J211" s="171"/>
      <c r="K211" s="171"/>
      <c r="L211" s="172"/>
    </row>
    <row r="212" spans="3:12" x14ac:dyDescent="0.25">
      <c r="C212" s="170"/>
      <c r="D212" s="174"/>
      <c r="E212" s="171"/>
      <c r="F212" s="171"/>
      <c r="G212" s="171"/>
      <c r="H212" s="171"/>
      <c r="I212" s="171"/>
      <c r="J212" s="171"/>
      <c r="K212" s="171"/>
      <c r="L212" s="170"/>
    </row>
    <row r="213" spans="3:12" x14ac:dyDescent="0.25">
      <c r="C213" s="170"/>
      <c r="D213" s="174"/>
      <c r="E213" s="171"/>
      <c r="F213" s="171"/>
      <c r="G213" s="171"/>
      <c r="H213" s="171"/>
      <c r="I213" s="171"/>
      <c r="J213" s="171"/>
      <c r="K213" s="171"/>
      <c r="L213" s="170"/>
    </row>
    <row r="214" spans="3:12" x14ac:dyDescent="0.25">
      <c r="C214" s="170"/>
      <c r="D214" s="174"/>
      <c r="E214" s="171"/>
      <c r="F214" s="171"/>
      <c r="G214" s="171"/>
      <c r="H214" s="171"/>
      <c r="I214" s="171"/>
      <c r="J214" s="171"/>
      <c r="K214" s="171"/>
      <c r="L214" s="170"/>
    </row>
    <row r="215" spans="3:12" x14ac:dyDescent="0.25">
      <c r="C215" s="170"/>
      <c r="D215" s="174"/>
      <c r="E215" s="171"/>
      <c r="F215" s="171"/>
      <c r="G215" s="171"/>
      <c r="H215" s="171"/>
      <c r="I215" s="171"/>
      <c r="J215" s="171"/>
      <c r="K215" s="171"/>
      <c r="L215" s="170"/>
    </row>
    <row r="216" spans="3:12" x14ac:dyDescent="0.25">
      <c r="C216" s="170"/>
      <c r="D216" s="174"/>
      <c r="E216" s="171"/>
      <c r="F216" s="171"/>
      <c r="G216" s="171"/>
      <c r="H216" s="171"/>
      <c r="I216" s="171"/>
      <c r="J216" s="171"/>
      <c r="K216" s="171"/>
      <c r="L216" s="170"/>
    </row>
    <row r="217" spans="3:12" x14ac:dyDescent="0.25">
      <c r="C217" s="170"/>
      <c r="D217" s="174"/>
      <c r="E217" s="171"/>
      <c r="F217" s="171"/>
      <c r="G217" s="171"/>
      <c r="H217" s="171"/>
      <c r="I217" s="171"/>
      <c r="J217" s="171"/>
      <c r="K217" s="171"/>
      <c r="L217" s="170"/>
    </row>
    <row r="218" spans="3:12" x14ac:dyDescent="0.25">
      <c r="C218" s="170"/>
      <c r="D218" s="174"/>
      <c r="E218" s="171"/>
      <c r="F218" s="171"/>
      <c r="G218" s="171"/>
      <c r="H218" s="171"/>
      <c r="I218" s="171"/>
      <c r="J218" s="171"/>
      <c r="K218" s="171"/>
      <c r="L218" s="170"/>
    </row>
    <row r="219" spans="3:12" ht="30" customHeight="1" x14ac:dyDescent="0.25">
      <c r="C219" s="176"/>
      <c r="D219" s="177"/>
      <c r="E219" s="177"/>
      <c r="F219" s="177"/>
      <c r="G219" s="177"/>
      <c r="H219" s="177"/>
      <c r="I219" s="177"/>
      <c r="J219" s="177"/>
      <c r="K219" s="178"/>
      <c r="L219" s="168"/>
    </row>
  </sheetData>
  <mergeCells count="124">
    <mergeCell ref="D152:D153"/>
    <mergeCell ref="E152:K152"/>
    <mergeCell ref="E138:K138"/>
    <mergeCell ref="M138:M139"/>
    <mergeCell ref="E96:K96"/>
    <mergeCell ref="M96:M97"/>
    <mergeCell ref="C82:C83"/>
    <mergeCell ref="N110:N111"/>
    <mergeCell ref="O110:O111"/>
    <mergeCell ref="B121:O123"/>
    <mergeCell ref="N124:N125"/>
    <mergeCell ref="O124:O125"/>
    <mergeCell ref="B135:O137"/>
    <mergeCell ref="C110:C111"/>
    <mergeCell ref="D110:D111"/>
    <mergeCell ref="E110:K110"/>
    <mergeCell ref="D124:D125"/>
    <mergeCell ref="L124:L125"/>
    <mergeCell ref="B138:B139"/>
    <mergeCell ref="B169:B176"/>
    <mergeCell ref="C167:C168"/>
    <mergeCell ref="M167:M168"/>
    <mergeCell ref="B98:B105"/>
    <mergeCell ref="B110:B111"/>
    <mergeCell ref="B112:B119"/>
    <mergeCell ref="B124:B125"/>
    <mergeCell ref="B126:B133"/>
    <mergeCell ref="M124:M125"/>
    <mergeCell ref="L138:L139"/>
    <mergeCell ref="B154:B161"/>
    <mergeCell ref="B167:B168"/>
    <mergeCell ref="C152:C153"/>
    <mergeCell ref="B107:O109"/>
    <mergeCell ref="N167:N168"/>
    <mergeCell ref="O167:O168"/>
    <mergeCell ref="N138:N139"/>
    <mergeCell ref="O138:O139"/>
    <mergeCell ref="B149:O151"/>
    <mergeCell ref="N152:N153"/>
    <mergeCell ref="O152:O153"/>
    <mergeCell ref="B164:O166"/>
    <mergeCell ref="B140:B147"/>
    <mergeCell ref="B152:B153"/>
    <mergeCell ref="B56:B63"/>
    <mergeCell ref="B68:B69"/>
    <mergeCell ref="B70:B77"/>
    <mergeCell ref="B82:B83"/>
    <mergeCell ref="B84:B91"/>
    <mergeCell ref="C138:C139"/>
    <mergeCell ref="D138:D139"/>
    <mergeCell ref="C124:C125"/>
    <mergeCell ref="B96:B97"/>
    <mergeCell ref="C96:C97"/>
    <mergeCell ref="B65:O67"/>
    <mergeCell ref="N68:N69"/>
    <mergeCell ref="O68:O69"/>
    <mergeCell ref="B79:O81"/>
    <mergeCell ref="C68:C69"/>
    <mergeCell ref="D68:D69"/>
    <mergeCell ref="E68:K68"/>
    <mergeCell ref="L68:L69"/>
    <mergeCell ref="N82:N83"/>
    <mergeCell ref="O82:O83"/>
    <mergeCell ref="B93:O95"/>
    <mergeCell ref="N96:N97"/>
    <mergeCell ref="O96:O97"/>
    <mergeCell ref="B39:B40"/>
    <mergeCell ref="B41:B48"/>
    <mergeCell ref="B54:B55"/>
    <mergeCell ref="L9:L10"/>
    <mergeCell ref="L39:L40"/>
    <mergeCell ref="E9:K9"/>
    <mergeCell ref="B9:B10"/>
    <mergeCell ref="B11:B18"/>
    <mergeCell ref="C54:C55"/>
    <mergeCell ref="C39:C40"/>
    <mergeCell ref="D9:D10"/>
    <mergeCell ref="C9:C10"/>
    <mergeCell ref="B20:O22"/>
    <mergeCell ref="B36:O38"/>
    <mergeCell ref="N39:N40"/>
    <mergeCell ref="O39:O40"/>
    <mergeCell ref="B51:O53"/>
    <mergeCell ref="B23:B24"/>
    <mergeCell ref="B25:B34"/>
    <mergeCell ref="N54:N55"/>
    <mergeCell ref="O54:O55"/>
    <mergeCell ref="D167:D168"/>
    <mergeCell ref="E167:K167"/>
    <mergeCell ref="L152:L153"/>
    <mergeCell ref="M152:M153"/>
    <mergeCell ref="M82:M83"/>
    <mergeCell ref="M110:M111"/>
    <mergeCell ref="M68:M69"/>
    <mergeCell ref="M9:M10"/>
    <mergeCell ref="L167:L168"/>
    <mergeCell ref="D82:D83"/>
    <mergeCell ref="E82:K82"/>
    <mergeCell ref="L82:L83"/>
    <mergeCell ref="L110:L111"/>
    <mergeCell ref="E124:K124"/>
    <mergeCell ref="D54:D55"/>
    <mergeCell ref="M39:M40"/>
    <mergeCell ref="E54:K54"/>
    <mergeCell ref="L54:L55"/>
    <mergeCell ref="M54:M55"/>
    <mergeCell ref="D39:D40"/>
    <mergeCell ref="E39:K39"/>
    <mergeCell ref="C19:K19"/>
    <mergeCell ref="L96:L97"/>
    <mergeCell ref="D96:D97"/>
    <mergeCell ref="Q14:S14"/>
    <mergeCell ref="C23:C24"/>
    <mergeCell ref="D23:D24"/>
    <mergeCell ref="E23:K23"/>
    <mergeCell ref="L23:L24"/>
    <mergeCell ref="M23:M24"/>
    <mergeCell ref="N9:N10"/>
    <mergeCell ref="O9:O10"/>
    <mergeCell ref="R3:S3"/>
    <mergeCell ref="R9:S11"/>
    <mergeCell ref="B6:O8"/>
    <mergeCell ref="N23:N24"/>
    <mergeCell ref="O23:O24"/>
  </mergeCells>
  <dataValidations count="5">
    <dataValidation type="list" allowBlank="1" showInputMessage="1" showErrorMessage="1" sqref="C169:C176 C154:C163 C41:C50 C56:C64 C211:C218 C70:C77 C84:C92 C98:C106 C11:C18 C112:C119 C126:C134 C140:C148 C178:C185 C189:C196 C200:C207 C25:C34" xr:uid="{00000000-0002-0000-0700-000000000000}">
      <formula1>$AG$7:$AG$8</formula1>
    </dataValidation>
    <dataValidation type="list" allowBlank="1" showInputMessage="1" showErrorMessage="1" sqref="E11:E18 E154:E161 I154:I161 G154:G161 E140:E147 I140:I147 G140:G147 E126:E133 I126:I133 G126:G133 E112:E119 I112:I119 G112:G119 E98:E105 I98:I105 G98:G105 E84:E91 I84:I91 G84:G91 E70:E77 I70:I77 G70:G77 E56:E63 I56:I63 G56:G63 G169:G176 I11:I18 G11:G18 G41:G48 E169:E176 I169:I176 E41:E48 I41:I48 E25:E34 I25:I34 G25:G34" xr:uid="{00000000-0002-0000-0700-000001000000}">
      <formula1>$AB$5:$AB$6</formula1>
    </dataValidation>
    <dataValidation type="list" allowBlank="1" showInputMessage="1" showErrorMessage="1" sqref="F11:F18 F154:F161 F140:F147 F126:F133 F112:F119 F98:F105 F84:F91 F70:F77 F56:F63 F169:F176 F41:F48 F25:F34" xr:uid="{00000000-0002-0000-0700-000002000000}">
      <formula1>$AC$5:$AC$6</formula1>
    </dataValidation>
    <dataValidation type="list" allowBlank="1" showInputMessage="1" showErrorMessage="1" sqref="H11:H18 H154:H161 J154:J161 H140:H147 J140:J147 H126:H133 J126:J133 H112:H119 J112:J119 H98:H105 J98:J105 H84:H91 J84:J91 H70:H77 J70:J77 H56:H63 J56:J63 J169:J176 J11:J18 J41:J48 H169:H176 H41:H48 H25:H34 J25:J34" xr:uid="{00000000-0002-0000-0700-000003000000}">
      <formula1>$AD$5:$AD$6</formula1>
    </dataValidation>
    <dataValidation type="list" allowBlank="1" showInputMessage="1" showErrorMessage="1" sqref="K11:K18 K154:K161 K140:K147 K126:K133 K112:K119 K98:K105 K84:K91 K70:K77 K56:K63 K169:K176 K41:K48 K25:K34"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Blanca L. Salcedo</cp:lastModifiedBy>
  <cp:lastPrinted>2015-03-17T20:47:38Z</cp:lastPrinted>
  <dcterms:created xsi:type="dcterms:W3CDTF">2011-07-26T19:10:29Z</dcterms:created>
  <dcterms:modified xsi:type="dcterms:W3CDTF">2019-08-16T16:17:07Z</dcterms:modified>
</cp:coreProperties>
</file>