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codeName="ThisWorkbook" defaultThemeVersion="124226"/>
  <mc:AlternateContent xmlns:mc="http://schemas.openxmlformats.org/markup-compatibility/2006">
    <mc:Choice Requires="x15">
      <x15ac:absPath xmlns:x15ac="http://schemas.microsoft.com/office/spreadsheetml/2010/11/ac" url="C:\Users\blanca.salcedo\Documents\2019\Vigencia 2019 IDPYBA OCI\JULIO\RIESGOS 2DO SEGU\"/>
    </mc:Choice>
  </mc:AlternateContent>
  <xr:revisionPtr revIDLastSave="0" documentId="13_ncr:1_{7BB2ECDB-4421-42C8-8CE9-28CDE3A16541}" xr6:coauthVersionLast="43" xr6:coauthVersionMax="43" xr10:uidLastSave="{00000000-0000-0000-0000-000000000000}"/>
  <bookViews>
    <workbookView xWindow="-120" yWindow="-120" windowWidth="20730" windowHeight="11160" tabRatio="692" firstSheet="2" activeTab="2" xr2:uid="{00000000-000D-0000-FFFF-FFFF00000000}"/>
  </bookViews>
  <sheets>
    <sheet name="CONTEXTO ESTRATÉGICO" sheetId="21" r:id="rId1"/>
    <sheet name="CONTROL DE CAMBIOS" sheetId="23" r:id="rId2"/>
    <sheet name="MAPA DE RIESGOS" sheetId="20" r:id="rId3"/>
    <sheet name="Hoja1" sheetId="24" r:id="rId4"/>
    <sheet name="CLASIFICACIÓN DEL RIESGO " sheetId="8" r:id="rId5"/>
    <sheet name="CALIFICACIÓN DEL RIESGO" sheetId="9" r:id="rId6"/>
    <sheet name="OPCIONES DE MANEJO DEL RIESGO" sheetId="7" r:id="rId7"/>
    <sheet name="MATRIZ CALIFICACIÓN" sheetId="4" r:id="rId8"/>
    <sheet name="EVALUACIÓN DE CONTROLES" sheetId="22" r:id="rId9"/>
  </sheets>
  <definedNames>
    <definedName name="_xlnm._FilterDatabase" localSheetId="2" hidden="1">'MAPA DE RIESGOS'!$A$111:$A$147</definedName>
    <definedName name="_xlnm.Print_Area" localSheetId="0">'CONTEXTO ESTRATÉGICO'!$A$1:$D$16</definedName>
    <definedName name="_xlnm.Print_Area" localSheetId="2">'MAPA DE RIESGOS'!$A:$S</definedName>
    <definedName name="_xlnm.Print_Area" localSheetId="7">'MATRIZ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231" i="20" l="1"/>
  <c r="AF167" i="20" l="1"/>
  <c r="AE167" i="20"/>
  <c r="AF165" i="20"/>
  <c r="AH163" i="20" s="1"/>
  <c r="AJ163" i="20" s="1"/>
  <c r="AE165" i="20"/>
  <c r="AF164" i="20"/>
  <c r="AE164" i="20"/>
  <c r="AE163" i="20"/>
  <c r="O163" i="20"/>
  <c r="AF163" i="20"/>
  <c r="P163" i="20"/>
  <c r="AF162" i="20"/>
  <c r="AE162" i="20"/>
  <c r="AF160" i="20"/>
  <c r="AE160" i="20"/>
  <c r="AF159" i="20"/>
  <c r="AH158" i="20" s="1"/>
  <c r="AJ158" i="20" s="1"/>
  <c r="AL158" i="20" s="1"/>
  <c r="AE159" i="20"/>
  <c r="AE158" i="20"/>
  <c r="AG158" i="20"/>
  <c r="AI158" i="20" s="1"/>
  <c r="O158" i="20"/>
  <c r="AF158" i="20"/>
  <c r="P158" i="20"/>
  <c r="AF157" i="20"/>
  <c r="AE157" i="20"/>
  <c r="AF155" i="20"/>
  <c r="AE155" i="20"/>
  <c r="AF154" i="20"/>
  <c r="AE154" i="20"/>
  <c r="AF153" i="20"/>
  <c r="AE153" i="20"/>
  <c r="P153" i="20"/>
  <c r="O153" i="20"/>
  <c r="AF152" i="20"/>
  <c r="AE152" i="20"/>
  <c r="AF150" i="20"/>
  <c r="AE150" i="20"/>
  <c r="AF149" i="20"/>
  <c r="AE149" i="20"/>
  <c r="AG148" i="20" s="1"/>
  <c r="AI148" i="20" s="1"/>
  <c r="AF148" i="20"/>
  <c r="AE148" i="20"/>
  <c r="P148" i="20"/>
  <c r="O148" i="20"/>
  <c r="Q148" i="20" s="1"/>
  <c r="R148" i="20" s="1"/>
  <c r="M11" i="22"/>
  <c r="M12" i="22"/>
  <c r="M13" i="22"/>
  <c r="M14"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AE111" i="20"/>
  <c r="AF111" i="20"/>
  <c r="AE112" i="20"/>
  <c r="AF112" i="20"/>
  <c r="AE113" i="20"/>
  <c r="AF113" i="20"/>
  <c r="AE116" i="20"/>
  <c r="AF116" i="20"/>
  <c r="O117" i="20"/>
  <c r="P117" i="20"/>
  <c r="AE117" i="20"/>
  <c r="AF117" i="20"/>
  <c r="AE118" i="20"/>
  <c r="AF118" i="20"/>
  <c r="AE119" i="20"/>
  <c r="AF119" i="20"/>
  <c r="AH117" i="20" s="1"/>
  <c r="AJ117" i="20" s="1"/>
  <c r="AL117" i="20" s="1"/>
  <c r="AE121" i="20"/>
  <c r="AF121" i="20"/>
  <c r="O122" i="20"/>
  <c r="P122" i="20"/>
  <c r="AE122" i="20"/>
  <c r="AF122" i="20"/>
  <c r="AE123" i="20"/>
  <c r="AF123" i="20"/>
  <c r="AE124" i="20"/>
  <c r="AF124" i="20"/>
  <c r="AE126" i="20"/>
  <c r="AF126" i="20"/>
  <c r="O127" i="20"/>
  <c r="P127" i="20"/>
  <c r="AE127" i="20"/>
  <c r="AF127" i="20"/>
  <c r="AE128" i="20"/>
  <c r="AF128" i="20"/>
  <c r="AE129" i="20"/>
  <c r="AF129" i="20"/>
  <c r="AE131" i="20"/>
  <c r="AF131" i="20"/>
  <c r="O132" i="20"/>
  <c r="P132" i="20"/>
  <c r="AE132" i="20"/>
  <c r="AF132" i="20"/>
  <c r="AE133" i="20"/>
  <c r="AF133" i="20"/>
  <c r="AE134" i="20"/>
  <c r="AG132" i="20" s="1"/>
  <c r="AI132" i="20" s="1"/>
  <c r="AK132" i="20" s="1"/>
  <c r="AF134" i="20"/>
  <c r="AE136" i="20"/>
  <c r="AF136" i="20"/>
  <c r="O137" i="20"/>
  <c r="Q137" i="20" s="1"/>
  <c r="R137" i="20" s="1"/>
  <c r="P137" i="20"/>
  <c r="AE137" i="20"/>
  <c r="AF137" i="20"/>
  <c r="AE138" i="20"/>
  <c r="AF138" i="20"/>
  <c r="AE139" i="20"/>
  <c r="AF139" i="20"/>
  <c r="AH137" i="20" s="1"/>
  <c r="AJ137" i="20" s="1"/>
  <c r="AL137" i="20" s="1"/>
  <c r="AE141" i="20"/>
  <c r="AF141" i="20"/>
  <c r="O142" i="20"/>
  <c r="P142" i="20"/>
  <c r="AE142" i="20"/>
  <c r="AF142" i="20"/>
  <c r="AE143" i="20"/>
  <c r="AF143" i="20"/>
  <c r="AE144" i="20"/>
  <c r="AF144" i="20"/>
  <c r="AE147" i="20"/>
  <c r="AF147" i="20"/>
  <c r="Q111" i="20"/>
  <c r="R111" i="20" s="1"/>
  <c r="Q158" i="20" l="1"/>
  <c r="R158" i="20" s="1"/>
  <c r="Q122" i="20"/>
  <c r="R122" i="20" s="1"/>
  <c r="AH142" i="20"/>
  <c r="AJ142" i="20" s="1"/>
  <c r="AL142" i="20" s="1"/>
  <c r="AK148" i="20"/>
  <c r="AM148" i="20" s="1"/>
  <c r="AK158" i="20"/>
  <c r="AG163" i="20"/>
  <c r="AI163" i="20" s="1"/>
  <c r="AK163" i="20" s="1"/>
  <c r="AG142" i="20"/>
  <c r="AI142" i="20" s="1"/>
  <c r="AK142" i="20" s="1"/>
  <c r="AM142" i="20" s="1"/>
  <c r="Q153" i="20"/>
  <c r="R153" i="20" s="1"/>
  <c r="AG153" i="20"/>
  <c r="AI153" i="20" s="1"/>
  <c r="AK153" i="20" s="1"/>
  <c r="AG127" i="20"/>
  <c r="AI127" i="20" s="1"/>
  <c r="AK127" i="20" s="1"/>
  <c r="AM127" i="20" s="1"/>
  <c r="AG117" i="20"/>
  <c r="AI117" i="20" s="1"/>
  <c r="AK117" i="20" s="1"/>
  <c r="AM117" i="20" s="1"/>
  <c r="Q142" i="20"/>
  <c r="R142" i="20" s="1"/>
  <c r="AG137" i="20"/>
  <c r="AI137" i="20" s="1"/>
  <c r="AK137" i="20" s="1"/>
  <c r="AM137" i="20" s="1"/>
  <c r="Q132" i="20"/>
  <c r="R132" i="20" s="1"/>
  <c r="Q117" i="20"/>
  <c r="R117" i="20" s="1"/>
  <c r="AH111" i="20"/>
  <c r="AJ111" i="20" s="1"/>
  <c r="AL111" i="20" s="1"/>
  <c r="AL163" i="20"/>
  <c r="AM163" i="20" s="1"/>
  <c r="AG122" i="20"/>
  <c r="AI122" i="20" s="1"/>
  <c r="AK122" i="20" s="1"/>
  <c r="AG111" i="20"/>
  <c r="AI111" i="20" s="1"/>
  <c r="AK111" i="20" s="1"/>
  <c r="AM111" i="20" s="1"/>
  <c r="AH148" i="20"/>
  <c r="AJ148" i="20" s="1"/>
  <c r="AL148" i="20" s="1"/>
  <c r="AH153" i="20"/>
  <c r="AJ153" i="20" s="1"/>
  <c r="AL153" i="20" s="1"/>
  <c r="AM153" i="20" s="1"/>
  <c r="AH132" i="20"/>
  <c r="AJ132" i="20" s="1"/>
  <c r="AL132" i="20" s="1"/>
  <c r="AM132" i="20" s="1"/>
  <c r="AH127" i="20"/>
  <c r="AJ127" i="20" s="1"/>
  <c r="AL127" i="20" s="1"/>
  <c r="Q127" i="20"/>
  <c r="R127" i="20" s="1"/>
  <c r="AH122" i="20"/>
  <c r="AJ122" i="20" s="1"/>
  <c r="AL122" i="20" s="1"/>
  <c r="Q163" i="20"/>
  <c r="R163" i="20" s="1"/>
  <c r="AM158" i="20"/>
  <c r="AM122"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800-000001000000}">
      <text>
        <r>
          <rPr>
            <sz val="14"/>
            <color indexed="81"/>
            <rFont val="Tahoma"/>
            <family val="2"/>
          </rPr>
          <t xml:space="preserve">Si el control es preventivo, afecta  la probabilidad y si el control es correctivo afecta el impacto
</t>
        </r>
      </text>
    </comment>
    <comment ref="C9" authorId="1" shapeId="0" xr:uid="{00000000-0006-0000-0800-000002000000}">
      <text>
        <r>
          <rPr>
            <b/>
            <sz val="11"/>
            <color indexed="81"/>
            <rFont val="Tahoma"/>
            <family val="2"/>
          </rPr>
          <t>Si el control es preventivo, afecta  la probabilidad y si el control es correctivo afecta el impacto</t>
        </r>
      </text>
    </comment>
    <comment ref="G10" authorId="0" shapeId="0" xr:uid="{00000000-0006-0000-08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8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800-000005000000}">
      <text>
        <r>
          <rPr>
            <sz val="11"/>
            <color indexed="81"/>
            <rFont val="Tahoma"/>
            <family val="2"/>
          </rPr>
          <t xml:space="preserve">
Relacionar el numero de consecutivo del riesgo identificado en el mapa</t>
        </r>
      </text>
    </comment>
    <comment ref="C23" authorId="1" shapeId="0" xr:uid="{00000000-0006-0000-0800-000006000000}">
      <text>
        <r>
          <rPr>
            <b/>
            <sz val="11"/>
            <color indexed="81"/>
            <rFont val="Tahoma"/>
            <family val="2"/>
          </rPr>
          <t>Si el control es preventivo, afecta  la probabilidad y si el control es correctivo afecta el impacto</t>
        </r>
      </text>
    </comment>
    <comment ref="G24" authorId="0" shapeId="0" xr:uid="{00000000-0006-0000-08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8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800-000009000000}">
      <text>
        <r>
          <rPr>
            <b/>
            <sz val="11"/>
            <color indexed="81"/>
            <rFont val="Tahoma"/>
            <family val="2"/>
          </rPr>
          <t>Si el control es preventivo, afecta  la probabilidad y si el control es correctivo afecta el impacto</t>
        </r>
      </text>
    </comment>
    <comment ref="G38" authorId="0" shapeId="0" xr:uid="{00000000-0006-0000-08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8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800-00000C000000}">
      <text>
        <r>
          <rPr>
            <b/>
            <sz val="11"/>
            <color indexed="81"/>
            <rFont val="Tahoma"/>
            <family val="2"/>
          </rPr>
          <t>Si el control es preventivo, afecta  la probabilidad y si el control es correctivo afecta el impacto</t>
        </r>
      </text>
    </comment>
    <comment ref="G53" authorId="0" shapeId="0" xr:uid="{00000000-0006-0000-08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8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800-00000F000000}">
      <text>
        <r>
          <rPr>
            <b/>
            <sz val="11"/>
            <color indexed="81"/>
            <rFont val="Tahoma"/>
            <family val="2"/>
          </rPr>
          <t>Si el control es preventivo, afecta  la probabilidad y si el control es correctivo afecta el impacto</t>
        </r>
      </text>
    </comment>
    <comment ref="G67" authorId="0" shapeId="0" xr:uid="{00000000-0006-0000-08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8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800-000012000000}">
      <text>
        <r>
          <rPr>
            <b/>
            <sz val="11"/>
            <color indexed="81"/>
            <rFont val="Tahoma"/>
            <family val="2"/>
          </rPr>
          <t>Si el control es preventivo, afecta  la probabilidad y si el control es correctivo afecta el impacto</t>
        </r>
      </text>
    </comment>
    <comment ref="G81" authorId="0" shapeId="0" xr:uid="{00000000-0006-0000-08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8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800-000015000000}">
      <text>
        <r>
          <rPr>
            <b/>
            <sz val="11"/>
            <color indexed="81"/>
            <rFont val="Tahoma"/>
            <family val="2"/>
          </rPr>
          <t>Si el control es preventivo, afecta  la probabilidad y si el control es correctivo afecta el impacto</t>
        </r>
      </text>
    </comment>
    <comment ref="G95" authorId="0" shapeId="0" xr:uid="{00000000-0006-0000-08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8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800-000018000000}">
      <text>
        <r>
          <rPr>
            <b/>
            <sz val="11"/>
            <color indexed="81"/>
            <rFont val="Tahoma"/>
            <family val="2"/>
          </rPr>
          <t>Si el control es preventivo, afecta  la probabilidad y si el control es correctivo afecta el impacto</t>
        </r>
      </text>
    </comment>
    <comment ref="G109" authorId="0" shapeId="0" xr:uid="{00000000-0006-0000-08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8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800-00001B000000}">
      <text>
        <r>
          <rPr>
            <b/>
            <sz val="11"/>
            <color indexed="81"/>
            <rFont val="Tahoma"/>
            <family val="2"/>
          </rPr>
          <t>Si el control es preventivo, afecta  la probabilidad y si el control es correctivo afecta el impacto</t>
        </r>
      </text>
    </comment>
    <comment ref="G123" authorId="0" shapeId="0" xr:uid="{00000000-0006-0000-08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8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800-00001E000000}">
      <text>
        <r>
          <rPr>
            <b/>
            <sz val="11"/>
            <color indexed="81"/>
            <rFont val="Tahoma"/>
            <family val="2"/>
          </rPr>
          <t>Si el control es preventivo, afecta  la probabilidad y si el control es correctivo afecta el impacto</t>
        </r>
      </text>
    </comment>
    <comment ref="G137" authorId="0" shapeId="0" xr:uid="{00000000-0006-0000-08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8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800-000021000000}">
      <text>
        <r>
          <rPr>
            <b/>
            <sz val="11"/>
            <color indexed="81"/>
            <rFont val="Tahoma"/>
            <family val="2"/>
          </rPr>
          <t>Si el control es preventivo, afecta  la probabilidad y si el control es correctivo afecta el impacto</t>
        </r>
      </text>
    </comment>
    <comment ref="G151" authorId="0" shapeId="0" xr:uid="{00000000-0006-0000-08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8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800-000024000000}">
      <text>
        <r>
          <rPr>
            <b/>
            <sz val="11"/>
            <color indexed="81"/>
            <rFont val="Tahoma"/>
            <family val="2"/>
          </rPr>
          <t>Si el control es preventivo, afecta  la probabilidad y si el control es correctivo afecta el impacto</t>
        </r>
      </text>
    </comment>
    <comment ref="G166" authorId="0" shapeId="0" xr:uid="{00000000-0006-0000-08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8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<sst xmlns="http://schemas.openxmlformats.org/spreadsheetml/2006/main" count="1466" uniqueCount="586">
  <si>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</si>
  <si>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</si>
  <si>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</si>
  <si>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</si>
  <si>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</si>
  <si>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</si>
  <si>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</si>
  <si>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</si>
  <si>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</si>
  <si>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</si>
  <si>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</si>
  <si>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</si>
  <si>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</si>
  <si>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</si>
  <si>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</si>
  <si>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</si>
  <si>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</si>
  <si>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</si>
  <si>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</si>
  <si>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</si>
  <si>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</si>
  <si>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</si>
  <si>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</si>
  <si>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</si>
  <si>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</si>
  <si>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</si>
  <si>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</si>
  <si>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</si>
  <si>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</si>
  <si>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</si>
  <si>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</si>
  <si>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</si>
  <si>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</si>
  <si>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</si>
  <si>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</si>
  <si>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</si>
  <si>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</si>
  <si>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</si>
  <si>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</si>
  <si>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</si>
  <si>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</si>
  <si>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</si>
  <si>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</si>
  <si>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</si>
  <si>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</si>
  <si>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</si>
  <si>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</si>
  <si>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</si>
  <si>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</si>
  <si>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</si>
  <si>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</si>
  <si>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</si>
  <si>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</si>
  <si>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</si>
  <si>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</si>
  <si>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</si>
  <si>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</si>
  <si>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</si>
  <si>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</si>
  <si>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</si>
  <si>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</si>
  <si>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</si>
  <si>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</si>
  <si>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</si>
  <si>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</si>
  <si>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</si>
  <si>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</si>
  <si>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</si>
  <si>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</si>
  <si>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</si>
  <si>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</si>
  <si>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</si>
  <si>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</si>
  <si>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</si>
  <si>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</si>
  <si>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</si>
  <si>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</si>
  <si>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</si>
  <si>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</si>
  <si>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</si>
  <si>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</si>
  <si>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</si>
  <si>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</si>
  <si>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</si>
  <si>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</si>
  <si>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</si>
  <si>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</si>
  <si>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</si>
  <si>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</si>
  <si>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</si>
  <si>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</si>
  <si>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</si>
  <si>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</si>
  <si>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</si>
  <si>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</si>
  <si>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</si>
  <si>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</si>
  <si>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</si>
  <si>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</si>
  <si>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</si>
  <si>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</si>
  <si>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</si>
  <si>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</si>
  <si>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</si>
  <si>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</si>
  <si>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</si>
  <si>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</si>
  <si>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</si>
  <si>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</si>
  <si>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</si>
  <si>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</si>
  <si>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</si>
  <si>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</si>
  <si>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</si>
  <si>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</si>
  <si>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</si>
  <si>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</si>
  <si>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</si>
  <si>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</si>
  <si>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</si>
  <si>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</si>
  <si>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</si>
  <si>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</si>
  <si>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</si>
  <si>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</si>
  <si>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</si>
  <si>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</si>
  <si>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</si>
  <si>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</si>
  <si>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</si>
  <si>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</si>
  <si>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</si>
  <si>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</si>
  <si>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</si>
  <si>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</si>
  <si>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</si>
  <si>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</si>
  <si>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</si>
  <si>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</si>
  <si>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</si>
  <si>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</si>
  <si>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</si>
  <si>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</si>
  <si>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</si>
  <si>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</si>
  <si>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</si>
  <si>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</si>
  <si>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</si>
  <si>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</si>
  <si>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</si>
  <si>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</si>
  <si>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</si>
  <si>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</si>
  <si>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</si>
  <si>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</si>
  <si>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</si>
  <si>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</si>
  <si>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</si>
  <si>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</si>
  <si>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</si>
  <si>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</si>
  <si>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</si>
  <si>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</si>
  <si>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</si>
  <si>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</si>
  <si>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</si>
  <si>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</si>
  <si>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</si>
  <si>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</si>
  <si>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</si>
  <si>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</si>
  <si>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</si>
  <si>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</si>
  <si>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</si>
  <si>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</si>
  <si>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</si>
  <si>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</si>
  <si>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</si>
  <si>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</si>
  <si>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</si>
  <si>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</si>
  <si>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</si>
  <si>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</si>
  <si>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</si>
  <si>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</si>
  <si>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</si>
  <si>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</si>
  <si>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</si>
  <si>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</si>
  <si>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</si>
  <si>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</si>
  <si>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</si>
  <si>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</si>
  <si>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</si>
  <si>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</si>
  <si>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</si>
  <si>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</si>
  <si>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</si>
  <si>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</si>
  <si>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</si>
  <si>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</si>
  <si>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</si>
  <si>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</si>
  <si>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</si>
  <si>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</si>
  <si>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</si>
  <si>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</si>
  <si>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</si>
  <si>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</si>
  <si>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</si>
  <si>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</si>
  <si>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</si>
  <si>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</si>
  <si>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</si>
  <si>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</si>
  <si>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</si>
  <si>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</si>
  <si>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</si>
  <si>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</si>
  <si>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</si>
  <si>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</si>
  <si>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</si>
  <si>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</si>
  <si>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</si>
  <si>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</si>
  <si>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</si>
  <si>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</si>
  <si>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</si>
  <si>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</si>
  <si>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</si>
  <si>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</si>
  <si>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</si>
  <si>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</si>
  <si>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</si>
  <si>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</si>
  <si>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</si>
  <si>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</si>
  <si>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</si>
  <si>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</si>
  <si>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</si>
  <si>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</si>
  <si>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</si>
  <si>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</si>
  <si>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</si>
  <si>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</si>
  <si>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</si>
  <si>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</si>
  <si>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</si>
  <si>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</si>
  <si>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</si>
  <si>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</si>
  <si>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</si>
  <si>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</si>
  <si>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</si>
  <si>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</si>
  <si>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</si>
  <si>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</si>
  <si>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</si>
  <si>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</si>
  <si>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</si>
  <si>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</si>
  <si>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</si>
  <si>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</si>
  <si>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</si>
  <si>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</si>
  <si>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</si>
  <si>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</si>
  <si>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</si>
  <si>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</si>
  <si>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</si>
  <si>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</si>
  <si>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</si>
  <si>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</si>
  <si>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</si>
  <si>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</si>
  <si>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</si>
  <si>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</si>
  <si>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</si>
  <si>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</si>
  <si>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</si>
  <si>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</si>
  <si>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</si>
  <si>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</si>
  <si>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</si>
  <si>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</si>
  <si>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</si>
  <si>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</si>
  <si>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</si>
  <si>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</si>
  <si>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</si>
  <si>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</si>
  <si>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</si>
  <si>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</si>
  <si>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</si>
  <si>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</si>
  <si>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</si>
  <si>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</si>
  <si>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</si>
  <si>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</si>
  <si>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</si>
  <si>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</si>
  <si>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</si>
  <si>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</si>
  <si>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</si>
  <si>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</si>
  <si>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</si>
  <si>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</si>
  <si>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</si>
  <si>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</si>
  <si>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</si>
  <si>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</si>
  <si>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</si>
  <si>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</si>
  <si>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</si>
  <si>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</si>
  <si>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</si>
  <si>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</si>
  <si>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</si>
  <si>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</si>
  <si>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Falta de idoneidad del personal que realiza la revisión por parte del proceso contractual</t>
  </si>
  <si>
    <t>Reprocesos</t>
  </si>
  <si>
    <t>Socializar mensualmente  la normatividad y las herramientas diseñadas en el procso</t>
  </si>
  <si>
    <t>Establecer los tiempos, responsables…… en los procedimiento y demas documentos</t>
  </si>
  <si>
    <t>|</t>
  </si>
  <si>
    <t>Aprobación de estudios previos sin el cumplimiento de los requisitos estalecidos por el proceso contractual, la ley y los lineamientos establecidos por el IDPYBA</t>
  </si>
  <si>
    <t>Aprobación indebida del pliego de condiciones</t>
  </si>
  <si>
    <t>Pérdida de documentación contractual operativamente</t>
  </si>
  <si>
    <t xml:space="preserve">Falta de idoneidad por parte de la persona que hace la revisión. </t>
  </si>
  <si>
    <t xml:space="preserve">Por falta de tiempo, no se hace la debida revisión. </t>
  </si>
  <si>
    <t>Posibles investigaciones fiscales, disciplinarias y penales</t>
  </si>
  <si>
    <t>Pérdida de imagen institucional</t>
  </si>
  <si>
    <t>Celebración indebida de contratos</t>
  </si>
  <si>
    <t xml:space="preserve">Posibles investigaciones fiscales y disciplinarias </t>
  </si>
  <si>
    <t>Desgaste administrativo</t>
  </si>
  <si>
    <t>Investigación administrativa, disciplinaria y penal.</t>
  </si>
  <si>
    <t>Demora en el reporte de la información</t>
  </si>
  <si>
    <t>No contar con las herramientas, procedimientos, manuales y demás documentos que relacionen con claridad el proceso</t>
  </si>
  <si>
    <t>Contratación de un bien o servicio no requerido por la entidad.</t>
  </si>
  <si>
    <t>Estudio del sector mal elaborado</t>
  </si>
  <si>
    <t>Nulidad absoluta del contrato</t>
  </si>
  <si>
    <t>Demanda en sede judicial o arbitral</t>
  </si>
  <si>
    <t>Errores involuntarios especificados en el proyecto pliego</t>
  </si>
  <si>
    <t>Por falta de tiempo resultante de retrazos o incumplimientos de las áreas técnicas, no se hace la debida revisión para la aprobación del mismo.</t>
  </si>
  <si>
    <t>En contingencia, los expedientes pueden extraviarse debido al alto volumen de estos.</t>
  </si>
  <si>
    <t>Falta de control de los expedientes por parte de los encargados del grupo de gestión de contractual.</t>
  </si>
  <si>
    <t>El ingreso y salida descontrolados de funcionarios ajenos al grupo de gestión contractual, o personas ajenas a la Entidad.</t>
  </si>
  <si>
    <t>No suscripción del contrato por parte del adjudicatario.</t>
  </si>
  <si>
    <t>Celebración indebida del contrato</t>
  </si>
  <si>
    <t>No hay suficientes archivadores, para la custodia de los expedientes, lo cual conlleva a un manejo inadecuado de los mismos.</t>
  </si>
  <si>
    <t>Modificación del contrato por errores involuntarios en la elaboración.</t>
  </si>
  <si>
    <t>No cumplimiento del cronograma del proceso por falta de tiempo o exceso de cargas a la persona encargada.</t>
  </si>
  <si>
    <t>El adjudicatario no allega la documentación requerida para llevar a cabo la firma del contrato.</t>
  </si>
  <si>
    <t>Investigación administrativa y disciplinaria.</t>
  </si>
  <si>
    <t>Posibles hallazgos por parte de los entes de control.</t>
  </si>
  <si>
    <t>Demora en la satisfacción de la necesidad de la entidad, como consecuencia del retraso de la ejecución del contrato.</t>
  </si>
  <si>
    <t>Falta de voluntad por parte del adjucatario.</t>
  </si>
  <si>
    <t>Afectación de la garantía de seriedad de la oferta.</t>
  </si>
  <si>
    <t>Revisión de las irregularidades precontractuales para sanear el proceso.</t>
  </si>
  <si>
    <t xml:space="preserve">Determinar una modalidad de selección erronea. </t>
  </si>
  <si>
    <t>Contratar sin que el contratista sea idóneo.</t>
  </si>
  <si>
    <t>Interés indebido en la celebración de contrato.</t>
  </si>
  <si>
    <t>Falta de idoneidad por parte de la persona encargada.</t>
  </si>
  <si>
    <t>Nulidad del contrato</t>
  </si>
  <si>
    <t>Desgaste administrativo y financiero por parte de la entidad</t>
  </si>
  <si>
    <t>Afectación de la imagen institucional</t>
  </si>
  <si>
    <t>Falta de tiempo o exceso de cargas a la persona encargada.</t>
  </si>
  <si>
    <t>Demora en la satisfacción de la necesidad de la entidad.</t>
  </si>
  <si>
    <t>No liquidación del contrato en términos.</t>
  </si>
  <si>
    <t>La mala liquidación del contrato.</t>
  </si>
  <si>
    <t>El contratista se rehusa a firmar el acta de liquidación</t>
  </si>
  <si>
    <t>Hallazgos por parte de los entes de control</t>
  </si>
  <si>
    <t>Pérdida de recursos institucionales.</t>
  </si>
  <si>
    <t>Indebido cierre administrativo del expediente contractual por pérdida de competencia para lo propio.</t>
  </si>
  <si>
    <t>Falta de idoneidad por parte de las personas encargadas de la actividad y la revisión de ésta</t>
  </si>
  <si>
    <t>Presión externa o interna y desconocimiento de los términos procedimentales.</t>
  </si>
  <si>
    <t>No liquidación oportuna del contrato y la consecuente pérdida de competencia para lo propio.</t>
  </si>
  <si>
    <t>Establecer los tiempos y las personas responsables de los procedimientos y las entregas de documentos.</t>
  </si>
  <si>
    <t>Presentación, actas y listas de asistencia.</t>
  </si>
  <si>
    <t>Detener el proceso de contratación para analizar e identificar las fallas y/o errores existentes en la concepción del Estudio Previo.</t>
  </si>
  <si>
    <t>Lider</t>
  </si>
  <si>
    <t>Trazabilidad de la verificación de la información del estudio del sector.</t>
  </si>
  <si>
    <t xml:space="preserve">Detener el proceso de selección al interior de la entidad y en los portales de contratación pública. </t>
  </si>
  <si>
    <t>Mejorar la comunicación con el área técnica, garantizando que todas las observaciones sean atendidas e implementadas.</t>
  </si>
  <si>
    <t>Trazabilidad donde se constate el envío de correos electrónicos, memorandos, se lleven a cabo mesas de trabajo, etc.</t>
  </si>
  <si>
    <t>Procedimientos y manuales</t>
  </si>
  <si>
    <t>Adendar el proceso de selección</t>
  </si>
  <si>
    <t>Organización y redistribución de los espacios de almacenamiento de archivo de la entidad.</t>
  </si>
  <si>
    <t xml:space="preserve">Restringir el ingreso de funcionarios o personas ajenas al grupo de gestión contractual. </t>
  </si>
  <si>
    <t xml:space="preserve">Un memorando o instrucción del Subdirector de Gestión Corporativa, donde se indique la correcta distribución de los espacios de almacenamiento de archivo. </t>
  </si>
  <si>
    <t>Distribución y organización equitativa del trabajo dentro del grupo de gestión contractual.</t>
  </si>
  <si>
    <t>Falta de comunicación entre la partes</t>
  </si>
  <si>
    <t>Exigir desde el pliego de condiciones que los oferentes actualicen sus documentos al momento de la audiencia de adjudicación.</t>
  </si>
  <si>
    <t>El adjudicatario se percata de irregularidades del proceso de selección.</t>
  </si>
  <si>
    <t>Denuncia ante la fiscalía general de la nación y reconstrucción del expediente.</t>
  </si>
  <si>
    <t>Planilla de reparto.</t>
  </si>
  <si>
    <t xml:space="preserve">Un memorando o instrucción del Subdirector de Gestión Corporativa, donde se indique la correcta distribución de los recursos tecnológicos. </t>
  </si>
  <si>
    <t>Controles estrictos en los tiempos del proceso por parte del lider del grupo de gestión contractual.</t>
  </si>
  <si>
    <t>Verificación exhausitiva de los documentos y requisitos precontractuales.</t>
  </si>
  <si>
    <t>identificar plenamente el perfil solicitado en el Estudio Previo y que la persona a contratar cumpla a cabalidad con este.</t>
  </si>
  <si>
    <t>Adoptar una política institucional de cero tolerancia a la corrupción.</t>
  </si>
  <si>
    <t>Lista de chequeo contractual</t>
  </si>
  <si>
    <t>Lista de chequeo contractual, con el visto bueno del profesional encargado de la revisión.</t>
  </si>
  <si>
    <t xml:space="preserve">Campaña pedagógica </t>
  </si>
  <si>
    <t>Jornadas de socialización a nivel general en la Entidad, de los tiempos requeridos para cada modalidad de selección.</t>
  </si>
  <si>
    <t>Pliego de condiciones</t>
  </si>
  <si>
    <t>Denunciar ante la autoridad competente.</t>
  </si>
  <si>
    <t>Modificación del contrato.</t>
  </si>
  <si>
    <t>Guias y procedimientos de la entidad</t>
  </si>
  <si>
    <t>Generar un sistema de alertas dirigido desde el grupo de gestión contractual a los responsables de las respectivas áreas.</t>
  </si>
  <si>
    <t>memorando</t>
  </si>
  <si>
    <t>Cierre y archivo del expediente contractual, mediante una constancia que justifique dicho archivo.</t>
  </si>
  <si>
    <t xml:space="preserve">Establecer controles de la información allegada por el supervisor del contrato </t>
  </si>
  <si>
    <t>Dar aviso a las autoridades competentes, oficina de control interno y de control disciplinario de la entidad.</t>
  </si>
  <si>
    <t>Socializar con el contratista previamente el acta de liquidación del contrato.</t>
  </si>
  <si>
    <t>Requerimientos que permitan a la entidad contactar al contratista u optar por otra modalidad de iquidación.</t>
  </si>
  <si>
    <t>modalidad no apropiada de
selección con respecto a la necesidad del objeto del contrato</t>
  </si>
  <si>
    <t>Acompañamiento en la estructuración de los Estudios Previos a las áreas encargadas.</t>
  </si>
  <si>
    <t>Socialización y actualizaciones normativas y procedimentales a quienes deben llevar a cabo la actividad, lo anterior con una periodicidad mensual.</t>
  </si>
  <si>
    <t>Escribir desde cuando se va a implementar dicho control</t>
  </si>
  <si>
    <t>Los procedimientos se encuentran en proceso de construcción.</t>
  </si>
  <si>
    <t>Retroalimentación de las directrices, lineamientos y actualizaciones de Colombia Compra Eficiente</t>
  </si>
  <si>
    <t>El control se encuentra en proceso de implementación</t>
  </si>
  <si>
    <t>socialización y actualizaciones normativas y procedimentales a quienes deben llevar a cabo la actividad, lo anterior con una periodicidad mensual.</t>
  </si>
  <si>
    <t>No elaboración oportuna del contrato resultante del proceso de selección, de conformidad con los tiempos establecidos en el respectivo cronograma.</t>
  </si>
  <si>
    <t>2 MOVIMIENTOS POR PONDERACIÓN</t>
  </si>
  <si>
    <t>Falta de idoneidad de la persona encargada de realizar la actividad</t>
  </si>
  <si>
    <t>Lista de chequeo</t>
  </si>
  <si>
    <t>Correo electrónico</t>
  </si>
  <si>
    <t>Implementación de un sistema de control en la entrega y devolución de las carpetas y documentación contractual de la entidad que sea prestada a los funcionarios.</t>
  </si>
  <si>
    <t>Definir tiempos estandarizados para el grupo de gestión contractual en los cuales se debe realizar el contrato, modificación y demás documentación, independientemente del cronograma del proceso de selección.</t>
  </si>
  <si>
    <t>Ordenador del gasto</t>
  </si>
  <si>
    <t>Invitación a los entes de control a concurrir a los procesos de selección del Instituto que sean identificados como riesgosos en la configuración de la celebración indebida de contratos.</t>
  </si>
  <si>
    <t>Implementar un sistema de compañero par, que apoye la revisión y retroalimentación del trabajo del equipo de gestión contractual.</t>
  </si>
  <si>
    <t>Crear un equipo consultivo al interior del grupo de gestión contractual, donde se lleven a cabo mesas de trabajo semanles que sirvan para debatir, aportar y orientar los temas alusivos a la liquidación de los contratos de la entidad.</t>
  </si>
  <si>
    <t>Inadecuada liquidación del contrato</t>
  </si>
  <si>
    <t>GESTIÓN JURIDICA</t>
  </si>
  <si>
    <t>Dar respuesta extemporánea a los requerimientos judiciales, extrajudiciales, institucionales e interinstitucionales de competencia de la Oficina Asesora Jurídica</t>
  </si>
  <si>
    <t>Cambios de legislacion en cuanto a terminos de respuesta y politicas publicas</t>
  </si>
  <si>
    <t xml:space="preserve">Incumplimiento de los lineamientos internos referentes a los terminos y aspectos sustanciales necesarios para atender los requerimientos </t>
  </si>
  <si>
    <t>Ausencia de oportunidad en la entrega de insumos por parte de las areas responsables para dar respuesta.</t>
  </si>
  <si>
    <t>Acciones judiciales, investigaciones disciplinarias y/o administrativas.</t>
  </si>
  <si>
    <t>Perdida de la buena imagen institucional.</t>
  </si>
  <si>
    <t>Socializar los cambios normativos y/o de politicas publicas al interior del proceso.</t>
  </si>
  <si>
    <t xml:space="preserve">Remitir correos electronicos y/o memorandos a las areas u oficinas responsables. </t>
  </si>
  <si>
    <t xml:space="preserve">Socializar internamente  los lineamientos internos referentes a los terminos y aspectos sustanciales necesarios para atender los requerimientos </t>
  </si>
  <si>
    <t>Listas de asisitencia, presentaciones, legislacion.</t>
  </si>
  <si>
    <t xml:space="preserve">correos electronicos y memorandos </t>
  </si>
  <si>
    <t>Listas de asisitencia, presentaciones y circulares.</t>
  </si>
  <si>
    <t>Dar respuesta inmediata</t>
  </si>
  <si>
    <t>Jefe OAJ</t>
  </si>
  <si>
    <t>Robo y/o Perdida de documentos e información.</t>
  </si>
  <si>
    <t>Ausencia de espacio físico para archivo de documentos y/o expedientes.</t>
  </si>
  <si>
    <t>Aplicación inadecuada de las Normas de Gestión Documental.</t>
  </si>
  <si>
    <t>Ausencia de controles.</t>
  </si>
  <si>
    <t xml:space="preserve">Sanciones disciplinarias.                                            </t>
  </si>
  <si>
    <t>Reprocesos y restrasos en el trámite de los requerimientos.</t>
  </si>
  <si>
    <t xml:space="preserve"> Perdida de la memoria institucional. </t>
  </si>
  <si>
    <t>Filtración de información.</t>
  </si>
  <si>
    <t xml:space="preserve">Mala imagen institucional           </t>
  </si>
  <si>
    <t xml:space="preserve">Libros auxiliares, inventario documental y bases de datos.  </t>
  </si>
  <si>
    <t>Libros auxiliares, bases de datos virtual.</t>
  </si>
  <si>
    <t xml:space="preserve">Realizar backup de la información al cierre del año. </t>
  </si>
  <si>
    <t>Medios magnéticos.</t>
  </si>
  <si>
    <t xml:space="preserve">Remitir o memorandos a las areas u oficinas responsables. </t>
  </si>
  <si>
    <t xml:space="preserve">Memorandos </t>
  </si>
  <si>
    <t>Reconstruir el expediente.</t>
  </si>
  <si>
    <t>Jefe OAJ.</t>
  </si>
  <si>
    <t>Entregar estudios previos para su revisión a los abogados del área contrctual.</t>
  </si>
  <si>
    <t>Se realizó una reunión para la contratación del año 2019, en el cual se creó un cronograma conformado por bloques, en el cual se evidencia los tiempos en los que se deben llevar a cabo los procesos en la etapara precontractual, contractual y postcontractual.</t>
  </si>
  <si>
    <t xml:space="preserve">Se cuenta con el Manual de contratación y la ley. </t>
  </si>
  <si>
    <t xml:space="preserve">Verificacion de los procesos por parte del abogodo asignado y del profesional especializado. </t>
  </si>
  <si>
    <t xml:space="preserve">Todo expediente conlleva la revision por parte de 2 abogados y del ordenador del gasto. </t>
  </si>
  <si>
    <t xml:space="preserve">Capacitacion de los profesionales, con el fin de conocer las diferentes implicaciones normativas. </t>
  </si>
  <si>
    <t xml:space="preserve">Se evidenciará en el cumplimiento de las obligaciones de cada uno de los profesionales y tecnicos del área. </t>
  </si>
  <si>
    <t xml:space="preserve">Esta accion no se ha podido iniciar, por cuanto durante el mes de Diciembre se realizó plan de contingencia en la realizacion de prorrogas y adiciones de los diferentes contratos del Instituto. </t>
  </si>
  <si>
    <t xml:space="preserve">Se Generan procresos transparentes, dando aplicación a la normatividad estipulada y a lo consagrado en el manual de contratacion. </t>
  </si>
  <si>
    <t xml:space="preserve">Se generá la aplicación normativa vigente, con el fin de blindar los procesos y procedimientos contractuales. </t>
  </si>
  <si>
    <t xml:space="preserve">Aplicación de las normas y revision de procesos y procedimientos establecidos en el manual de contratacion.  </t>
  </si>
  <si>
    <t xml:space="preserve">Se realizá la revision por dos abogados, evitando que se generen nulidades contractuales. </t>
  </si>
  <si>
    <t xml:space="preserve">Se cuanta con el debido resguardo de documentacion de las actuaciones realizadas por parte del Instituto. </t>
  </si>
  <si>
    <t xml:space="preserve">La documentacion y las actuaciones contractuales se resguardan en debida forma con el fin de ejercer el derecho de defensa cuando se requiera. </t>
  </si>
  <si>
    <t xml:space="preserve">Se generaran Capacitaciones en contratacion y sus riesgos derivados de la indebida aplicación de las normas.  </t>
  </si>
  <si>
    <t xml:space="preserve">Aplicación de manual de contratacion y de los procedimientos establecidos. </t>
  </si>
  <si>
    <t xml:space="preserve">Se Generán procresos transparentes, dando aplicación a la normatividad vigente y al manual de contratacion. </t>
  </si>
  <si>
    <t xml:space="preserve">Se aplican procesos y procedimientos establecidos en los diferentes manuales aprobados  por el instituto. </t>
  </si>
  <si>
    <t xml:space="preserve">Se implementó los formatos para préstamos de documentos y/o expedientes que solicita las  otras Subdirecciones. </t>
  </si>
  <si>
    <t xml:space="preserve">control de los docuemntos y expedientes que solicitan las demás áreas a travez del formato que implemento el área contractual para llevar un control de la custodia. </t>
  </si>
  <si>
    <t>Se instalo en diciembre un archivo en el tercer piso del Instituto para custodia del área contractual.</t>
  </si>
  <si>
    <t xml:space="preserve">A partir del 28/12/2018 cada persona que solicite algún expediente al área contractual , debe diligenciar el formato de préstamo.  </t>
  </si>
  <si>
    <t xml:space="preserve">No se ha realizado ninguna prevención sobre la entrada y salida de personas ajenas al área contractual ni al Instituto. </t>
  </si>
  <si>
    <t xml:space="preserve">Se adaptan gabinetes, con el fin de resguardar la informacion del area. </t>
  </si>
  <si>
    <t>Se ha realizado una base de datos en el cual se leva el control de los trámites que lleva cada uno de los abogados del área</t>
  </si>
  <si>
    <t xml:space="preserve">base de datos para dar segumiento a los procesos que se llevan a cabo en el área contractual. </t>
  </si>
  <si>
    <t>Se capacitará a los abogados y contratistas con el fin de evitar procesos e investigaciones de cualquier indole. (Esta accion no se ha podido iniciar, por cuanto durante el mes de Diciembre se realizó plan de contingencia en la realizacion de prorrogas y adiciones de los diferentes contratos del Instituto)</t>
  </si>
  <si>
    <t xml:space="preserve">Aplicación de normatividad vigente y adecuado manejo de documentacion de los procesos que se llevan en el área de contratación del Instituto.    </t>
  </si>
  <si>
    <t xml:space="preserve">Se realizá la revision por dos abogados del área contractual, buscando evitar que se generen nulidades contractuales. </t>
  </si>
  <si>
    <t>Se tiene en cuenta lo estipulado en las planeaciones realizadas por las diferentes subdirecciones, así como los cronogramas de contratacion estipulado en cada uno de los procesos.</t>
  </si>
  <si>
    <t>Dar cunmplimiento al Plan Anual de Adquisiciones establecido.</t>
  </si>
  <si>
    <t xml:space="preserve">Aplicación de la normatividad y cobro de las garantias. </t>
  </si>
  <si>
    <t xml:space="preserve">Cobro de las polizas de seguros, que respaldan el contrato suscrito. </t>
  </si>
  <si>
    <t xml:space="preserve">Se realiza la debida planeación, saneando los posibles vicios precontractuales. </t>
  </si>
  <si>
    <t xml:space="preserve">Se lleva a cabo una doble revision de los documentos precontractuales. </t>
  </si>
  <si>
    <t xml:space="preserve">Se generó manuales de procesos precontractuales, contractuales y postcontractuales.  </t>
  </si>
  <si>
    <t xml:space="preserve">Dar cumplimiento a los manuales de procesos y procedimientos. </t>
  </si>
  <si>
    <t xml:space="preserve">Realizar jornadas de capacitación buscando evitar incurrir en estas situaciones, así mismo dar aplicación a la normatividad vigente.  </t>
  </si>
  <si>
    <t>Se capacitará a los abogados y contratistas con el fin de evitar procesos e investigaciones de cualquier indole. (Esta accion no se ha podido iniciar, por cuanto durante el mes de Diciembre se realizó plan de contingencia en la realizacion de prorrogas y adiciones de los diferentes contratos del Instituto.)</t>
  </si>
  <si>
    <t>Se cuanta con el debido resguardo de documentacion de las actuaciones realizadas por parte del Instituto.</t>
  </si>
  <si>
    <t xml:space="preserve">Aplicación de manual de contratacion y de los procedimientos establecidos generando evitar reprocesos. </t>
  </si>
  <si>
    <t>Aplicación a los procesos y procedimientos aprobados por el Instituto</t>
  </si>
  <si>
    <t xml:space="preserve">Se Ejerce el control de los procesos  y las actuaciónes de los Profesionales para que estan sean en derecho y mantenga la imagen institucional.  </t>
  </si>
  <si>
    <t>Se realizá la respectiva planeacion contractual.</t>
  </si>
  <si>
    <t xml:space="preserve">Dentro de los respectivos comites, se lleva a cabo la planeacion buscando evitar los diferentes tipos de desgastes. </t>
  </si>
  <si>
    <t xml:space="preserve">Cada abogado realiza las minutas correspondientes y ellos mismos son los encargados de revisarlo y posterior a ello, la Coordinadora del área contractual hace revisión. </t>
  </si>
  <si>
    <t>Revisión de minutas por parte de los abogados y coordinadora del área contractual</t>
  </si>
  <si>
    <t>Con la revisión que se realiza de las minutas por parte de los abogados y de la Coordinadora del área contractrual , no ha existido reprocesos en cada trámite que se realiza.</t>
  </si>
  <si>
    <t xml:space="preserve">Se realiza el reparto equitativo de los procesos que deben llevar a cabo los abogados y con los abogados de las demás  áreas se ha generado un tramite para no generar reprocesos. </t>
  </si>
  <si>
    <t xml:space="preserve">Cronograma realizado en reunión , se expusieron bloques que se han estado manejando. </t>
  </si>
  <si>
    <t xml:space="preserve">Se está trabjando sobre esta Acción. </t>
  </si>
  <si>
    <t>Se capacitará a los abogados y contratistas con el fin de evitar procesos e investigaciones de cualquier indole. (Esta accion no se ha podido iniciar, por cuanto durante el mes de Diciembre se realizó plan de contingencia en la realizacion de prorrogas y adiciones de los diferentes contratos del Instituto. )</t>
  </si>
  <si>
    <t xml:space="preserve">Se debé dar aplicación de normatividad vigente y adecuado manejo de documentacion de los procesos que se llevan en el área de contratación del Instituto.    </t>
  </si>
  <si>
    <t xml:space="preserve">A traves de la Planeacion Estrategica se logra no incurrir en perdida de recursos. </t>
  </si>
  <si>
    <t xml:space="preserve">A traves de los comites y la planeacion de la alta dirección se logra evitar la perdida de recursos. </t>
  </si>
  <si>
    <t xml:space="preserve">La normatividad establece procedimiento claro para el cierre del proceso. </t>
  </si>
  <si>
    <t xml:space="preserve">Los profesionales aplican la norma con el fin de evitar los cierres indebidos, de igual forma los procesos cuentan con un cronograma ya establecido. </t>
  </si>
  <si>
    <t xml:space="preserve">Se Verificaron procesos con el fin de liquidar algunos contratos.   </t>
  </si>
  <si>
    <t xml:space="preserve">Se realizarón liquidaciones de contratos.  </t>
  </si>
  <si>
    <t>Durante este periodo no se dieron cambios normativos suceptibles de ser socializados al interior del Instituto.</t>
  </si>
  <si>
    <t>Durante este periodo se remitieron los memorandos y correos correspondientes a cada una de las dependencias del Instituto para que dieran respuesta en los terminos de ley en cada uno de los asuntos atendidos por la Oficina Asesora Jurídica.</t>
  </si>
  <si>
    <t>El día 11 de diciembre de 2018 se llevo a cabo reunión en la Oficina Asesora Jurídica en la que se hizo enfasis en la oportunidad de las respuestas y el respeto por los terminos establecidos para las respuestas de los derechos de petición y demás requerimientos asignados al área.</t>
  </si>
  <si>
    <t>Durante este periodo la Oficina Asesora Jurídica llevo el control de sus actividades en varias herramientas: Libros auxiliares, carpetas de control de la correspondencia y dos bases de datos digitales denominadas CONTROL DE ACTIVIDADES OAJ 2018 y CONTROL DE CORRESPONDENCIA OAJ 2018.</t>
  </si>
  <si>
    <t>Todos los documentos del área se encuentran en el archivo de la Oficina Asesora Jurídica.</t>
  </si>
  <si>
    <t>Durante este periodo no se realizarón oficios o memorandos a las areas por cuanto no hubo robo ni perdida de ningún documento de la OAJ.</t>
  </si>
  <si>
    <t xml:space="preserve">El riesgo no se encuentra materializadoSe han ido fortaleciendo las herramientas de control  del proceso de contratación.      </t>
  </si>
  <si>
    <t>Durante el periodo comprendido entre enero a abril de 2019 todos los requerimientos judiciales, extrajudiciales, institucionales e interinstitucionales de competencia de la Oficina Asesora Jurídica se han atendido dentro de los terminos legalmente establecidos.                                                                                     Para ello la Oficina Asesora Jurídica realiza mensualmente uan reunión con todo el equipo de la dependencia, en la que se socializan los cambios normativos y los lineamientos internos de atención a PQRS y demas requerimientos allegados a la misma.</t>
  </si>
  <si>
    <t>Durante el periodo comprendido entre enero a abril de 2019 la Oficina Asesora Jurídica alimenta una base de datos (formato adoptado por la Oficina Asesora de Planeación) denominada XXX la cual contiene toda la información de cada uno de los requerimientos radicados o asignados a la Oficina Asesora Jurídica, una vez se reparten dichos asuntos al funcionario responsable y se responden dentro del termino legal, la funcionaria a cargo archiva dicha solicitud con su respuesta radicada debidamente. El archivo organizado de acuerdo a las normas establecidas reposa en el archivador asignado para esto.</t>
  </si>
  <si>
    <t xml:space="preserve">Toda la información de los requerimientos asigandos a la Oficina Asesora Jurídica junto con su respuesta resposan en el sistema del instituto, AZ Digital. </t>
  </si>
  <si>
    <t xml:space="preserve">Se remitio memorando con No. de radicado 2019IE0000483 del 18 de abril de 2019 cuyo asunto fue "Directriz respecto a los términos para la gestión de documentos allegados a la Oficina Asesora Jurídica". Asimismo, el día 25 de abril de 2019 se remitio vía correo electronico a la Oficina Asesora de Planeación informe trimestral (enero a marzo) de todos los requerimientos allegados y resultos por la dependencia. </t>
  </si>
  <si>
    <t>Se remitio memorando con No. de radicado 2019IE0000483 del 18 de abril de 2019 cuyo asunto fue "Directriz respecto a los términos para la gestión de documentos allegados a la Oficina Asesora Jurídica". Asimismo, el día 25 de abril de 2019 se remitio vía correo electronico a la Oficina Asesora de Planeación informe trimestral (enero a marzo) de todos los requerimientos allegados y resultos por la dependencia.</t>
  </si>
  <si>
    <t>Se enviaron memorandos internos y correos electronicos a las áreas, en su mayoria misionales del Instituto, solicitando el insumo y la información necesaria para dar respuesta oportuna a cada uno de los requerimientos jurídicos allegados a la dependencia.</t>
  </si>
  <si>
    <t xml:space="preserve">Los estudios previos llegan al área contractual y se verifica que cumpla con las disposiciones jurídicas y con el perfil requerido por el área solicitante. </t>
  </si>
  <si>
    <t xml:space="preserve">Han llegado los estudios previos a tiempo para realizar el trámite correspondiente por el área contractual. </t>
  </si>
  <si>
    <t xml:space="preserve">se ha realizado  actuacione snormativas y procedimientales en cada uno de los procesos que se ha llevado a cabo. </t>
  </si>
  <si>
    <t xml:space="preserve">Cada proceso que se ha llevado a cabo o estando en ejecución  se ha basado en el manual de Colombia Compra Eficiente. </t>
  </si>
  <si>
    <t xml:space="preserve">se tiene en cuenta desde la planeación , los porcesos que se requerirán para satisfacer las necesidades del Instituto y de esta manera se realiza el reparto de cada uno d eetsos a los abogados del área contrcatual. </t>
  </si>
  <si>
    <t xml:space="preserve">Se ha realizado acompñaamiento de las áreas como financiera y técnica emn cada uno de los procesos que se estan o se van a ejecutar. </t>
  </si>
  <si>
    <t xml:space="preserve">A existido comunicación por parte del área técnica y contractual para responder a las observaciones y plantear pliego de condiciones  en los términos establecidos. </t>
  </si>
  <si>
    <t xml:space="preserve">Ha mejorado la entrega de documentos y publicaciones en secop II , en los términos establecidos en el cronograma. </t>
  </si>
  <si>
    <t xml:space="preserve">Se ha tenido en cuenta la actualización normativa. </t>
  </si>
  <si>
    <t xml:space="preserve">Todas las cajas ( expedientes)que se encontraban en el área contractual fueron enviadas al archivo. </t>
  </si>
  <si>
    <t>El tecnico del área contractual tiene a su cargo una planilla en la cual especifica a que funcionario o contratista se le prestan expedientes y cuando hay devolución del mismo.</t>
  </si>
  <si>
    <t xml:space="preserve">No se puede llevar a cabo , razón por la cual la oficina del área contractual se encuentra abierta y cualquier persona puede estar allí. </t>
  </si>
  <si>
    <t xml:space="preserve">Se ha realizado reparto equitativo de los porcesos contractuales  a cada uno d elos abogados. </t>
  </si>
  <si>
    <t xml:space="preserve">se ha cumplido con el tiempo estandarizado. </t>
  </si>
  <si>
    <t xml:space="preserve">En los procesos que se han llevado a cabo,  los oferentes han actualizado y traido sus documentos completos para poder firmar asi el contratro que se le adjudicó. </t>
  </si>
  <si>
    <t xml:space="preserve">Se ha realizado verificación de los documentos precontractuales, para saber si cumplen o no para el cual se va a contratar. </t>
  </si>
  <si>
    <t xml:space="preserve">No se ha realizado la invitación a los entes de control para los procesos que se van a realizar  en el Instituto . </t>
  </si>
  <si>
    <t xml:space="preserve">Se verifica la idoneidad por parte del área contratante. </t>
  </si>
  <si>
    <t xml:space="preserve">Se tiene en cuenta la política anticorrrupción en cada uno de los procesos. </t>
  </si>
  <si>
    <t xml:space="preserve">Han existido actualizaciones normativas. </t>
  </si>
  <si>
    <t xml:space="preserve">Todo proceso debe ser revisado y verificado por la coordinadora del área contractual y después pasa para revisión del Subdirector de Gestión Coporativa. </t>
  </si>
  <si>
    <t xml:space="preserve">Se realiza un reparto equitativo a cada uno de los abogados del área contractual para cada uno d elos procesos contractuales. </t>
  </si>
  <si>
    <t xml:space="preserve">Se realiza periodicamente reuniones con los enlaces para definir tiempos para cada uno d elos porcesos contractuales que se van a llevar a cabo en el Instituto </t>
  </si>
  <si>
    <t xml:space="preserve">Las áreas son las encargadas de realizar las liquidaciones de cada uno de los contratos que lo requieren, por tal motivo debe hacerlo cada supervisor  y así mismo pasarlo al área contractual para dicha revisión. </t>
  </si>
  <si>
    <t xml:space="preserve">Se han realizado reuniones en el interior del área contractual , con el fin de cumplir las metas que son dadas por el jefe o directora. </t>
  </si>
  <si>
    <t xml:space="preserve">Cada supervisor  por medio de un memorando allega  la liquidación de los contratos que lo requieren, de tal manera el área contractual hace la revisión y asi mismo se traslada a financiera para su validación. </t>
  </si>
  <si>
    <t xml:space="preserve">No se ha generado un sistema de alertas a las áreas. </t>
  </si>
  <si>
    <t>No  han anexado  información por parte del supervisor de los contratos que estan por liquidar.</t>
  </si>
  <si>
    <t>Hay actualización normativa en cada uno de los procesos contractuales.</t>
  </si>
  <si>
    <t xml:space="preserve">Se ha socializado con el contratista el acta de liquidación, ya que para efectuar esa liquidación tiene que existir firma por parte del mismo. </t>
  </si>
  <si>
    <t>Versión de actualización: 2.0</t>
  </si>
  <si>
    <t>Fecha: Mayo 2019</t>
  </si>
  <si>
    <t xml:space="preserve">   </t>
  </si>
  <si>
    <t xml:space="preserve">El riesgo no se encuentra materializadoSe han ido fortaleciendo las herramientas de control  del proceso de contratación.   </t>
  </si>
  <si>
    <t xml:space="preserve">               </t>
  </si>
  <si>
    <t xml:space="preserve">    </t>
  </si>
  <si>
    <t xml:space="preserve">  </t>
  </si>
  <si>
    <t xml:space="preserve">El riesgo no se encuentra materializadoSe han ido fortaleciendo las herramientas de control  del proceso de contratación.    </t>
  </si>
  <si>
    <t xml:space="preserve">El riesgo no se encuentra materializadoSe han ido fortaleciendo las herramientas de control  del proceso de contratación.  </t>
  </si>
  <si>
    <t xml:space="preserve">     </t>
  </si>
  <si>
    <t xml:space="preserve">El riesgo no se encuentra materializadoSe han ido fortaleciendo las herramientas de control  del proceso de contratación. </t>
  </si>
  <si>
    <t xml:space="preserve">Continuar con las acciones  de control identificados , como las capacitaciones mensuales ,  seguimiento a los tiempos en la entrega de documentos, y aplicación de las herrmaientas del proceso .   </t>
  </si>
  <si>
    <t xml:space="preserve"> Continuar realizando las acciones  para mantener controlado el riesgo.</t>
  </si>
  <si>
    <t xml:space="preserve">Continuar realizando las acciones para mantener el riesgo identificado controlado. Realizar la capacitacion de la nueva versión del manual de Contratación, a los supervisores de contrato y levantar los procedimientos del proceso de contratacion como  adiciones, seguimiento fisico y financiero de los contratos que deben realizar los supeervisores de contratos de bienes y servicios, entre otros.. </t>
  </si>
  <si>
    <t>El riesgo  se encuentra contralado Se han ido fortaleciendo las herramientas de control  del proceso de contratación, tanto documental en la aplicación de formatos para el ingreso y salida de expedientes, como infraestructura para la seguridad de los expedientes.. Se recomienda que todos los sopoertes de las diferentes etapas del proceso contractual reposen en el expediente incluyendo en el informe finaciero y fisico del contrato.</t>
  </si>
  <si>
    <t xml:space="preserve">SEGUIMIENTO DE AUTOCONTROL POR PARTE DEL RESPONSABLE DEL PROCESO </t>
  </si>
  <si>
    <t>Se recomienda el diligenciamiento de la columno "seguimiento a las acciones de manejo de acuerdo con los las indicaciones dadas en la pestana." para  cada riesgo identificado..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</si>
</sst>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1"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1"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617">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3" fillId="17" borderId="5" xfId="0" applyFont="1" applyFill="1" applyBorder="1" applyAlignment="1">
      <alignment horizontal="center" vertical="center"/>
    </xf>
    <xf numFmtId="0" fontId="53" fillId="18" borderId="5" xfId="0" applyFont="1" applyFill="1" applyBorder="1" applyAlignment="1">
      <alignment horizontal="center" vertical="center"/>
    </xf>
    <xf numFmtId="0" fontId="54" fillId="0" borderId="6" xfId="0" applyFont="1" applyBorder="1"/>
    <xf numFmtId="0" fontId="54" fillId="0" borderId="0" xfId="0" applyFont="1"/>
    <xf numFmtId="0" fontId="54" fillId="0" borderId="0" xfId="0" applyFont="1" applyProtection="1">
      <protection hidden="1"/>
    </xf>
    <xf numFmtId="0" fontId="54" fillId="12" borderId="0" xfId="0" applyFont="1" applyFill="1"/>
    <xf numFmtId="0" fontId="54" fillId="0" borderId="0" xfId="0" applyFont="1" applyAlignment="1">
      <alignment wrapText="1"/>
    </xf>
    <xf numFmtId="0" fontId="54" fillId="13" borderId="0" xfId="0" applyFont="1" applyFill="1"/>
    <xf numFmtId="0" fontId="54" fillId="15" borderId="0" xfId="0" applyFont="1" applyFill="1"/>
    <xf numFmtId="0" fontId="54" fillId="16" borderId="0" xfId="0" applyFont="1" applyFill="1"/>
    <xf numFmtId="0" fontId="54" fillId="14" borderId="0" xfId="0" applyFont="1" applyFill="1"/>
    <xf numFmtId="0" fontId="54" fillId="0" borderId="5" xfId="0" applyFont="1" applyBorder="1" applyAlignment="1" applyProtection="1">
      <alignment horizontal="justify" vertical="center" wrapText="1"/>
      <protection locked="0"/>
    </xf>
    <xf numFmtId="0" fontId="54" fillId="0" borderId="6"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0" fontId="54" fillId="14" borderId="0" xfId="0" applyFont="1" applyFill="1"/>
    <xf numFmtId="0" fontId="54" fillId="14" borderId="7" xfId="0" applyFont="1" applyFill="1" applyBorder="1"/>
    <xf numFmtId="0" fontId="54" fillId="14" borderId="1" xfId="0" applyFont="1" applyFill="1" applyBorder="1"/>
    <xf numFmtId="0" fontId="54" fillId="0" borderId="1" xfId="0" applyFont="1" applyBorder="1"/>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5" fillId="14" borderId="10" xfId="0" applyFont="1" applyFill="1" applyBorder="1" applyAlignment="1">
      <alignment horizontal="justify" vertical="center" wrapText="1"/>
    </xf>
    <xf numFmtId="0" fontId="56"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7" fillId="14" borderId="0" xfId="0" applyFont="1" applyFill="1"/>
    <xf numFmtId="3" fontId="54"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8" fillId="14" borderId="11" xfId="0" applyFont="1" applyFill="1" applyBorder="1" applyAlignment="1">
      <alignment vertical="center"/>
    </xf>
    <xf numFmtId="0" fontId="58" fillId="14" borderId="12" xfId="0" applyFont="1" applyFill="1" applyBorder="1" applyAlignment="1">
      <alignment vertical="center"/>
    </xf>
    <xf numFmtId="0" fontId="58" fillId="14" borderId="13" xfId="0" applyFont="1" applyFill="1" applyBorder="1" applyAlignment="1">
      <alignment vertical="center"/>
    </xf>
    <xf numFmtId="0" fontId="58" fillId="14" borderId="17" xfId="0" applyFont="1" applyFill="1" applyBorder="1" applyAlignment="1">
      <alignment vertical="center"/>
    </xf>
    <xf numFmtId="0" fontId="58" fillId="14" borderId="1" xfId="0" applyFont="1" applyFill="1" applyBorder="1" applyAlignment="1">
      <alignment vertical="center"/>
    </xf>
    <xf numFmtId="0" fontId="58" fillId="14" borderId="18" xfId="0" applyFont="1" applyFill="1" applyBorder="1" applyAlignment="1">
      <alignment vertical="center"/>
    </xf>
    <xf numFmtId="0" fontId="59" fillId="14" borderId="3" xfId="0" applyFont="1" applyFill="1" applyBorder="1" applyAlignment="1">
      <alignment horizontal="center" vertical="center" wrapText="1"/>
    </xf>
    <xf numFmtId="0" fontId="60" fillId="0" borderId="16" xfId="0" applyFont="1" applyBorder="1" applyAlignment="1">
      <alignment horizontal="justify" vertical="center" wrapText="1"/>
    </xf>
    <xf numFmtId="0" fontId="60" fillId="0" borderId="15" xfId="0" applyFont="1" applyBorder="1" applyAlignment="1">
      <alignment horizontal="justify" vertical="center" wrapText="1"/>
    </xf>
    <xf numFmtId="0" fontId="60" fillId="0" borderId="6" xfId="0" applyFont="1" applyBorder="1" applyAlignment="1">
      <alignment horizontal="justify" vertical="center" wrapText="1"/>
    </xf>
    <xf numFmtId="0" fontId="61" fillId="20" borderId="6" xfId="0" applyFont="1" applyFill="1" applyBorder="1" applyAlignment="1">
      <alignment horizontal="center" vertical="center" wrapText="1"/>
    </xf>
    <xf numFmtId="0" fontId="61" fillId="20" borderId="12" xfId="0" applyFont="1" applyFill="1" applyBorder="1" applyAlignment="1">
      <alignment horizontal="center" vertical="center" wrapText="1"/>
    </xf>
    <xf numFmtId="0" fontId="61" fillId="20" borderId="11" xfId="0" applyFont="1" applyFill="1" applyBorder="1" applyAlignment="1">
      <alignment horizontal="center" vertical="center" wrapText="1"/>
    </xf>
    <xf numFmtId="0" fontId="61" fillId="20" borderId="13" xfId="0" applyFont="1" applyFill="1" applyBorder="1" applyAlignment="1">
      <alignment horizontal="center" vertical="center" wrapText="1"/>
    </xf>
    <xf numFmtId="0" fontId="62" fillId="21" borderId="19" xfId="0" applyFont="1" applyFill="1" applyBorder="1"/>
    <xf numFmtId="0" fontId="54" fillId="0" borderId="5" xfId="0" applyFont="1" applyBorder="1" applyAlignment="1" applyProtection="1">
      <alignment horizontal="justify" vertical="center" wrapText="1"/>
      <protection locked="0"/>
    </xf>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9" fillId="14" borderId="2" xfId="0" applyFont="1" applyFill="1" applyBorder="1" applyAlignment="1">
      <alignment horizontal="center" vertical="center" wrapText="1"/>
    </xf>
    <xf numFmtId="0" fontId="63"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4" fillId="0" borderId="0" xfId="0" applyFont="1"/>
    <xf numFmtId="0" fontId="64" fillId="0" borderId="0" xfId="0" applyFont="1" applyProtection="1">
      <protection hidden="1"/>
    </xf>
    <xf numFmtId="0" fontId="38" fillId="0" borderId="0" xfId="0" applyFont="1"/>
    <xf numFmtId="0" fontId="65" fillId="0" borderId="0" xfId="0" applyFont="1" applyAlignment="1" applyProtection="1">
      <alignment horizontal="center" vertical="center" wrapText="1"/>
      <protection hidden="1"/>
    </xf>
    <xf numFmtId="0" fontId="65" fillId="0" borderId="0" xfId="0" applyFont="1" applyProtection="1">
      <protection hidden="1"/>
    </xf>
    <xf numFmtId="0" fontId="64" fillId="0" borderId="0" xfId="0" applyFont="1"/>
    <xf numFmtId="0" fontId="38" fillId="0" borderId="0" xfId="0" applyFont="1" applyAlignment="1">
      <alignment wrapText="1"/>
    </xf>
    <xf numFmtId="3" fontId="54" fillId="0" borderId="5" xfId="0" applyNumberFormat="1" applyFont="1" applyBorder="1" applyAlignment="1" applyProtection="1">
      <alignment horizontal="center" vertical="center" wrapText="1"/>
      <protection hidden="1"/>
    </xf>
    <xf numFmtId="0" fontId="63" fillId="0" borderId="1" xfId="0" applyFont="1" applyBorder="1" applyAlignment="1">
      <alignment horizontal="center"/>
    </xf>
    <xf numFmtId="0" fontId="63" fillId="0" borderId="20" xfId="0" applyFont="1" applyBorder="1" applyAlignment="1">
      <alignment horizontal="center"/>
    </xf>
    <xf numFmtId="0" fontId="63" fillId="0" borderId="0" xfId="0" applyFont="1" applyAlignment="1">
      <alignment horizontal="center"/>
    </xf>
    <xf numFmtId="0" fontId="63" fillId="0" borderId="21" xfId="0" applyFont="1" applyBorder="1" applyAlignment="1">
      <alignment horizontal="center"/>
    </xf>
    <xf numFmtId="0" fontId="66" fillId="14" borderId="2" xfId="0" applyFont="1" applyFill="1" applyBorder="1" applyAlignment="1" applyProtection="1">
      <alignment horizontal="center" vertical="center" textRotation="90" wrapText="1"/>
      <protection locked="0"/>
    </xf>
    <xf numFmtId="0" fontId="66" fillId="14" borderId="17" xfId="0" applyFont="1" applyFill="1" applyBorder="1" applyAlignment="1" applyProtection="1">
      <alignment horizontal="center" vertical="center" textRotation="90" wrapText="1"/>
      <protection locked="0"/>
    </xf>
    <xf numFmtId="0" fontId="66" fillId="14" borderId="22" xfId="0" applyFont="1" applyFill="1" applyBorder="1" applyAlignment="1" applyProtection="1">
      <alignment horizontal="center" vertical="center" textRotation="90" wrapText="1"/>
      <protection locked="0"/>
    </xf>
    <xf numFmtId="0" fontId="66" fillId="14" borderId="10" xfId="0" applyFont="1" applyFill="1" applyBorder="1" applyAlignment="1" applyProtection="1">
      <alignment horizontal="center" vertical="center" textRotation="90" wrapText="1"/>
      <protection locked="0"/>
    </xf>
    <xf numFmtId="0" fontId="66" fillId="14" borderId="23" xfId="0" applyFont="1" applyFill="1" applyBorder="1" applyAlignment="1" applyProtection="1">
      <alignment horizontal="center" vertical="center" textRotation="90" wrapText="1"/>
      <protection locked="0"/>
    </xf>
    <xf numFmtId="0" fontId="54" fillId="0" borderId="11" xfId="0" applyFont="1" applyBorder="1" applyAlignment="1" applyProtection="1">
      <alignment horizontal="justify" vertical="center" wrapText="1"/>
      <protection locked="0"/>
    </xf>
    <xf numFmtId="0" fontId="54" fillId="0" borderId="12" xfId="0" applyFont="1" applyBorder="1" applyAlignment="1" applyProtection="1">
      <alignment horizontal="justify" vertical="center" wrapText="1"/>
      <protection locked="0"/>
    </xf>
    <xf numFmtId="0" fontId="54" fillId="0" borderId="12" xfId="0" applyFont="1" applyBorder="1" applyAlignment="1" applyProtection="1">
      <alignment vertical="center" wrapText="1"/>
      <protection locked="0"/>
    </xf>
    <xf numFmtId="0" fontId="54" fillId="0" borderId="13" xfId="0" applyFont="1" applyBorder="1" applyAlignment="1" applyProtection="1">
      <alignment vertical="center" wrapText="1"/>
      <protection locked="0"/>
    </xf>
    <xf numFmtId="0" fontId="60" fillId="0" borderId="0" xfId="0" applyFont="1"/>
    <xf numFmtId="0" fontId="25" fillId="0" borderId="0" xfId="0" applyFont="1" applyAlignment="1">
      <alignment horizontal="center"/>
    </xf>
    <xf numFmtId="0" fontId="25" fillId="0" borderId="0" xfId="0" applyFont="1"/>
    <xf numFmtId="0" fontId="60" fillId="0" borderId="1" xfId="0" applyFont="1" applyBorder="1"/>
    <xf numFmtId="0" fontId="25" fillId="0" borderId="1" xfId="0" applyFont="1" applyBorder="1"/>
    <xf numFmtId="0" fontId="67" fillId="0" borderId="20" xfId="0" applyFont="1" applyBorder="1" applyAlignment="1">
      <alignment horizontal="center"/>
    </xf>
    <xf numFmtId="0" fontId="67" fillId="0" borderId="0" xfId="0" applyFont="1" applyAlignment="1">
      <alignment horizontal="center"/>
    </xf>
    <xf numFmtId="0" fontId="67" fillId="0" borderId="0" xfId="0" applyFont="1"/>
    <xf numFmtId="0" fontId="68" fillId="22" borderId="24" xfId="0" applyFont="1" applyFill="1" applyBorder="1"/>
    <xf numFmtId="0" fontId="68" fillId="22" borderId="24" xfId="0" applyFont="1" applyFill="1" applyBorder="1" applyAlignment="1">
      <alignment vertical="center" wrapText="1"/>
    </xf>
    <xf numFmtId="0" fontId="68" fillId="22" borderId="24" xfId="0" applyFont="1" applyFill="1" applyBorder="1" applyAlignment="1">
      <alignment horizontal="center" vertical="center" wrapText="1"/>
    </xf>
    <xf numFmtId="0" fontId="68"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9" fillId="23" borderId="5" xfId="0" applyFont="1" applyFill="1" applyBorder="1" applyAlignment="1">
      <alignment horizontal="center" vertical="center" wrapText="1"/>
    </xf>
    <xf numFmtId="0" fontId="68"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68" fillId="23" borderId="9" xfId="0" applyFont="1" applyFill="1" applyBorder="1" applyAlignment="1">
      <alignment horizontal="center" vertical="center" wrapText="1"/>
    </xf>
    <xf numFmtId="0" fontId="67" fillId="0" borderId="1" xfId="0" applyFont="1" applyBorder="1" applyAlignment="1">
      <alignment horizontal="center"/>
    </xf>
    <xf numFmtId="0" fontId="0" fillId="14" borderId="0" xfId="0" applyFill="1" applyAlignment="1">
      <alignment vertical="top" wrapText="1"/>
    </xf>
    <xf numFmtId="0" fontId="53"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7" fillId="0" borderId="26" xfId="0" applyFont="1" applyBorder="1" applyAlignment="1">
      <alignment horizontal="center"/>
    </xf>
    <xf numFmtId="0" fontId="54"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0" fillId="0" borderId="1" xfId="0" applyFont="1" applyBorder="1" applyAlignment="1">
      <alignment wrapText="1"/>
    </xf>
    <xf numFmtId="0" fontId="0" fillId="0" borderId="0" xfId="0"/>
    <xf numFmtId="0" fontId="68"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67" fillId="0" borderId="30" xfId="0" applyFont="1" applyBorder="1"/>
    <xf numFmtId="0" fontId="67" fillId="0" borderId="33" xfId="0" applyFont="1" applyBorder="1"/>
    <xf numFmtId="0" fontId="67" fillId="0" borderId="30" xfId="0" applyFont="1" applyBorder="1" applyAlignment="1">
      <alignment horizontal="center"/>
    </xf>
    <xf numFmtId="0" fontId="67"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0"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68" fillId="27" borderId="8"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56" fillId="27" borderId="14" xfId="0" applyFont="1" applyFill="1" applyBorder="1" applyAlignment="1" applyProtection="1">
      <alignment vertical="center" wrapText="1"/>
      <protection locked="0"/>
    </xf>
    <xf numFmtId="0" fontId="56" fillId="27" borderId="15" xfId="0" applyFont="1" applyFill="1" applyBorder="1" applyAlignment="1" applyProtection="1">
      <alignment vertical="center" wrapText="1"/>
      <protection locked="0"/>
    </xf>
    <xf numFmtId="0" fontId="56" fillId="27" borderId="16" xfId="0" applyFont="1" applyFill="1" applyBorder="1" applyAlignment="1" applyProtection="1">
      <alignment vertical="center" wrapText="1"/>
      <protection locked="0"/>
    </xf>
    <xf numFmtId="0" fontId="68" fillId="28" borderId="6" xfId="0" applyFont="1" applyFill="1" applyBorder="1" applyAlignment="1">
      <alignment horizontal="center" vertical="center" wrapText="1"/>
    </xf>
    <xf numFmtId="0" fontId="68" fillId="28" borderId="38" xfId="0" applyFont="1" applyFill="1" applyBorder="1" applyAlignment="1" applyProtection="1">
      <alignment horizontal="center" vertical="center" wrapText="1"/>
      <protection hidden="1"/>
    </xf>
    <xf numFmtId="0" fontId="68" fillId="28" borderId="18" xfId="0" applyFont="1" applyFill="1" applyBorder="1" applyAlignment="1" applyProtection="1">
      <alignment horizontal="center" vertical="center" wrapText="1"/>
      <protection hidden="1"/>
    </xf>
    <xf numFmtId="0" fontId="68" fillId="28" borderId="39" xfId="0" applyFont="1" applyFill="1" applyBorder="1" applyAlignment="1" applyProtection="1">
      <alignment horizontal="center" vertical="center" wrapText="1"/>
      <protection hidden="1"/>
    </xf>
    <xf numFmtId="0" fontId="68"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3" fillId="18" borderId="8" xfId="0" applyFont="1" applyFill="1" applyBorder="1" applyAlignment="1">
      <alignment horizontal="center" vertical="center"/>
    </xf>
    <xf numFmtId="0" fontId="0" fillId="0" borderId="1" xfId="0" applyBorder="1" applyAlignment="1">
      <alignment vertical="top" wrapText="1"/>
    </xf>
    <xf numFmtId="0" fontId="59" fillId="14" borderId="40" xfId="0" applyFont="1" applyFill="1" applyBorder="1" applyAlignment="1">
      <alignment horizontal="center" vertical="center" wrapText="1"/>
    </xf>
    <xf numFmtId="0" fontId="55"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4" fillId="0" borderId="6" xfId="0" applyFont="1" applyBorder="1" applyAlignment="1" applyProtection="1">
      <alignment horizontal="justify" vertical="center" wrapText="1"/>
      <protection locked="0"/>
    </xf>
    <xf numFmtId="0" fontId="54"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1" fillId="29" borderId="1" xfId="0" applyFont="1" applyFill="1" applyBorder="1" applyAlignment="1">
      <alignment vertical="top" wrapText="1"/>
    </xf>
    <xf numFmtId="0" fontId="72" fillId="29" borderId="1" xfId="0" applyFont="1" applyFill="1" applyBorder="1" applyAlignment="1">
      <alignment horizontal="center" vertical="center" wrapText="1"/>
    </xf>
    <xf numFmtId="0" fontId="49" fillId="0" borderId="0" xfId="0" applyFont="1"/>
    <xf numFmtId="0" fontId="73" fillId="14" borderId="0" xfId="0" applyFont="1" applyFill="1" applyAlignment="1">
      <alignment horizontal="center" vertical="center"/>
    </xf>
    <xf numFmtId="0" fontId="50" fillId="14" borderId="0" xfId="0" applyFont="1" applyFill="1" applyAlignment="1">
      <alignment horizontal="center" vertical="center" wrapText="1"/>
    </xf>
    <xf numFmtId="0" fontId="62" fillId="30" borderId="1" xfId="0" applyFont="1" applyFill="1" applyBorder="1" applyAlignment="1">
      <alignment horizontal="center" vertical="center"/>
    </xf>
    <xf numFmtId="0" fontId="62" fillId="31" borderId="1" xfId="0" applyFont="1" applyFill="1" applyBorder="1" applyAlignment="1">
      <alignment horizontal="center" vertical="center"/>
    </xf>
    <xf numFmtId="0" fontId="62" fillId="32" borderId="1" xfId="0" applyFont="1" applyFill="1" applyBorder="1" applyAlignment="1">
      <alignment horizontal="center" vertical="center"/>
    </xf>
    <xf numFmtId="0" fontId="53" fillId="33" borderId="1" xfId="0" applyFont="1" applyFill="1" applyBorder="1" applyAlignment="1">
      <alignment horizontal="center" vertical="center" wrapText="1"/>
    </xf>
    <xf numFmtId="0" fontId="53" fillId="0" borderId="1" xfId="0" applyFont="1" applyBorder="1" applyAlignment="1">
      <alignment horizontal="center" vertical="center"/>
    </xf>
    <xf numFmtId="0" fontId="64" fillId="0" borderId="12" xfId="0" applyFont="1" applyBorder="1" applyAlignment="1" applyProtection="1">
      <alignment vertical="center" wrapText="1"/>
      <protection locked="0"/>
    </xf>
    <xf numFmtId="0" fontId="54" fillId="0" borderId="42" xfId="0" applyFont="1" applyBorder="1" applyAlignment="1" applyProtection="1">
      <alignment horizontal="justify" vertical="center" wrapText="1"/>
      <protection locked="0"/>
    </xf>
    <xf numFmtId="0" fontId="54" fillId="0" borderId="1" xfId="0" applyFont="1" applyBorder="1" applyAlignment="1" applyProtection="1">
      <alignment vertical="center" wrapText="1"/>
      <protection locked="0"/>
    </xf>
    <xf numFmtId="0" fontId="62" fillId="14" borderId="1" xfId="0" applyFont="1" applyFill="1" applyBorder="1" applyAlignment="1">
      <alignment vertical="center"/>
    </xf>
    <xf numFmtId="0" fontId="62" fillId="14" borderId="1" xfId="0" applyFont="1" applyFill="1" applyBorder="1" applyAlignment="1">
      <alignment horizontal="center" vertical="center"/>
    </xf>
    <xf numFmtId="0" fontId="54" fillId="0" borderId="9" xfId="0"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4" fillId="0" borderId="43" xfId="0" applyFont="1" applyBorder="1" applyAlignment="1" applyProtection="1">
      <alignment horizontal="justify" vertical="center" wrapText="1"/>
      <protection locked="0"/>
    </xf>
    <xf numFmtId="0" fontId="54" fillId="0" borderId="26" xfId="0" applyFont="1" applyBorder="1" applyAlignment="1" applyProtection="1">
      <alignment horizontal="justify" vertical="center" wrapText="1"/>
      <protection locked="0"/>
    </xf>
    <xf numFmtId="0" fontId="54" fillId="0" borderId="26" xfId="0" applyFont="1" applyBorder="1" applyAlignment="1" applyProtection="1">
      <alignment vertical="center" wrapText="1"/>
      <protection locked="0"/>
    </xf>
    <xf numFmtId="0" fontId="66" fillId="14" borderId="44" xfId="0" applyFont="1" applyFill="1" applyBorder="1" applyAlignment="1" applyProtection="1">
      <alignment horizontal="center" vertical="center" textRotation="90" wrapText="1"/>
      <protection locked="0"/>
    </xf>
    <xf numFmtId="0" fontId="54" fillId="0" borderId="0" xfId="0" applyFont="1" applyAlignment="1" applyProtection="1">
      <alignment vertical="center" wrapText="1"/>
      <protection locked="0"/>
    </xf>
    <xf numFmtId="0" fontId="54" fillId="0" borderId="45" xfId="0" applyFont="1" applyBorder="1" applyAlignment="1" applyProtection="1">
      <alignment vertical="center" wrapText="1"/>
      <protection locked="0"/>
    </xf>
    <xf numFmtId="0" fontId="58" fillId="14" borderId="45" xfId="0" applyFont="1" applyFill="1" applyBorder="1" applyAlignment="1">
      <alignment vertical="center"/>
    </xf>
    <xf numFmtId="0" fontId="58" fillId="14" borderId="46" xfId="0" applyFont="1" applyFill="1" applyBorder="1" applyAlignment="1">
      <alignment vertical="center"/>
    </xf>
    <xf numFmtId="0" fontId="0" fillId="13" borderId="47" xfId="0" applyFill="1" applyBorder="1" applyAlignment="1">
      <alignment vertical="center" wrapText="1"/>
    </xf>
    <xf numFmtId="0" fontId="0" fillId="13" borderId="0" xfId="0" applyFill="1" applyAlignment="1">
      <alignment vertical="center" wrapText="1"/>
    </xf>
    <xf numFmtId="0" fontId="0" fillId="13" borderId="48" xfId="0" applyFill="1" applyBorder="1" applyAlignment="1">
      <alignment vertical="center" wrapText="1"/>
    </xf>
    <xf numFmtId="0" fontId="0" fillId="16" borderId="0" xfId="0" applyFill="1" applyAlignment="1">
      <alignment vertical="center" wrapText="1"/>
    </xf>
    <xf numFmtId="0" fontId="54" fillId="0" borderId="49" xfId="0" applyFont="1" applyBorder="1" applyAlignment="1" applyProtection="1">
      <alignment horizontal="justify" vertical="center" wrapText="1"/>
      <protection locked="0"/>
    </xf>
    <xf numFmtId="0" fontId="54" fillId="0" borderId="7" xfId="0" applyFont="1" applyBorder="1" applyAlignment="1" applyProtection="1">
      <alignment horizontal="justify" vertical="center" wrapText="1"/>
      <protection locked="0"/>
    </xf>
    <xf numFmtId="0" fontId="54" fillId="0" borderId="5" xfId="0" applyFont="1" applyBorder="1" applyAlignment="1" applyProtection="1">
      <alignment vertical="center" wrapText="1"/>
      <protection locked="0"/>
    </xf>
    <xf numFmtId="0" fontId="54" fillId="0" borderId="1" xfId="0" applyFont="1" applyBorder="1" applyAlignment="1" applyProtection="1">
      <alignment horizontal="justify" vertical="center" wrapText="1"/>
      <protection locked="0"/>
    </xf>
    <xf numFmtId="0" fontId="54" fillId="0" borderId="9" xfId="0" applyFont="1" applyBorder="1" applyAlignment="1" applyProtection="1">
      <alignment vertical="center" wrapText="1"/>
      <protection locked="0"/>
    </xf>
    <xf numFmtId="17" fontId="54" fillId="0" borderId="42" xfId="0" applyNumberFormat="1" applyFont="1" applyBorder="1" applyAlignment="1" applyProtection="1">
      <alignment horizontal="justify" vertical="center" wrapText="1"/>
      <protection locked="0"/>
    </xf>
    <xf numFmtId="17" fontId="54" fillId="0" borderId="11" xfId="0" applyNumberFormat="1" applyFont="1" applyBorder="1" applyAlignment="1" applyProtection="1">
      <alignment horizontal="justify" vertical="center" wrapText="1"/>
      <protection locked="0"/>
    </xf>
    <xf numFmtId="0" fontId="54" fillId="0" borderId="33" xfId="0" applyFont="1" applyBorder="1" applyAlignment="1" applyProtection="1">
      <alignment vertical="center" wrapText="1"/>
      <protection locked="0"/>
    </xf>
    <xf numFmtId="0" fontId="54" fillId="0" borderId="50" xfId="0" applyFont="1" applyBorder="1" applyAlignment="1" applyProtection="1">
      <alignment horizontal="justify" vertical="center" wrapText="1"/>
      <protection locked="0"/>
    </xf>
    <xf numFmtId="0" fontId="54" fillId="0" borderId="42" xfId="0" applyFont="1" applyBorder="1" applyAlignment="1">
      <alignment vertical="center"/>
    </xf>
    <xf numFmtId="0" fontId="54" fillId="0" borderId="13"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4" fillId="0" borderId="9"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64" fillId="13" borderId="0" xfId="0" applyFont="1" applyFill="1"/>
    <xf numFmtId="0" fontId="56" fillId="0" borderId="51" xfId="0" applyFont="1" applyBorder="1" applyAlignment="1" applyProtection="1">
      <alignment horizontal="center" vertical="center" wrapText="1"/>
      <protection locked="0"/>
    </xf>
    <xf numFmtId="0" fontId="56" fillId="0" borderId="30" xfId="0" applyFont="1" applyBorder="1" applyAlignment="1" applyProtection="1">
      <alignment horizontal="center" vertical="center" wrapText="1"/>
      <protection locked="0"/>
    </xf>
    <xf numFmtId="0" fontId="56" fillId="0" borderId="52" xfId="0" applyFont="1" applyBorder="1" applyAlignment="1" applyProtection="1">
      <alignment horizontal="center" vertical="center" wrapText="1"/>
      <protection locked="0"/>
    </xf>
    <xf numFmtId="0" fontId="54" fillId="0" borderId="11" xfId="0" applyFont="1" applyBorder="1" applyAlignment="1" applyProtection="1">
      <alignment horizontal="center" vertical="center" wrapText="1"/>
      <protection locked="0"/>
    </xf>
    <xf numFmtId="0" fontId="54" fillId="0" borderId="12" xfId="0" applyFont="1" applyBorder="1" applyAlignment="1" applyProtection="1">
      <alignment horizontal="center" vertical="center" wrapText="1"/>
      <protection locked="0"/>
    </xf>
    <xf numFmtId="0" fontId="0" fillId="0" borderId="1" xfId="0" applyBorder="1" applyAlignment="1">
      <alignment horizontal="center"/>
    </xf>
    <xf numFmtId="0" fontId="53" fillId="0" borderId="1" xfId="0" applyFont="1" applyBorder="1" applyAlignment="1">
      <alignment horizontal="center"/>
    </xf>
    <xf numFmtId="0" fontId="0" fillId="0" borderId="1" xfId="0" applyBorder="1" applyAlignment="1">
      <alignment wrapText="1"/>
    </xf>
    <xf numFmtId="3" fontId="54" fillId="0" borderId="5" xfId="0" applyNumberFormat="1" applyFont="1" applyBorder="1" applyAlignment="1" applyProtection="1">
      <alignment horizontal="center" vertical="center" wrapText="1"/>
      <protection hidden="1"/>
    </xf>
    <xf numFmtId="0" fontId="54" fillId="14" borderId="11" xfId="0" applyFont="1" applyFill="1" applyBorder="1" applyAlignment="1" applyProtection="1">
      <alignment horizontal="justify" vertical="center" wrapText="1"/>
      <protection locked="0"/>
    </xf>
    <xf numFmtId="0" fontId="54" fillId="14" borderId="12" xfId="0" applyFont="1" applyFill="1" applyBorder="1" applyAlignment="1" applyProtection="1">
      <alignment horizontal="justify" vertical="center" wrapText="1"/>
      <protection locked="0"/>
    </xf>
    <xf numFmtId="0" fontId="54" fillId="14" borderId="12" xfId="0" applyFont="1" applyFill="1" applyBorder="1" applyAlignment="1" applyProtection="1">
      <alignment vertical="center" wrapText="1"/>
      <protection locked="0"/>
    </xf>
    <xf numFmtId="0" fontId="54" fillId="14" borderId="13" xfId="0" applyFont="1" applyFill="1" applyBorder="1" applyAlignment="1" applyProtection="1">
      <alignment vertical="center" wrapText="1"/>
      <protection locked="0"/>
    </xf>
    <xf numFmtId="0" fontId="54" fillId="0" borderId="14" xfId="0" applyFont="1" applyBorder="1" applyAlignment="1" applyProtection="1">
      <alignment horizontal="justify" vertical="center" wrapText="1"/>
      <protection locked="0"/>
    </xf>
    <xf numFmtId="0" fontId="54" fillId="14" borderId="14" xfId="0" applyFont="1" applyFill="1" applyBorder="1" applyAlignment="1" applyProtection="1">
      <alignment horizontal="justify" vertical="center" wrapText="1"/>
      <protection locked="0"/>
    </xf>
    <xf numFmtId="0" fontId="54" fillId="14" borderId="15" xfId="0" applyFont="1" applyFill="1" applyBorder="1" applyAlignment="1" applyProtection="1">
      <alignment horizontal="justify" vertical="center" wrapText="1"/>
      <protection locked="0"/>
    </xf>
    <xf numFmtId="0" fontId="54" fillId="14" borderId="15" xfId="0" applyFont="1" applyFill="1" applyBorder="1" applyAlignment="1" applyProtection="1">
      <alignment vertical="center" wrapText="1"/>
      <protection locked="0"/>
    </xf>
    <xf numFmtId="0" fontId="54" fillId="14" borderId="52" xfId="0" applyFont="1" applyFill="1" applyBorder="1" applyAlignment="1" applyProtection="1">
      <alignment vertical="center" wrapText="1"/>
      <protection locked="0"/>
    </xf>
    <xf numFmtId="0" fontId="54" fillId="14" borderId="16" xfId="0" applyFont="1" applyFill="1" applyBorder="1" applyAlignment="1" applyProtection="1">
      <alignment vertical="center" wrapText="1"/>
      <protection locked="0"/>
    </xf>
    <xf numFmtId="0" fontId="54" fillId="14" borderId="45" xfId="0" applyFont="1" applyFill="1" applyBorder="1" applyAlignment="1" applyProtection="1">
      <alignment vertical="center" wrapText="1"/>
      <protection locked="0"/>
    </xf>
    <xf numFmtId="0" fontId="63" fillId="14" borderId="0" xfId="0" applyFont="1" applyFill="1" applyAlignment="1">
      <alignment horizontal="center"/>
    </xf>
    <xf numFmtId="0" fontId="54" fillId="14" borderId="11" xfId="0" applyFont="1" applyFill="1" applyBorder="1" applyAlignment="1" applyProtection="1">
      <alignment horizontal="justify" vertical="top" wrapText="1"/>
      <protection locked="0"/>
    </xf>
    <xf numFmtId="0" fontId="54" fillId="14" borderId="1" xfId="0" applyFont="1" applyFill="1" applyBorder="1" applyAlignment="1">
      <alignment vertical="top" wrapText="1"/>
    </xf>
    <xf numFmtId="0" fontId="54" fillId="0" borderId="12" xfId="0" applyFont="1" applyBorder="1" applyAlignment="1" applyProtection="1">
      <alignment horizontal="justify" vertical="center"/>
      <protection locked="0"/>
    </xf>
    <xf numFmtId="0" fontId="54" fillId="0" borderId="11" xfId="0" applyFont="1" applyBorder="1" applyAlignment="1" applyProtection="1">
      <alignment horizontal="justify" vertical="center"/>
      <protection locked="0"/>
    </xf>
    <xf numFmtId="0" fontId="1" fillId="14" borderId="46"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6" xfId="0" applyFill="1" applyBorder="1" applyAlignment="1">
      <alignment horizontal="justify" vertical="top" wrapText="1"/>
    </xf>
    <xf numFmtId="0" fontId="53" fillId="19" borderId="32" xfId="0" applyFont="1" applyFill="1" applyBorder="1" applyAlignment="1">
      <alignment horizontal="center"/>
    </xf>
    <xf numFmtId="0" fontId="53" fillId="19" borderId="33" xfId="0" applyFont="1" applyFill="1" applyBorder="1" applyAlignment="1">
      <alignment horizontal="center"/>
    </xf>
    <xf numFmtId="0" fontId="0" fillId="0" borderId="1" xfId="0" applyBorder="1" applyAlignment="1">
      <alignment horizontal="center"/>
    </xf>
    <xf numFmtId="0" fontId="63" fillId="0" borderId="1" xfId="0" applyFont="1" applyBorder="1" applyAlignment="1">
      <alignment horizontal="center"/>
    </xf>
    <xf numFmtId="0" fontId="67"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50"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0"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54" fillId="0" borderId="5"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locked="0"/>
    </xf>
    <xf numFmtId="0" fontId="54" fillId="0" borderId="9" xfId="0" applyFont="1" applyBorder="1" applyAlignment="1" applyProtection="1">
      <alignment horizontal="center" vertical="center" wrapText="1"/>
      <protection locked="0"/>
    </xf>
    <xf numFmtId="0" fontId="56" fillId="0" borderId="53" xfId="0" applyFont="1" applyBorder="1" applyAlignment="1" applyProtection="1">
      <alignment horizontal="center" vertical="center" wrapText="1"/>
      <protection locked="0"/>
    </xf>
    <xf numFmtId="0" fontId="56" fillId="0" borderId="50" xfId="0" applyFont="1" applyBorder="1" applyAlignment="1" applyProtection="1">
      <alignment horizontal="center" vertical="center" wrapText="1"/>
      <protection locked="0"/>
    </xf>
    <xf numFmtId="0" fontId="56" fillId="0" borderId="15" xfId="0" applyFont="1" applyBorder="1" applyAlignment="1" applyProtection="1">
      <alignment horizontal="center" vertical="center" wrapText="1"/>
      <protection locked="0"/>
    </xf>
    <xf numFmtId="0" fontId="54" fillId="0" borderId="5" xfId="0" applyFont="1" applyBorder="1" applyAlignment="1" applyProtection="1">
      <alignment horizontal="center" vertical="center" wrapText="1"/>
      <protection hidden="1"/>
    </xf>
    <xf numFmtId="0" fontId="54" fillId="0" borderId="9"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6" fillId="0" borderId="54" xfId="0" applyFont="1" applyBorder="1" applyAlignment="1" applyProtection="1">
      <alignment horizontal="center" vertical="center" wrapText="1"/>
      <protection locked="0"/>
    </xf>
    <xf numFmtId="0" fontId="56" fillId="0" borderId="55" xfId="0" applyFont="1" applyBorder="1" applyAlignment="1" applyProtection="1">
      <alignment horizontal="center" vertical="center" wrapText="1"/>
      <protection locked="0"/>
    </xf>
    <xf numFmtId="0" fontId="56" fillId="0" borderId="16"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hidden="1"/>
    </xf>
    <xf numFmtId="0" fontId="54" fillId="0" borderId="11" xfId="0" applyFont="1" applyBorder="1" applyAlignment="1" applyProtection="1">
      <alignment horizontal="center" vertical="center"/>
      <protection hidden="1"/>
    </xf>
    <xf numFmtId="0" fontId="54" fillId="0" borderId="12" xfId="0" applyFont="1" applyBorder="1" applyAlignment="1" applyProtection="1">
      <alignment horizontal="center" vertical="center"/>
      <protection hidden="1"/>
    </xf>
    <xf numFmtId="0" fontId="54" fillId="0" borderId="45" xfId="0" applyFont="1" applyBorder="1" applyAlignment="1" applyProtection="1">
      <alignment horizontal="center" vertical="center"/>
      <protection hidden="1"/>
    </xf>
    <xf numFmtId="0" fontId="54" fillId="0" borderId="13" xfId="0" applyFont="1" applyBorder="1" applyAlignment="1" applyProtection="1">
      <alignment horizontal="center" vertical="center"/>
      <protection hidden="1"/>
    </xf>
    <xf numFmtId="0" fontId="54" fillId="0" borderId="27" xfId="0" applyFont="1" applyBorder="1" applyAlignment="1" applyProtection="1">
      <alignment horizontal="center" vertical="center" wrapText="1"/>
      <protection hidden="1"/>
    </xf>
    <xf numFmtId="0" fontId="54" fillId="0" borderId="53" xfId="0" applyFont="1" applyBorder="1" applyAlignment="1" applyProtection="1">
      <alignment horizontal="center" vertical="center" wrapText="1"/>
      <protection hidden="1"/>
    </xf>
    <xf numFmtId="0" fontId="54" fillId="0" borderId="51" xfId="0" applyFont="1" applyBorder="1" applyAlignment="1" applyProtection="1">
      <alignment horizontal="center" vertical="center" wrapText="1"/>
      <protection hidden="1"/>
    </xf>
    <xf numFmtId="0" fontId="54" fillId="0" borderId="54" xfId="0" applyFont="1" applyBorder="1" applyAlignment="1" applyProtection="1">
      <alignment horizontal="center" vertical="center" wrapText="1"/>
      <protection hidden="1"/>
    </xf>
    <xf numFmtId="0" fontId="51" fillId="27" borderId="56" xfId="10" applyFill="1" applyBorder="1" applyAlignment="1" applyProtection="1">
      <alignment horizontal="center" vertical="center"/>
      <protection locked="0"/>
    </xf>
    <xf numFmtId="0" fontId="51" fillId="27" borderId="35" xfId="10" applyFill="1" applyBorder="1" applyAlignment="1" applyProtection="1">
      <alignment horizontal="center" vertical="center"/>
      <protection locked="0"/>
    </xf>
    <xf numFmtId="0" fontId="51" fillId="27" borderId="37" xfId="10" applyFill="1" applyBorder="1" applyAlignment="1" applyProtection="1">
      <alignment horizontal="center" vertical="center"/>
      <protection locked="0"/>
    </xf>
    <xf numFmtId="0" fontId="51" fillId="27" borderId="20" xfId="10" applyFill="1" applyBorder="1" applyAlignment="1" applyProtection="1">
      <alignment horizontal="center" vertical="center"/>
      <protection locked="0"/>
    </xf>
    <xf numFmtId="0" fontId="51" fillId="27" borderId="0" xfId="10" applyFill="1" applyAlignment="1" applyProtection="1">
      <alignment horizontal="center" vertical="center"/>
      <protection locked="0"/>
    </xf>
    <xf numFmtId="0" fontId="51" fillId="27" borderId="21" xfId="10" applyFill="1" applyBorder="1" applyAlignment="1" applyProtection="1">
      <alignment horizontal="center" vertical="center"/>
      <protection locked="0"/>
    </xf>
    <xf numFmtId="0" fontId="51" fillId="27" borderId="57" xfId="10" applyFill="1" applyBorder="1" applyAlignment="1" applyProtection="1">
      <alignment horizontal="center" vertical="center"/>
      <protection locked="0"/>
    </xf>
    <xf numFmtId="0" fontId="51" fillId="27" borderId="58" xfId="10" applyFill="1" applyBorder="1" applyAlignment="1" applyProtection="1">
      <alignment horizontal="center" vertical="center"/>
      <protection locked="0"/>
    </xf>
    <xf numFmtId="0" fontId="51" fillId="27" borderId="28" xfId="10" applyFill="1" applyBorder="1" applyAlignment="1" applyProtection="1">
      <alignment horizontal="center" vertical="center"/>
      <protection locked="0"/>
    </xf>
    <xf numFmtId="0" fontId="54" fillId="0" borderId="59" xfId="0" applyFont="1" applyBorder="1" applyAlignment="1" applyProtection="1">
      <alignment horizontal="center" vertical="center"/>
      <protection hidden="1"/>
    </xf>
    <xf numFmtId="0" fontId="54" fillId="0" borderId="60" xfId="0" applyFont="1" applyBorder="1" applyAlignment="1" applyProtection="1">
      <alignment horizontal="center" vertical="center"/>
      <protection hidden="1"/>
    </xf>
    <xf numFmtId="0" fontId="54" fillId="0" borderId="61" xfId="0" applyFont="1" applyBorder="1" applyAlignment="1" applyProtection="1">
      <alignment horizontal="center" vertical="center"/>
      <protection hidden="1"/>
    </xf>
    <xf numFmtId="0" fontId="54" fillId="0" borderId="62" xfId="0" applyFont="1" applyBorder="1" applyAlignment="1" applyProtection="1">
      <alignment horizontal="center" vertical="center"/>
      <protection hidden="1"/>
    </xf>
    <xf numFmtId="0" fontId="54" fillId="0" borderId="41" xfId="0" applyFont="1" applyBorder="1" applyAlignment="1" applyProtection="1">
      <alignment horizontal="center" vertical="center"/>
      <protection hidden="1"/>
    </xf>
    <xf numFmtId="0" fontId="54" fillId="0" borderId="63" xfId="0" applyFont="1" applyBorder="1" applyAlignment="1" applyProtection="1">
      <alignment horizontal="center" vertical="center"/>
      <protection hidden="1"/>
    </xf>
    <xf numFmtId="0" fontId="54" fillId="0" borderId="11" xfId="0" applyFont="1" applyBorder="1" applyAlignment="1" applyProtection="1">
      <alignment horizontal="center" vertical="center" wrapText="1"/>
      <protection hidden="1"/>
    </xf>
    <xf numFmtId="0" fontId="54" fillId="0" borderId="12" xfId="0" applyFont="1" applyBorder="1" applyAlignment="1" applyProtection="1">
      <alignment horizontal="center" vertical="center" wrapText="1"/>
      <protection hidden="1"/>
    </xf>
    <xf numFmtId="0" fontId="54" fillId="0" borderId="45" xfId="0" applyFont="1" applyBorder="1" applyAlignment="1" applyProtection="1">
      <alignment horizontal="center" vertical="center" wrapText="1"/>
      <protection hidden="1"/>
    </xf>
    <xf numFmtId="0" fontId="54" fillId="0" borderId="13" xfId="0" applyFont="1" applyBorder="1" applyAlignment="1" applyProtection="1">
      <alignment horizontal="center" vertical="center" wrapText="1"/>
      <protection hidden="1"/>
    </xf>
    <xf numFmtId="0" fontId="56" fillId="0" borderId="27" xfId="0" applyFont="1" applyBorder="1" applyAlignment="1" applyProtection="1">
      <alignment horizontal="center" vertical="center" wrapText="1"/>
      <protection locked="0"/>
    </xf>
    <xf numFmtId="0" fontId="56" fillId="0" borderId="64" xfId="0" applyFont="1" applyBorder="1" applyAlignment="1" applyProtection="1">
      <alignment horizontal="center" vertical="center" wrapText="1"/>
      <protection locked="0"/>
    </xf>
    <xf numFmtId="0" fontId="56" fillId="0" borderId="14" xfId="0" applyFont="1" applyBorder="1" applyAlignment="1" applyProtection="1">
      <alignment horizontal="center" vertical="center" wrapText="1"/>
      <protection locked="0"/>
    </xf>
    <xf numFmtId="0" fontId="54" fillId="0" borderId="5" xfId="0" applyFont="1" applyBorder="1" applyAlignment="1">
      <alignment horizontal="center"/>
    </xf>
    <xf numFmtId="0" fontId="54" fillId="0" borderId="8" xfId="0" applyFont="1" applyBorder="1" applyAlignment="1">
      <alignment horizontal="center"/>
    </xf>
    <xf numFmtId="0" fontId="65" fillId="0" borderId="5" xfId="0" applyFont="1" applyBorder="1" applyAlignment="1" applyProtection="1">
      <alignment horizontal="center" vertical="center" textRotation="90" wrapText="1"/>
      <protection locked="0"/>
    </xf>
    <xf numFmtId="0" fontId="65" fillId="0" borderId="8" xfId="0" applyFont="1" applyBorder="1" applyAlignment="1" applyProtection="1">
      <alignment horizontal="center" vertical="center" textRotation="90" wrapText="1"/>
      <protection locked="0"/>
    </xf>
    <xf numFmtId="0" fontId="65" fillId="0" borderId="9" xfId="0" applyFont="1" applyBorder="1" applyAlignment="1" applyProtection="1">
      <alignment horizontal="center" vertical="center" textRotation="90" wrapText="1"/>
      <protection locked="0"/>
    </xf>
    <xf numFmtId="0" fontId="56" fillId="14" borderId="56" xfId="0" applyFont="1" applyFill="1" applyBorder="1" applyAlignment="1" applyProtection="1">
      <alignment horizontal="center" vertical="center"/>
      <protection locked="0"/>
    </xf>
    <xf numFmtId="0" fontId="56" fillId="14" borderId="20" xfId="0" applyFont="1" applyFill="1" applyBorder="1" applyAlignment="1" applyProtection="1">
      <alignment horizontal="center" vertical="center"/>
      <protection locked="0"/>
    </xf>
    <xf numFmtId="0" fontId="56" fillId="14" borderId="57" xfId="0" applyFont="1" applyFill="1" applyBorder="1" applyAlignment="1" applyProtection="1">
      <alignment horizontal="center" vertical="center"/>
      <protection locked="0"/>
    </xf>
    <xf numFmtId="0" fontId="56" fillId="14" borderId="5" xfId="0" applyFont="1" applyFill="1" applyBorder="1" applyAlignment="1" applyProtection="1">
      <alignment horizontal="center" vertical="center" wrapText="1"/>
      <protection locked="0"/>
    </xf>
    <xf numFmtId="0" fontId="56" fillId="14" borderId="8" xfId="0" applyFont="1" applyFill="1" applyBorder="1" applyAlignment="1" applyProtection="1">
      <alignment horizontal="center" vertical="center" wrapText="1"/>
      <protection locked="0"/>
    </xf>
    <xf numFmtId="0" fontId="56" fillId="14" borderId="9" xfId="0" applyFont="1" applyFill="1" applyBorder="1" applyAlignment="1" applyProtection="1">
      <alignment horizontal="center" vertical="center" wrapText="1"/>
      <protection locked="0"/>
    </xf>
    <xf numFmtId="0" fontId="54" fillId="0" borderId="11"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45" xfId="0" applyFont="1" applyBorder="1" applyAlignment="1" applyProtection="1">
      <alignment horizontal="center" vertical="center"/>
      <protection locked="0"/>
    </xf>
    <xf numFmtId="0" fontId="54" fillId="0" borderId="13" xfId="0" applyFont="1" applyBorder="1" applyAlignment="1" applyProtection="1">
      <alignment horizontal="center" vertical="center"/>
      <protection locked="0"/>
    </xf>
    <xf numFmtId="1" fontId="54" fillId="0" borderId="59" xfId="0" applyNumberFormat="1" applyFont="1" applyBorder="1" applyAlignment="1" applyProtection="1">
      <alignment horizontal="center" vertical="center"/>
      <protection hidden="1"/>
    </xf>
    <xf numFmtId="1" fontId="54" fillId="0" borderId="60" xfId="0" applyNumberFormat="1" applyFont="1" applyBorder="1" applyAlignment="1" applyProtection="1">
      <alignment horizontal="center" vertical="center"/>
      <protection hidden="1"/>
    </xf>
    <xf numFmtId="1" fontId="54" fillId="0" borderId="61" xfId="0" applyNumberFormat="1" applyFont="1" applyBorder="1" applyAlignment="1" applyProtection="1">
      <alignment horizontal="center" vertical="center"/>
      <protection hidden="1"/>
    </xf>
    <xf numFmtId="0" fontId="51" fillId="27" borderId="56" xfId="10" applyFill="1" applyBorder="1" applyAlignment="1" applyProtection="1">
      <alignment horizontal="center" vertical="center" wrapText="1"/>
      <protection locked="0"/>
    </xf>
    <xf numFmtId="0" fontId="51" fillId="27" borderId="35" xfId="10" applyFill="1" applyBorder="1" applyAlignment="1" applyProtection="1">
      <alignment horizontal="center" vertical="center" wrapText="1"/>
      <protection locked="0"/>
    </xf>
    <xf numFmtId="0" fontId="51" fillId="27" borderId="37" xfId="10" applyFill="1" applyBorder="1" applyAlignment="1" applyProtection="1">
      <alignment horizontal="center" vertical="center" wrapText="1"/>
      <protection locked="0"/>
    </xf>
    <xf numFmtId="0" fontId="51" fillId="27" borderId="20" xfId="10" applyFill="1" applyBorder="1" applyAlignment="1" applyProtection="1">
      <alignment horizontal="center" vertical="center" wrapText="1"/>
      <protection locked="0"/>
    </xf>
    <xf numFmtId="0" fontId="51" fillId="27" borderId="0" xfId="10" applyFill="1" applyAlignment="1" applyProtection="1">
      <alignment horizontal="center" vertical="center" wrapText="1"/>
      <protection locked="0"/>
    </xf>
    <xf numFmtId="0" fontId="51" fillId="27" borderId="21" xfId="10" applyFill="1" applyBorder="1" applyAlignment="1" applyProtection="1">
      <alignment horizontal="center" vertical="center" wrapText="1"/>
      <protection locked="0"/>
    </xf>
    <xf numFmtId="0" fontId="51" fillId="27" borderId="57" xfId="10" applyFill="1" applyBorder="1" applyAlignment="1" applyProtection="1">
      <alignment horizontal="center" vertical="center" wrapText="1"/>
      <protection locked="0"/>
    </xf>
    <xf numFmtId="0" fontId="51" fillId="27" borderId="58" xfId="10" applyFill="1" applyBorder="1" applyAlignment="1" applyProtection="1">
      <alignment horizontal="center" vertical="center" wrapText="1"/>
      <protection locked="0"/>
    </xf>
    <xf numFmtId="0" fontId="51" fillId="27" borderId="28" xfId="10" applyFill="1" applyBorder="1" applyAlignment="1" applyProtection="1">
      <alignment horizontal="center" vertical="center" wrapText="1"/>
      <protection locked="0"/>
    </xf>
    <xf numFmtId="0" fontId="56" fillId="14" borderId="37" xfId="0" applyFont="1" applyFill="1" applyBorder="1" applyAlignment="1" applyProtection="1">
      <alignment horizontal="center" vertical="center" wrapText="1"/>
      <protection locked="0"/>
    </xf>
    <xf numFmtId="0" fontId="56" fillId="14" borderId="21" xfId="0" applyFont="1" applyFill="1" applyBorder="1" applyAlignment="1" applyProtection="1">
      <alignment horizontal="center" vertical="center" wrapText="1"/>
      <protection locked="0"/>
    </xf>
    <xf numFmtId="0" fontId="56" fillId="14" borderId="28" xfId="0" applyFont="1" applyFill="1" applyBorder="1" applyAlignment="1" applyProtection="1">
      <alignment horizontal="center" vertical="center" wrapText="1"/>
      <protection locked="0"/>
    </xf>
    <xf numFmtId="0" fontId="51" fillId="27" borderId="56" xfId="10" applyFill="1" applyBorder="1" applyAlignment="1">
      <alignment horizontal="center" vertical="center"/>
    </xf>
    <xf numFmtId="0" fontId="51" fillId="27" borderId="35" xfId="10" applyFill="1" applyBorder="1" applyAlignment="1">
      <alignment horizontal="center" vertical="center"/>
    </xf>
    <xf numFmtId="0" fontId="51" fillId="27" borderId="37" xfId="10" applyFill="1" applyBorder="1" applyAlignment="1">
      <alignment horizontal="center" vertical="center"/>
    </xf>
    <xf numFmtId="0" fontId="51" fillId="27" borderId="20" xfId="10" applyFill="1" applyBorder="1" applyAlignment="1">
      <alignment horizontal="center" vertical="center"/>
    </xf>
    <xf numFmtId="0" fontId="51" fillId="27" borderId="0" xfId="10" applyFill="1" applyAlignment="1">
      <alignment horizontal="center" vertical="center"/>
    </xf>
    <xf numFmtId="0" fontId="51" fillId="27" borderId="21" xfId="10" applyFill="1" applyBorder="1" applyAlignment="1">
      <alignment horizontal="center" vertical="center"/>
    </xf>
    <xf numFmtId="0" fontId="51" fillId="27" borderId="57" xfId="10" applyFill="1" applyBorder="1" applyAlignment="1">
      <alignment horizontal="center" vertical="center"/>
    </xf>
    <xf numFmtId="0" fontId="51" fillId="27" borderId="58" xfId="10" applyFill="1" applyBorder="1" applyAlignment="1">
      <alignment horizontal="center" vertical="center"/>
    </xf>
    <xf numFmtId="0" fontId="51" fillId="27" borderId="28" xfId="10" applyFill="1" applyBorder="1" applyAlignment="1">
      <alignment horizontal="center" vertical="center"/>
    </xf>
    <xf numFmtId="0" fontId="62" fillId="24" borderId="65" xfId="0" applyFont="1" applyFill="1" applyBorder="1" applyAlignment="1">
      <alignment horizontal="center" vertical="center" wrapText="1"/>
    </xf>
    <xf numFmtId="0" fontId="71" fillId="24" borderId="66" xfId="0" applyFont="1" applyFill="1" applyBorder="1" applyAlignment="1">
      <alignment horizontal="center" vertical="center" wrapText="1"/>
    </xf>
    <xf numFmtId="0" fontId="71" fillId="24" borderId="67" xfId="0" applyFont="1" applyFill="1" applyBorder="1" applyAlignment="1">
      <alignment horizontal="center" vertical="center" wrapText="1"/>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74" fillId="28" borderId="56" xfId="0" applyFont="1" applyFill="1" applyBorder="1" applyAlignment="1">
      <alignment horizontal="center" vertical="center" wrapText="1"/>
    </xf>
    <xf numFmtId="0" fontId="74" fillId="28" borderId="35" xfId="0" applyFont="1" applyFill="1" applyBorder="1" applyAlignment="1">
      <alignment horizontal="center" vertical="center" wrapText="1"/>
    </xf>
    <xf numFmtId="0" fontId="74" fillId="28" borderId="37" xfId="0" applyFont="1" applyFill="1" applyBorder="1" applyAlignment="1">
      <alignment horizontal="center" vertical="center" wrapText="1"/>
    </xf>
    <xf numFmtId="0" fontId="74" fillId="28" borderId="57" xfId="0" applyFont="1" applyFill="1" applyBorder="1" applyAlignment="1">
      <alignment horizontal="center" vertical="center" wrapText="1"/>
    </xf>
    <xf numFmtId="0" fontId="74" fillId="28" borderId="58" xfId="0" applyFont="1" applyFill="1" applyBorder="1" applyAlignment="1">
      <alignment horizontal="center" vertical="center" wrapText="1"/>
    </xf>
    <xf numFmtId="0" fontId="74" fillId="28" borderId="28" xfId="0" applyFont="1" applyFill="1" applyBorder="1" applyAlignment="1">
      <alignment horizontal="center" vertical="center" wrapText="1"/>
    </xf>
    <xf numFmtId="0" fontId="22" fillId="26" borderId="56"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7"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5" fillId="28" borderId="19" xfId="10" applyFont="1" applyFill="1" applyBorder="1" applyAlignment="1">
      <alignment horizontal="center" vertical="center" wrapText="1"/>
    </xf>
    <xf numFmtId="0" fontId="75" fillId="28" borderId="36" xfId="10" applyFont="1" applyFill="1" applyBorder="1" applyAlignment="1">
      <alignment horizontal="center" vertical="center" wrapText="1"/>
    </xf>
    <xf numFmtId="0" fontId="68" fillId="28" borderId="34" xfId="0" applyFont="1" applyFill="1" applyBorder="1" applyAlignment="1">
      <alignment horizontal="center" vertical="center" wrapText="1"/>
    </xf>
    <xf numFmtId="0" fontId="68" fillId="28" borderId="25" xfId="0" applyFont="1" applyFill="1" applyBorder="1" applyAlignment="1">
      <alignment horizontal="center" vertical="center" wrapText="1"/>
    </xf>
    <xf numFmtId="0" fontId="68" fillId="28" borderId="60" xfId="0" applyFont="1" applyFill="1" applyBorder="1" applyAlignment="1">
      <alignment horizontal="center" vertical="center" wrapText="1"/>
    </xf>
    <xf numFmtId="0" fontId="68"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6" fillId="26" borderId="2" xfId="10" applyFont="1" applyFill="1" applyBorder="1" applyAlignment="1">
      <alignment horizontal="center" vertical="center" wrapText="1"/>
    </xf>
    <xf numFmtId="0" fontId="76" fillId="26" borderId="17" xfId="10" applyFont="1" applyFill="1" applyBorder="1" applyAlignment="1">
      <alignment horizontal="center" vertical="center" wrapText="1"/>
    </xf>
    <xf numFmtId="0" fontId="76" fillId="26" borderId="22" xfId="10" applyFont="1" applyFill="1" applyBorder="1" applyAlignment="1">
      <alignment horizontal="center" vertical="center" wrapText="1"/>
    </xf>
    <xf numFmtId="0" fontId="76" fillId="26" borderId="3" xfId="10" applyFont="1" applyFill="1" applyBorder="1" applyAlignment="1">
      <alignment horizontal="center" vertical="center" wrapText="1"/>
    </xf>
    <xf numFmtId="0" fontId="76" fillId="26" borderId="1" xfId="10" applyFont="1" applyFill="1" applyBorder="1" applyAlignment="1">
      <alignment horizontal="center" vertical="center" wrapText="1"/>
    </xf>
    <xf numFmtId="0" fontId="76" fillId="26" borderId="10" xfId="10" applyFont="1" applyFill="1" applyBorder="1" applyAlignment="1">
      <alignment horizontal="center" vertical="center" wrapText="1"/>
    </xf>
    <xf numFmtId="0" fontId="77" fillId="26" borderId="10" xfId="0" applyFont="1" applyFill="1" applyBorder="1" applyAlignment="1">
      <alignment horizontal="center" vertical="center" textRotation="90" wrapText="1"/>
    </xf>
    <xf numFmtId="0" fontId="77" fillId="26" borderId="23" xfId="0" applyFont="1" applyFill="1" applyBorder="1" applyAlignment="1">
      <alignment horizontal="center" vertical="center" textRotation="90" wrapText="1"/>
    </xf>
    <xf numFmtId="0" fontId="74" fillId="26" borderId="19" xfId="0" applyFont="1" applyFill="1" applyBorder="1" applyAlignment="1">
      <alignment horizontal="center"/>
    </xf>
    <xf numFmtId="0" fontId="74" fillId="26" borderId="24" xfId="0" applyFont="1" applyFill="1" applyBorder="1" applyAlignment="1">
      <alignment horizontal="center"/>
    </xf>
    <xf numFmtId="0" fontId="74" fillId="26" borderId="36" xfId="0" applyFont="1" applyFill="1" applyBorder="1" applyAlignment="1">
      <alignment horizontal="center"/>
    </xf>
    <xf numFmtId="0" fontId="68" fillId="22" borderId="5"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8" fillId="0" borderId="1" xfId="0" applyFont="1" applyBorder="1" applyAlignment="1">
      <alignment horizontal="center"/>
    </xf>
    <xf numFmtId="0" fontId="68" fillId="22" borderId="19" xfId="0" applyFont="1" applyFill="1" applyBorder="1" applyAlignment="1">
      <alignment horizontal="center" vertical="center" wrapText="1"/>
    </xf>
    <xf numFmtId="0" fontId="68" fillId="22" borderId="36" xfId="0" applyFont="1" applyFill="1" applyBorder="1" applyAlignment="1">
      <alignment horizontal="center" vertical="center" wrapText="1"/>
    </xf>
    <xf numFmtId="0" fontId="62" fillId="24" borderId="56" xfId="0" applyFont="1" applyFill="1" applyBorder="1" applyAlignment="1">
      <alignment horizontal="center" vertical="center"/>
    </xf>
    <xf numFmtId="0" fontId="71" fillId="24" borderId="35" xfId="0" applyFont="1" applyFill="1" applyBorder="1" applyAlignment="1">
      <alignment horizontal="center" vertical="center"/>
    </xf>
    <xf numFmtId="0" fontId="71" fillId="24" borderId="37" xfId="0" applyFont="1" applyFill="1" applyBorder="1" applyAlignment="1">
      <alignment horizontal="center" vertical="center"/>
    </xf>
    <xf numFmtId="0" fontId="68" fillId="25" borderId="60" xfId="0" applyFont="1" applyFill="1" applyBorder="1" applyAlignment="1">
      <alignment horizontal="center" vertical="center" wrapText="1"/>
    </xf>
    <xf numFmtId="0" fontId="68" fillId="25" borderId="41" xfId="0" applyFont="1" applyFill="1" applyBorder="1" applyAlignment="1">
      <alignment horizontal="center" vertical="center" wrapText="1"/>
    </xf>
    <xf numFmtId="0" fontId="71" fillId="11" borderId="19" xfId="0" applyFont="1" applyFill="1" applyBorder="1" applyAlignment="1">
      <alignment horizontal="center"/>
    </xf>
    <xf numFmtId="0" fontId="71"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74" fillId="11" borderId="19" xfId="0" applyFont="1" applyFill="1" applyBorder="1" applyAlignment="1">
      <alignment horizontal="center"/>
    </xf>
    <xf numFmtId="0" fontId="74" fillId="11" borderId="24" xfId="0" applyFont="1" applyFill="1" applyBorder="1" applyAlignment="1">
      <alignment horizontal="center"/>
    </xf>
    <xf numFmtId="0" fontId="74" fillId="11" borderId="36" xfId="0" applyFont="1" applyFill="1" applyBorder="1" applyAlignment="1">
      <alignment horizontal="center"/>
    </xf>
    <xf numFmtId="0" fontId="77" fillId="26" borderId="3" xfId="0" applyFont="1" applyFill="1" applyBorder="1" applyAlignment="1">
      <alignment horizontal="center" vertical="center" textRotation="90" wrapText="1"/>
    </xf>
    <xf numFmtId="0" fontId="77" fillId="26" borderId="4" xfId="0" applyFont="1" applyFill="1" applyBorder="1" applyAlignment="1">
      <alignment horizontal="center" vertical="center" textRotation="90" wrapText="1"/>
    </xf>
    <xf numFmtId="0" fontId="77" fillId="26" borderId="1" xfId="0" applyFont="1" applyFill="1" applyBorder="1" applyAlignment="1">
      <alignment horizontal="center" vertical="center" textRotation="90" wrapText="1"/>
    </xf>
    <xf numFmtId="0" fontId="77" fillId="26" borderId="18" xfId="0" applyFont="1" applyFill="1" applyBorder="1" applyAlignment="1">
      <alignment horizontal="center" vertical="center" textRotation="90" wrapText="1"/>
    </xf>
    <xf numFmtId="0" fontId="65"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0" fillId="35" borderId="56"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57" xfId="0" applyFont="1" applyFill="1" applyBorder="1" applyAlignment="1">
      <alignment horizontal="center" vertical="center"/>
    </xf>
    <xf numFmtId="0" fontId="40" fillId="35" borderId="58"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1"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74" fillId="25" borderId="56" xfId="0" applyFont="1" applyFill="1" applyBorder="1" applyAlignment="1">
      <alignment horizontal="center" vertical="center" wrapText="1"/>
    </xf>
    <xf numFmtId="0" fontId="74" fillId="25" borderId="35" xfId="0" applyFont="1" applyFill="1" applyBorder="1" applyAlignment="1">
      <alignment horizontal="center" vertical="center" wrapText="1"/>
    </xf>
    <xf numFmtId="0" fontId="74" fillId="25" borderId="37" xfId="0" applyFont="1" applyFill="1" applyBorder="1" applyAlignment="1">
      <alignment horizontal="center" vertical="center" wrapText="1"/>
    </xf>
    <xf numFmtId="0" fontId="74" fillId="25" borderId="57" xfId="0" applyFont="1" applyFill="1" applyBorder="1" applyAlignment="1">
      <alignment horizontal="center" vertical="center" wrapText="1"/>
    </xf>
    <xf numFmtId="0" fontId="74" fillId="25" borderId="58" xfId="0" applyFont="1" applyFill="1" applyBorder="1" applyAlignment="1">
      <alignment horizontal="center" vertical="center" wrapText="1"/>
    </xf>
    <xf numFmtId="0" fontId="74" fillId="25" borderId="28" xfId="0" applyFont="1" applyFill="1" applyBorder="1" applyAlignment="1">
      <alignment horizontal="center" vertical="center" wrapText="1"/>
    </xf>
    <xf numFmtId="0" fontId="68" fillId="27" borderId="5"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5" xfId="12"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68" fillId="27" borderId="11" xfId="0" applyFont="1" applyFill="1" applyBorder="1" applyAlignment="1">
      <alignment horizontal="center" vertical="center" wrapText="1"/>
    </xf>
    <xf numFmtId="0" fontId="68" fillId="27" borderId="13" xfId="0" applyFont="1" applyFill="1" applyBorder="1" applyAlignment="1">
      <alignment horizontal="center" vertical="center" wrapText="1"/>
    </xf>
    <xf numFmtId="0" fontId="40" fillId="36" borderId="56" xfId="0" applyFont="1" applyFill="1" applyBorder="1" applyAlignment="1">
      <alignment horizontal="center" vertical="center" wrapText="1"/>
    </xf>
    <xf numFmtId="0" fontId="40" fillId="36" borderId="37" xfId="0" applyFont="1" applyFill="1" applyBorder="1" applyAlignment="1">
      <alignment horizontal="center" vertical="center" wrapText="1"/>
    </xf>
    <xf numFmtId="0" fontId="40" fillId="36" borderId="57" xfId="0" applyFont="1" applyFill="1" applyBorder="1" applyAlignment="1">
      <alignment horizontal="center" vertical="center" wrapText="1"/>
    </xf>
    <xf numFmtId="0" fontId="40" fillId="36" borderId="28" xfId="0" applyFont="1" applyFill="1" applyBorder="1" applyAlignment="1">
      <alignment horizontal="center" vertical="center" wrapText="1"/>
    </xf>
    <xf numFmtId="0" fontId="40" fillId="27" borderId="56"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57" xfId="0" applyFont="1" applyFill="1" applyBorder="1" applyAlignment="1">
      <alignment horizontal="center" vertical="center"/>
    </xf>
    <xf numFmtId="0" fontId="40" fillId="27" borderId="58" xfId="0" applyFont="1" applyFill="1" applyBorder="1" applyAlignment="1">
      <alignment horizontal="center" vertical="center"/>
    </xf>
    <xf numFmtId="0" fontId="40" fillId="27" borderId="28" xfId="0" applyFont="1" applyFill="1" applyBorder="1" applyAlignment="1">
      <alignment horizontal="center" vertical="center"/>
    </xf>
    <xf numFmtId="0" fontId="63" fillId="0" borderId="26" xfId="0" applyFont="1" applyBorder="1" applyAlignment="1">
      <alignment horizontal="center"/>
    </xf>
    <xf numFmtId="0" fontId="63" fillId="0" borderId="50" xfId="0" applyFont="1" applyBorder="1" applyAlignment="1">
      <alignment horizontal="center"/>
    </xf>
    <xf numFmtId="0" fontId="63" fillId="0" borderId="7" xfId="0" applyFont="1" applyBorder="1" applyAlignment="1">
      <alignment horizontal="center"/>
    </xf>
    <xf numFmtId="0" fontId="56" fillId="14" borderId="56" xfId="0" applyFont="1" applyFill="1" applyBorder="1" applyAlignment="1" applyProtection="1">
      <alignment horizontal="center" vertical="center" wrapText="1"/>
      <protection locked="0"/>
    </xf>
    <xf numFmtId="0" fontId="56" fillId="14" borderId="20" xfId="0" applyFont="1" applyFill="1" applyBorder="1" applyAlignment="1" applyProtection="1">
      <alignment horizontal="center" vertical="center" wrapText="1"/>
      <protection locked="0"/>
    </xf>
    <xf numFmtId="0" fontId="56" fillId="14" borderId="57" xfId="0" applyFont="1" applyFill="1" applyBorder="1" applyAlignment="1" applyProtection="1">
      <alignment horizontal="center" vertical="center" wrapText="1"/>
      <protection locked="0"/>
    </xf>
    <xf numFmtId="0" fontId="54" fillId="0" borderId="56" xfId="0" applyFont="1" applyBorder="1" applyAlignment="1">
      <alignment horizontal="center"/>
    </xf>
    <xf numFmtId="0" fontId="54" fillId="0" borderId="35" xfId="0" applyFont="1" applyBorder="1" applyAlignment="1">
      <alignment horizontal="center"/>
    </xf>
    <xf numFmtId="0" fontId="54" fillId="0" borderId="37" xfId="0" applyFont="1" applyBorder="1" applyAlignment="1">
      <alignment horizontal="center"/>
    </xf>
    <xf numFmtId="0" fontId="54" fillId="0" borderId="57" xfId="0" applyFont="1" applyBorder="1" applyAlignment="1">
      <alignment horizontal="center"/>
    </xf>
    <xf numFmtId="0" fontId="54" fillId="0" borderId="58" xfId="0" applyFont="1" applyBorder="1" applyAlignment="1">
      <alignment horizontal="center"/>
    </xf>
    <xf numFmtId="0" fontId="54" fillId="0" borderId="28" xfId="0" applyFont="1" applyBorder="1" applyAlignment="1">
      <alignment horizontal="center"/>
    </xf>
    <xf numFmtId="0" fontId="54" fillId="0" borderId="56" xfId="0" applyFont="1" applyBorder="1" applyAlignment="1" applyProtection="1">
      <alignment horizontal="center" vertical="center" wrapText="1"/>
      <protection locked="0"/>
    </xf>
    <xf numFmtId="0" fontId="54" fillId="0" borderId="35" xfId="0" applyFont="1" applyBorder="1" applyAlignment="1" applyProtection="1">
      <alignment horizontal="center" vertical="center" wrapText="1"/>
      <protection locked="0"/>
    </xf>
    <xf numFmtId="0" fontId="54" fillId="0" borderId="37" xfId="0" applyFont="1" applyBorder="1" applyAlignment="1" applyProtection="1">
      <alignment horizontal="center" vertical="center" wrapText="1"/>
      <protection locked="0"/>
    </xf>
    <xf numFmtId="0" fontId="54" fillId="0" borderId="20"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54" fillId="0" borderId="21" xfId="0" applyFont="1" applyBorder="1" applyAlignment="1" applyProtection="1">
      <alignment horizontal="center" vertical="center" wrapText="1"/>
      <protection locked="0"/>
    </xf>
    <xf numFmtId="0" fontId="54" fillId="0" borderId="57" xfId="0" applyFont="1" applyBorder="1" applyAlignment="1" applyProtection="1">
      <alignment horizontal="center" vertical="center" wrapText="1"/>
      <protection locked="0"/>
    </xf>
    <xf numFmtId="0" fontId="54" fillId="0" borderId="58" xfId="0" applyFont="1" applyBorder="1" applyAlignment="1" applyProtection="1">
      <alignment horizontal="center" vertical="center" wrapText="1"/>
      <protection locked="0"/>
    </xf>
    <xf numFmtId="0" fontId="54" fillId="0" borderId="28" xfId="0" applyFont="1" applyBorder="1" applyAlignment="1" applyProtection="1">
      <alignment horizontal="center" vertical="center" wrapText="1"/>
      <protection locked="0"/>
    </xf>
    <xf numFmtId="0" fontId="72" fillId="31" borderId="56" xfId="0" applyFont="1" applyFill="1" applyBorder="1" applyAlignment="1">
      <alignment horizontal="center" vertical="center" wrapText="1"/>
    </xf>
    <xf numFmtId="0" fontId="72" fillId="31" borderId="37" xfId="0" applyFont="1" applyFill="1" applyBorder="1" applyAlignment="1">
      <alignment horizontal="center" vertical="center" wrapText="1"/>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53" xfId="0" applyFill="1" applyBorder="1" applyAlignment="1">
      <alignment horizontal="left" vertical="top" wrapText="1"/>
    </xf>
    <xf numFmtId="0" fontId="0" fillId="14" borderId="50" xfId="0" applyFill="1" applyBorder="1" applyAlignment="1">
      <alignment horizontal="left" vertical="top"/>
    </xf>
    <xf numFmtId="0" fontId="0" fillId="14" borderId="7" xfId="0" applyFill="1" applyBorder="1" applyAlignment="1">
      <alignment horizontal="left" vertical="top"/>
    </xf>
    <xf numFmtId="0" fontId="62" fillId="14" borderId="25" xfId="0" applyFont="1" applyFill="1" applyBorder="1" applyAlignment="1">
      <alignment horizontal="center" vertical="center" wrapText="1"/>
    </xf>
    <xf numFmtId="0" fontId="62"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0" fillId="14" borderId="50" xfId="0" applyFill="1" applyBorder="1" applyAlignment="1">
      <alignment horizontal="left" vertical="top" wrapText="1"/>
    </xf>
    <xf numFmtId="0" fontId="0" fillId="14" borderId="7" xfId="0" applyFill="1" applyBorder="1" applyAlignment="1">
      <alignment horizontal="left" vertical="top" wrapText="1"/>
    </xf>
    <xf numFmtId="0" fontId="52"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50" xfId="0" applyFill="1" applyBorder="1" applyAlignment="1">
      <alignment horizontal="justify" vertical="center"/>
    </xf>
    <xf numFmtId="0" fontId="0" fillId="14" borderId="39" xfId="0" applyFill="1" applyBorder="1" applyAlignment="1">
      <alignment horizontal="justify" vertical="center"/>
    </xf>
    <xf numFmtId="0" fontId="0" fillId="14" borderId="55" xfId="0" applyFill="1" applyBorder="1" applyAlignment="1">
      <alignment horizontal="justify" vertical="center"/>
    </xf>
    <xf numFmtId="0" fontId="62" fillId="14" borderId="68" xfId="0" applyFont="1" applyFill="1" applyBorder="1" applyAlignment="1">
      <alignment horizontal="center" vertical="center" wrapText="1"/>
    </xf>
    <xf numFmtId="0" fontId="0" fillId="14" borderId="54" xfId="0" applyFill="1" applyBorder="1" applyAlignment="1">
      <alignment horizontal="left" vertical="top" wrapText="1"/>
    </xf>
    <xf numFmtId="0" fontId="0" fillId="14" borderId="55" xfId="0" applyFill="1" applyBorder="1" applyAlignment="1">
      <alignment horizontal="left" vertical="top"/>
    </xf>
    <xf numFmtId="0" fontId="0" fillId="14" borderId="38" xfId="0" applyFill="1" applyBorder="1" applyAlignment="1">
      <alignment horizontal="left" vertical="top"/>
    </xf>
    <xf numFmtId="0" fontId="62" fillId="22" borderId="19" xfId="0" applyFont="1" applyFill="1" applyBorder="1" applyAlignment="1">
      <alignment horizontal="center"/>
    </xf>
    <xf numFmtId="0" fontId="62" fillId="22" borderId="24" xfId="0" applyFont="1" applyFill="1" applyBorder="1" applyAlignment="1">
      <alignment horizontal="center"/>
    </xf>
    <xf numFmtId="0" fontId="62" fillId="22" borderId="36" xfId="0" applyFont="1" applyFill="1" applyBorder="1" applyAlignment="1">
      <alignment horizontal="center"/>
    </xf>
    <xf numFmtId="0" fontId="53" fillId="18" borderId="20" xfId="0" applyFont="1" applyFill="1" applyBorder="1" applyAlignment="1">
      <alignment horizontal="center" vertical="center"/>
    </xf>
    <xf numFmtId="0" fontId="53"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64" xfId="0" applyFill="1" applyBorder="1" applyAlignment="1">
      <alignment horizontal="justify" vertical="center"/>
    </xf>
    <xf numFmtId="0" fontId="62" fillId="21" borderId="26" xfId="0" applyFont="1" applyFill="1" applyBorder="1" applyAlignment="1">
      <alignment horizontal="center"/>
    </xf>
    <xf numFmtId="0" fontId="62" fillId="21" borderId="50" xfId="0" applyFont="1" applyFill="1" applyBorder="1" applyAlignment="1">
      <alignment horizontal="center"/>
    </xf>
    <xf numFmtId="0" fontId="62" fillId="21" borderId="7" xfId="0" applyFont="1" applyFill="1" applyBorder="1" applyAlignment="1">
      <alignment horizontal="center"/>
    </xf>
    <xf numFmtId="0" fontId="60" fillId="14" borderId="19" xfId="0" applyFont="1" applyFill="1" applyBorder="1" applyAlignment="1">
      <alignment horizontal="justify" vertical="center" wrapText="1"/>
    </xf>
    <xf numFmtId="0" fontId="60" fillId="14" borderId="24" xfId="0" applyFont="1" applyFill="1" applyBorder="1" applyAlignment="1">
      <alignment horizontal="justify" vertical="center" wrapText="1"/>
    </xf>
    <xf numFmtId="0" fontId="60" fillId="14" borderId="36" xfId="0" applyFont="1" applyFill="1" applyBorder="1" applyAlignment="1">
      <alignment horizontal="justify"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3" fillId="0" borderId="65" xfId="12" applyBorder="1" applyAlignment="1">
      <alignment horizontal="center" vertical="center" wrapText="1"/>
    </xf>
    <xf numFmtId="0" fontId="3" fillId="0" borderId="67" xfId="12" applyBorder="1" applyAlignment="1">
      <alignment horizontal="center" vertical="center" wrapText="1"/>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63" xfId="12" applyBorder="1" applyAlignment="1">
      <alignment horizontal="center" vertical="center" wrapText="1"/>
    </xf>
    <xf numFmtId="0" fontId="78" fillId="36" borderId="19" xfId="0" applyFont="1" applyFill="1" applyBorder="1" applyAlignment="1">
      <alignment horizontal="center" vertical="center"/>
    </xf>
    <xf numFmtId="0" fontId="78" fillId="36" borderId="36" xfId="0" applyFont="1" applyFill="1" applyBorder="1" applyAlignment="1">
      <alignment horizontal="center" vertical="center"/>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11" fillId="15" borderId="46" xfId="12" applyFont="1" applyFill="1" applyBorder="1" applyAlignment="1">
      <alignment horizontal="center" vertical="center" wrapText="1"/>
    </xf>
    <xf numFmtId="0" fontId="11" fillId="15" borderId="6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6" borderId="46" xfId="12" applyFont="1" applyFill="1" applyBorder="1" applyAlignment="1">
      <alignment horizontal="center" vertical="center" wrapText="1"/>
    </xf>
    <xf numFmtId="0" fontId="11" fillId="16" borderId="6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3" borderId="46" xfId="12" applyFont="1" applyFill="1" applyBorder="1" applyAlignment="1">
      <alignment horizontal="center" vertical="center" wrapText="1"/>
    </xf>
    <xf numFmtId="0" fontId="11" fillId="13" borderId="6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6" xfId="12" applyFont="1" applyFill="1" applyBorder="1" applyAlignment="1">
      <alignment horizontal="center" vertical="center" wrapText="1"/>
    </xf>
    <xf numFmtId="0" fontId="12" fillId="12" borderId="6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5" fillId="2" borderId="46" xfId="12" applyFont="1" applyFill="1" applyBorder="1" applyAlignment="1">
      <alignment horizontal="center" vertical="center"/>
    </xf>
    <xf numFmtId="0" fontId="5" fillId="2" borderId="60" xfId="12" applyFont="1" applyFill="1" applyBorder="1" applyAlignment="1">
      <alignment horizontal="center" vertical="center"/>
    </xf>
    <xf numFmtId="0" fontId="5" fillId="2" borderId="25" xfId="12" applyFont="1" applyFill="1" applyBorder="1" applyAlignment="1">
      <alignment horizontal="center" vertical="center"/>
    </xf>
    <xf numFmtId="0" fontId="11" fillId="15" borderId="46" xfId="12" applyFont="1" applyFill="1" applyBorder="1" applyAlignment="1">
      <alignment horizontal="center" vertical="center"/>
    </xf>
    <xf numFmtId="0" fontId="11" fillId="15" borderId="60" xfId="12" applyFont="1" applyFill="1" applyBorder="1" applyAlignment="1">
      <alignment horizontal="center" vertical="center"/>
    </xf>
    <xf numFmtId="0" fontId="11" fillId="15" borderId="25" xfId="12" applyFont="1" applyFill="1" applyBorder="1" applyAlignment="1">
      <alignment horizontal="center" vertical="center"/>
    </xf>
    <xf numFmtId="0" fontId="11" fillId="16" borderId="46" xfId="12" applyFont="1" applyFill="1" applyBorder="1" applyAlignment="1">
      <alignment horizontal="center" vertical="center"/>
    </xf>
    <xf numFmtId="0" fontId="11" fillId="16" borderId="60" xfId="12" applyFont="1" applyFill="1" applyBorder="1" applyAlignment="1">
      <alignment horizontal="center" vertical="center"/>
    </xf>
    <xf numFmtId="0" fontId="11" fillId="16" borderId="25" xfId="12" applyFont="1" applyFill="1" applyBorder="1" applyAlignment="1">
      <alignment horizontal="center" vertical="center"/>
    </xf>
    <xf numFmtId="0" fontId="5" fillId="11" borderId="46" xfId="12" applyFont="1" applyFill="1" applyBorder="1" applyAlignment="1">
      <alignment horizontal="center" vertical="center"/>
    </xf>
    <xf numFmtId="0" fontId="5" fillId="11" borderId="60" xfId="12" applyFont="1" applyFill="1" applyBorder="1" applyAlignment="1">
      <alignment horizontal="center" vertical="center"/>
    </xf>
    <xf numFmtId="0" fontId="5" fillId="11" borderId="25" xfId="12" applyFont="1" applyFill="1" applyBorder="1" applyAlignment="1">
      <alignment horizontal="center" vertical="center"/>
    </xf>
    <xf numFmtId="0" fontId="11" fillId="13" borderId="46" xfId="12" applyFont="1" applyFill="1" applyBorder="1" applyAlignment="1">
      <alignment horizontal="center" vertical="center"/>
    </xf>
    <xf numFmtId="0" fontId="11" fillId="13" borderId="60" xfId="12" applyFont="1" applyFill="1" applyBorder="1" applyAlignment="1">
      <alignment horizontal="center" vertical="center"/>
    </xf>
    <xf numFmtId="0" fontId="11" fillId="13" borderId="25" xfId="12" applyFont="1" applyFill="1" applyBorder="1" applyAlignment="1">
      <alignment horizontal="center" vertical="center"/>
    </xf>
    <xf numFmtId="0" fontId="8" fillId="14" borderId="47"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6" xfId="12" applyFont="1" applyFill="1" applyBorder="1" applyAlignment="1">
      <alignment horizontal="center" vertical="center" wrapText="1"/>
    </xf>
    <xf numFmtId="0" fontId="11" fillId="12" borderId="6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71" fillId="39" borderId="29" xfId="0" applyFont="1" applyFill="1" applyBorder="1" applyAlignment="1">
      <alignment horizontal="center" vertical="center" wrapText="1"/>
    </xf>
    <xf numFmtId="0" fontId="71" fillId="39" borderId="31" xfId="0" applyFont="1" applyFill="1" applyBorder="1" applyAlignment="1">
      <alignment horizontal="center" vertical="center" wrapText="1"/>
    </xf>
    <xf numFmtId="0" fontId="71" fillId="39" borderId="47" xfId="0" applyFont="1" applyFill="1" applyBorder="1" applyAlignment="1">
      <alignment horizontal="center" vertical="center" wrapText="1"/>
    </xf>
    <xf numFmtId="0" fontId="71" fillId="39" borderId="48" xfId="0" applyFont="1" applyFill="1" applyBorder="1" applyAlignment="1">
      <alignment horizontal="center" vertical="center" wrapText="1"/>
    </xf>
    <xf numFmtId="0" fontId="71" fillId="39" borderId="32" xfId="0" applyFont="1" applyFill="1" applyBorder="1" applyAlignment="1">
      <alignment horizontal="center" vertical="center" wrapText="1"/>
    </xf>
    <xf numFmtId="0" fontId="71" fillId="39" borderId="34" xfId="0" applyFont="1" applyFill="1" applyBorder="1" applyAlignment="1">
      <alignment horizontal="center" vertical="center" wrapText="1"/>
    </xf>
    <xf numFmtId="0" fontId="0" fillId="0" borderId="0" xfId="0" applyAlignment="1">
      <alignment horizontal="center" wrapText="1"/>
    </xf>
    <xf numFmtId="0" fontId="62" fillId="39" borderId="26" xfId="0" applyFont="1" applyFill="1" applyBorder="1" applyAlignment="1">
      <alignment horizontal="center" vertical="center"/>
    </xf>
    <xf numFmtId="0" fontId="62" fillId="39" borderId="50" xfId="0" applyFont="1" applyFill="1" applyBorder="1" applyAlignment="1">
      <alignment horizontal="center" vertical="center"/>
    </xf>
    <xf numFmtId="0" fontId="62" fillId="39" borderId="7" xfId="0" applyFont="1" applyFill="1" applyBorder="1" applyAlignment="1">
      <alignment horizontal="center" vertical="center"/>
    </xf>
    <xf numFmtId="0" fontId="53" fillId="29" borderId="25" xfId="0" applyFont="1" applyFill="1" applyBorder="1" applyAlignment="1">
      <alignment horizontal="center" vertical="center"/>
    </xf>
    <xf numFmtId="0" fontId="53" fillId="29" borderId="1" xfId="0" applyFont="1" applyFill="1" applyBorder="1" applyAlignment="1">
      <alignment horizontal="center" vertical="center"/>
    </xf>
    <xf numFmtId="0" fontId="62" fillId="33" borderId="32" xfId="0" applyFont="1" applyFill="1" applyBorder="1" applyAlignment="1">
      <alignment horizontal="center" vertical="center"/>
    </xf>
    <xf numFmtId="0" fontId="62" fillId="33" borderId="33" xfId="0" applyFont="1" applyFill="1" applyBorder="1" applyAlignment="1">
      <alignment horizontal="center" vertical="center"/>
    </xf>
    <xf numFmtId="0" fontId="62" fillId="33" borderId="34" xfId="0" applyFont="1" applyFill="1" applyBorder="1" applyAlignment="1">
      <alignment horizontal="center" vertical="center"/>
    </xf>
    <xf numFmtId="0" fontId="53" fillId="29" borderId="25" xfId="0" applyFont="1" applyFill="1" applyBorder="1" applyAlignment="1">
      <alignment horizontal="center" vertical="center" wrapText="1"/>
    </xf>
    <xf numFmtId="0" fontId="53" fillId="29" borderId="1" xfId="0" applyFont="1" applyFill="1" applyBorder="1" applyAlignment="1">
      <alignment horizontal="center" vertical="center" wrapText="1"/>
    </xf>
    <xf numFmtId="0" fontId="62" fillId="33" borderId="25" xfId="0" applyFont="1" applyFill="1" applyBorder="1" applyAlignment="1">
      <alignment horizontal="center" vertical="center"/>
    </xf>
    <xf numFmtId="0" fontId="79" fillId="29" borderId="1" xfId="0" applyFont="1" applyFill="1" applyBorder="1" applyAlignment="1">
      <alignment horizontal="center"/>
    </xf>
    <xf numFmtId="0" fontId="80" fillId="29" borderId="1" xfId="0" applyFont="1" applyFill="1" applyBorder="1" applyAlignment="1">
      <alignment horizontal="center"/>
    </xf>
    <xf numFmtId="0" fontId="79" fillId="40" borderId="56" xfId="0" applyFont="1" applyFill="1" applyBorder="1" applyAlignment="1">
      <alignment horizontal="center" vertical="center"/>
    </xf>
    <xf numFmtId="0" fontId="79" fillId="40" borderId="35" xfId="0" applyFont="1" applyFill="1" applyBorder="1" applyAlignment="1">
      <alignment horizontal="center" vertical="center"/>
    </xf>
    <xf numFmtId="0" fontId="79" fillId="40" borderId="37" xfId="0" applyFont="1" applyFill="1" applyBorder="1" applyAlignment="1">
      <alignment horizontal="center" vertical="center"/>
    </xf>
    <xf numFmtId="0" fontId="79" fillId="40" borderId="20" xfId="0" applyFont="1" applyFill="1" applyBorder="1" applyAlignment="1">
      <alignment horizontal="center" vertical="center"/>
    </xf>
    <xf numFmtId="0" fontId="79" fillId="40" borderId="0" xfId="0" applyFont="1" applyFill="1" applyAlignment="1">
      <alignment horizontal="center" vertical="center"/>
    </xf>
    <xf numFmtId="0" fontId="79" fillId="40" borderId="21" xfId="0" applyFont="1" applyFill="1" applyBorder="1" applyAlignment="1">
      <alignment horizontal="center" vertical="center"/>
    </xf>
    <xf numFmtId="0" fontId="79" fillId="40" borderId="57" xfId="0" applyFont="1" applyFill="1" applyBorder="1" applyAlignment="1">
      <alignment horizontal="center" vertical="center"/>
    </xf>
    <xf numFmtId="0" fontId="79" fillId="40" borderId="58" xfId="0" applyFont="1" applyFill="1" applyBorder="1" applyAlignment="1">
      <alignment horizontal="center" vertical="center"/>
    </xf>
    <xf numFmtId="0" fontId="79" fillId="40" borderId="28" xfId="0" applyFont="1" applyFill="1" applyBorder="1" applyAlignment="1">
      <alignment horizontal="center" vertical="center"/>
    </xf>
    <xf numFmtId="0" fontId="53" fillId="0" borderId="46" xfId="0" applyFont="1" applyBorder="1" applyAlignment="1">
      <alignment horizontal="center" vertical="center"/>
    </xf>
    <xf numFmtId="0" fontId="53" fillId="0" borderId="60" xfId="0" applyFont="1" applyBorder="1" applyAlignment="1">
      <alignment horizontal="center" vertical="center"/>
    </xf>
    <xf numFmtId="0" fontId="53" fillId="0" borderId="25" xfId="0" applyFont="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68">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C8BF6D92-AC8B-4737-98FF-33278BAB1524}"/>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8024" name="Imagen 2">
          <a:extLst>
            <a:ext uri="{FF2B5EF4-FFF2-40B4-BE49-F238E27FC236}">
              <a16:creationId xmlns:a16="http://schemas.microsoft.com/office/drawing/2014/main" id="{4BAA355E-1575-4E20-834E-988FC2F3C8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8025" name="Imagen 3">
          <a:extLst>
            <a:ext uri="{FF2B5EF4-FFF2-40B4-BE49-F238E27FC236}">
              <a16:creationId xmlns:a16="http://schemas.microsoft.com/office/drawing/2014/main" id="{5638E0A2-3514-4630-968C-7E9EE9D921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977" name="Imagen 2">
          <a:extLst>
            <a:ext uri="{FF2B5EF4-FFF2-40B4-BE49-F238E27FC236}">
              <a16:creationId xmlns:a16="http://schemas.microsoft.com/office/drawing/2014/main" id="{E8581FED-254D-4071-A7D8-74F01B5C78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978" name="Imagen 2">
          <a:extLst>
            <a:ext uri="{FF2B5EF4-FFF2-40B4-BE49-F238E27FC236}">
              <a16:creationId xmlns:a16="http://schemas.microsoft.com/office/drawing/2014/main" id="{B649357F-3510-47C7-A8CC-9B4B096BEA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979" name="Imagen 3">
          <a:extLst>
            <a:ext uri="{FF2B5EF4-FFF2-40B4-BE49-F238E27FC236}">
              <a16:creationId xmlns:a16="http://schemas.microsoft.com/office/drawing/2014/main" id="{8FB30D78-41FD-4752-8A65-767E806E54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980" name="Imagen 3">
          <a:extLst>
            <a:ext uri="{FF2B5EF4-FFF2-40B4-BE49-F238E27FC236}">
              <a16:creationId xmlns:a16="http://schemas.microsoft.com/office/drawing/2014/main" id="{A8C99B5D-1D9B-49D8-B478-34E977758C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981" name="Imagen 3">
          <a:extLst>
            <a:ext uri="{FF2B5EF4-FFF2-40B4-BE49-F238E27FC236}">
              <a16:creationId xmlns:a16="http://schemas.microsoft.com/office/drawing/2014/main" id="{B95E0D86-1298-44EF-8DB6-E99C4F6C497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90272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982" name="Imagen 2">
          <a:extLst>
            <a:ext uri="{FF2B5EF4-FFF2-40B4-BE49-F238E27FC236}">
              <a16:creationId xmlns:a16="http://schemas.microsoft.com/office/drawing/2014/main" id="{779539D4-073A-4319-8F3B-6E3EE128C4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983" name="Imagen 2">
          <a:extLst>
            <a:ext uri="{FF2B5EF4-FFF2-40B4-BE49-F238E27FC236}">
              <a16:creationId xmlns:a16="http://schemas.microsoft.com/office/drawing/2014/main" id="{3ACC9F8B-563A-4431-AB6C-14C59E130D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788BBAC8-4B5D-443A-AA4F-43F2A71896A9}"/>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C4D1FA31-E599-49DE-8C0F-BCB194B9D77E}"/>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45EC4F6-B4B2-455F-8874-5BD6FC9133D8}"/>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35B6239F-8BA6-467C-B3DB-501EBDB12C37}"/>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59CAB78-ADA6-4DE5-83CF-037A2C7C5811}"/>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zoomScale="120" zoomScaleNormal="120" zoomScaleSheetLayoutView="130" workbookViewId="0">
      <selection activeCell="C5" sqref="C5:C6"/>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79" t="s">
        <v>0</v>
      </c>
      <c r="C3" s="280"/>
      <c r="D3" s="280"/>
    </row>
    <row r="4" spans="2:4" ht="108" customHeight="1" x14ac:dyDescent="0.25">
      <c r="B4" s="128" t="s">
        <v>227</v>
      </c>
      <c r="C4" s="128" t="s">
        <v>228</v>
      </c>
      <c r="D4" s="128" t="s">
        <v>229</v>
      </c>
    </row>
    <row r="5" spans="2:4" ht="45" x14ac:dyDescent="0.25">
      <c r="B5" s="83" t="s">
        <v>185</v>
      </c>
      <c r="C5" s="276" t="s">
        <v>224</v>
      </c>
      <c r="D5" s="278" t="s">
        <v>203</v>
      </c>
    </row>
    <row r="6" spans="2:4" ht="45" x14ac:dyDescent="0.25">
      <c r="B6" s="83" t="s">
        <v>186</v>
      </c>
      <c r="C6" s="277"/>
      <c r="D6" s="277"/>
    </row>
    <row r="7" spans="2:4" ht="75" x14ac:dyDescent="0.25">
      <c r="B7" s="129" t="s">
        <v>187</v>
      </c>
      <c r="C7" s="130" t="s">
        <v>222</v>
      </c>
      <c r="D7" s="130" t="s">
        <v>204</v>
      </c>
    </row>
    <row r="8" spans="2:4" ht="60" x14ac:dyDescent="0.25">
      <c r="B8" s="129" t="s">
        <v>188</v>
      </c>
      <c r="C8" s="130" t="s">
        <v>223</v>
      </c>
      <c r="D8" s="130" t="s">
        <v>205</v>
      </c>
    </row>
    <row r="9" spans="2:4" ht="50.25" customHeight="1" x14ac:dyDescent="0.25">
      <c r="B9" s="131" t="s">
        <v>221</v>
      </c>
      <c r="C9" s="131" t="s">
        <v>225</v>
      </c>
      <c r="D9" s="130" t="s">
        <v>206</v>
      </c>
    </row>
    <row r="10" spans="2:4" ht="62.25" customHeight="1" x14ac:dyDescent="0.25">
      <c r="B10" s="131" t="s">
        <v>217</v>
      </c>
      <c r="C10" s="127" t="s">
        <v>226</v>
      </c>
      <c r="D10" s="131" t="s">
        <v>207</v>
      </c>
    </row>
    <row r="11" spans="2:4" ht="64.5" customHeight="1" x14ac:dyDescent="0.25">
      <c r="B11" s="131"/>
      <c r="C11" s="131" t="s">
        <v>218</v>
      </c>
      <c r="D11" s="132" t="s">
        <v>208</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83"/>
      <c r="C2" s="283"/>
      <c r="D2" s="283"/>
      <c r="E2" s="283"/>
      <c r="F2" s="282" t="s">
        <v>189</v>
      </c>
      <c r="G2" s="282"/>
      <c r="H2" s="282"/>
      <c r="I2" s="282"/>
      <c r="J2" s="282"/>
      <c r="K2" s="282"/>
      <c r="L2" s="282"/>
      <c r="M2" s="282"/>
      <c r="N2" s="282"/>
      <c r="O2" s="282"/>
      <c r="P2" s="282"/>
      <c r="Q2" s="282"/>
    </row>
    <row r="3" spans="2:17" x14ac:dyDescent="0.25">
      <c r="B3" s="283"/>
      <c r="C3" s="283"/>
      <c r="D3" s="283"/>
      <c r="E3" s="283"/>
      <c r="F3" s="282" t="s">
        <v>315</v>
      </c>
      <c r="G3" s="282"/>
      <c r="H3" s="282"/>
      <c r="I3" s="282"/>
      <c r="J3" s="282"/>
      <c r="K3" s="282"/>
      <c r="L3" s="282"/>
      <c r="M3" s="282"/>
      <c r="N3" s="282"/>
      <c r="O3" s="282"/>
      <c r="P3" s="282"/>
      <c r="Q3" s="282"/>
    </row>
    <row r="4" spans="2:17" ht="15" customHeight="1" x14ac:dyDescent="0.25">
      <c r="B4" s="283"/>
      <c r="C4" s="283"/>
      <c r="D4" s="283"/>
      <c r="E4" s="283"/>
      <c r="F4" s="282" t="s">
        <v>192</v>
      </c>
      <c r="G4" s="282"/>
      <c r="H4" s="282"/>
      <c r="I4" s="282"/>
      <c r="J4" s="282"/>
      <c r="K4" s="282"/>
      <c r="L4" s="282"/>
      <c r="M4" s="282"/>
      <c r="N4" s="282"/>
      <c r="O4" s="282"/>
      <c r="P4" s="282"/>
      <c r="Q4" s="282"/>
    </row>
    <row r="5" spans="2:17" x14ac:dyDescent="0.25">
      <c r="B5" s="283"/>
      <c r="C5" s="283"/>
      <c r="D5" s="283"/>
      <c r="E5" s="283"/>
      <c r="F5" s="285" t="s">
        <v>314</v>
      </c>
      <c r="G5" s="286"/>
      <c r="H5" s="286"/>
      <c r="I5" s="286"/>
      <c r="J5" s="286"/>
      <c r="K5" s="286"/>
      <c r="L5" s="286"/>
      <c r="M5" s="287"/>
      <c r="N5" s="288" t="s">
        <v>209</v>
      </c>
      <c r="O5" s="289"/>
      <c r="P5" s="282"/>
      <c r="Q5" s="282"/>
    </row>
    <row r="6" spans="2:17" x14ac:dyDescent="0.25">
      <c r="B6" s="283"/>
      <c r="C6" s="283"/>
      <c r="D6" s="283"/>
      <c r="E6" s="283"/>
      <c r="F6" s="288" t="s">
        <v>195</v>
      </c>
      <c r="G6" s="288"/>
      <c r="H6" s="288"/>
      <c r="I6" s="288"/>
      <c r="J6" s="288"/>
      <c r="K6" s="288"/>
      <c r="L6" s="288"/>
      <c r="M6" s="288"/>
      <c r="N6" s="290" t="s">
        <v>196</v>
      </c>
      <c r="O6" s="291"/>
      <c r="P6" s="282"/>
      <c r="Q6" s="282"/>
    </row>
    <row r="7" spans="2:17" x14ac:dyDescent="0.25">
      <c r="B7" s="292" t="s">
        <v>282</v>
      </c>
      <c r="C7" s="292"/>
      <c r="D7" s="292"/>
      <c r="E7" s="292"/>
      <c r="F7" s="292"/>
      <c r="G7" s="292"/>
      <c r="H7" s="292"/>
      <c r="I7" s="292"/>
      <c r="J7" s="292"/>
      <c r="K7" s="292"/>
      <c r="L7" s="292"/>
      <c r="M7" s="292"/>
      <c r="N7" s="292"/>
      <c r="O7" s="292"/>
      <c r="P7" s="292"/>
      <c r="Q7" s="292"/>
    </row>
    <row r="8" spans="2:17" x14ac:dyDescent="0.25">
      <c r="B8" s="281" t="s">
        <v>283</v>
      </c>
      <c r="C8" s="281"/>
      <c r="D8" s="281"/>
      <c r="E8" s="281"/>
      <c r="F8" s="284" t="s">
        <v>284</v>
      </c>
      <c r="G8" s="281" t="s">
        <v>47</v>
      </c>
      <c r="H8" s="281"/>
      <c r="I8" s="284" t="s">
        <v>285</v>
      </c>
      <c r="J8" s="284"/>
      <c r="K8" s="284"/>
      <c r="L8" s="284"/>
      <c r="M8" s="284"/>
      <c r="N8" s="284"/>
      <c r="O8" s="284"/>
      <c r="P8" s="284"/>
      <c r="Q8" s="284"/>
    </row>
    <row r="9" spans="2:17" x14ac:dyDescent="0.25">
      <c r="B9" s="281"/>
      <c r="C9" s="281"/>
      <c r="D9" s="281"/>
      <c r="E9" s="281"/>
      <c r="F9" s="284"/>
      <c r="G9" s="281"/>
      <c r="H9" s="281"/>
      <c r="I9" s="284"/>
      <c r="J9" s="284"/>
      <c r="K9" s="284"/>
      <c r="L9" s="284"/>
      <c r="M9" s="284"/>
      <c r="N9" s="284"/>
      <c r="O9" s="284"/>
      <c r="P9" s="284"/>
      <c r="Q9" s="284"/>
    </row>
    <row r="10" spans="2:17" x14ac:dyDescent="0.25">
      <c r="B10" s="281"/>
      <c r="C10" s="281"/>
      <c r="D10" s="281"/>
      <c r="E10" s="281"/>
      <c r="F10" s="135"/>
      <c r="G10" s="281"/>
      <c r="H10" s="281"/>
      <c r="I10" s="281"/>
      <c r="J10" s="281"/>
      <c r="K10" s="281"/>
      <c r="L10" s="281"/>
      <c r="M10" s="281"/>
      <c r="N10" s="281"/>
      <c r="O10" s="281"/>
      <c r="P10" s="281"/>
      <c r="Q10" s="281"/>
    </row>
    <row r="11" spans="2:17" x14ac:dyDescent="0.25">
      <c r="B11" s="281"/>
      <c r="C11" s="281"/>
      <c r="D11" s="281"/>
      <c r="E11" s="281"/>
      <c r="F11" s="135"/>
      <c r="G11" s="281"/>
      <c r="H11" s="281"/>
      <c r="I11" s="281"/>
      <c r="J11" s="281"/>
      <c r="K11" s="281"/>
      <c r="L11" s="281"/>
      <c r="M11" s="281"/>
      <c r="N11" s="281"/>
      <c r="O11" s="281"/>
      <c r="P11" s="281"/>
      <c r="Q11" s="281"/>
    </row>
    <row r="12" spans="2:17" x14ac:dyDescent="0.25">
      <c r="B12" s="281"/>
      <c r="C12" s="281"/>
      <c r="D12" s="281"/>
      <c r="E12" s="281"/>
      <c r="F12" s="135"/>
      <c r="G12" s="281"/>
      <c r="H12" s="281"/>
      <c r="I12" s="281"/>
      <c r="J12" s="281"/>
      <c r="K12" s="281"/>
      <c r="L12" s="281"/>
      <c r="M12" s="281"/>
      <c r="N12" s="281"/>
      <c r="O12" s="281"/>
      <c r="P12" s="281"/>
      <c r="Q12" s="281"/>
    </row>
    <row r="13" spans="2:17" x14ac:dyDescent="0.25">
      <c r="B13" s="281"/>
      <c r="C13" s="281"/>
      <c r="D13" s="281"/>
      <c r="E13" s="281"/>
      <c r="F13" s="135"/>
      <c r="G13" s="281"/>
      <c r="H13" s="281"/>
      <c r="I13" s="281"/>
      <c r="J13" s="281"/>
      <c r="K13" s="281"/>
      <c r="L13" s="281"/>
      <c r="M13" s="281"/>
      <c r="N13" s="281"/>
      <c r="O13" s="281"/>
      <c r="P13" s="281"/>
      <c r="Q13" s="281"/>
    </row>
    <row r="14" spans="2:17" x14ac:dyDescent="0.25">
      <c r="B14" s="281"/>
      <c r="C14" s="281"/>
      <c r="D14" s="281"/>
      <c r="E14" s="281"/>
      <c r="F14" s="135"/>
      <c r="G14" s="281"/>
      <c r="H14" s="281"/>
      <c r="I14" s="281"/>
      <c r="J14" s="281"/>
      <c r="K14" s="281"/>
      <c r="L14" s="281"/>
      <c r="M14" s="281"/>
      <c r="N14" s="281"/>
      <c r="O14" s="281"/>
      <c r="P14" s="281"/>
      <c r="Q14" s="281"/>
    </row>
    <row r="15" spans="2:17" x14ac:dyDescent="0.25">
      <c r="B15" s="281"/>
      <c r="C15" s="281"/>
      <c r="D15" s="281"/>
      <c r="E15" s="281"/>
      <c r="F15" s="135"/>
      <c r="G15" s="281"/>
      <c r="H15" s="281"/>
      <c r="I15" s="281"/>
      <c r="J15" s="281"/>
      <c r="K15" s="281"/>
      <c r="L15" s="281"/>
      <c r="M15" s="281"/>
      <c r="N15" s="281"/>
      <c r="O15" s="281"/>
      <c r="P15" s="281"/>
      <c r="Q15" s="281"/>
    </row>
    <row r="16" spans="2:17" x14ac:dyDescent="0.25">
      <c r="B16" s="281"/>
      <c r="C16" s="281"/>
      <c r="D16" s="281"/>
      <c r="E16" s="281"/>
      <c r="F16" s="135"/>
      <c r="G16" s="281"/>
      <c r="H16" s="281"/>
      <c r="I16" s="281"/>
      <c r="J16" s="281"/>
      <c r="K16" s="281"/>
      <c r="L16" s="281"/>
      <c r="M16" s="281"/>
      <c r="N16" s="281"/>
      <c r="O16" s="281"/>
      <c r="P16" s="281"/>
      <c r="Q16" s="281"/>
    </row>
    <row r="17" spans="2:17" x14ac:dyDescent="0.25">
      <c r="B17" s="281"/>
      <c r="C17" s="281"/>
      <c r="D17" s="281"/>
      <c r="E17" s="281"/>
      <c r="F17" s="135"/>
      <c r="G17" s="281"/>
      <c r="H17" s="281"/>
      <c r="I17" s="281"/>
      <c r="J17" s="281"/>
      <c r="K17" s="281"/>
      <c r="L17" s="281"/>
      <c r="M17" s="281"/>
      <c r="N17" s="281"/>
      <c r="O17" s="281"/>
      <c r="P17" s="281"/>
      <c r="Q17" s="281"/>
    </row>
    <row r="18" spans="2:17" x14ac:dyDescent="0.25">
      <c r="B18" s="281"/>
      <c r="C18" s="281"/>
      <c r="D18" s="281"/>
      <c r="E18" s="281"/>
      <c r="F18" s="135"/>
      <c r="G18" s="281"/>
      <c r="H18" s="281"/>
      <c r="I18" s="281"/>
      <c r="J18" s="281"/>
      <c r="K18" s="281"/>
      <c r="L18" s="281"/>
      <c r="M18" s="281"/>
      <c r="N18" s="281"/>
      <c r="O18" s="281"/>
      <c r="P18" s="281"/>
      <c r="Q18" s="281"/>
    </row>
    <row r="19" spans="2:17" x14ac:dyDescent="0.25">
      <c r="B19" s="281"/>
      <c r="C19" s="281"/>
      <c r="D19" s="281"/>
      <c r="E19" s="281"/>
      <c r="F19" s="135"/>
      <c r="G19" s="281"/>
      <c r="H19" s="281"/>
      <c r="I19" s="281"/>
      <c r="J19" s="281"/>
      <c r="K19" s="281"/>
      <c r="L19" s="281"/>
      <c r="M19" s="281"/>
      <c r="N19" s="281"/>
      <c r="O19" s="281"/>
      <c r="P19" s="281"/>
      <c r="Q19" s="281"/>
    </row>
    <row r="20" spans="2:17" x14ac:dyDescent="0.25">
      <c r="B20" s="281"/>
      <c r="C20" s="281"/>
      <c r="D20" s="281"/>
      <c r="E20" s="281"/>
      <c r="F20" s="135"/>
      <c r="G20" s="281"/>
      <c r="H20" s="281"/>
      <c r="I20" s="281"/>
      <c r="J20" s="281"/>
      <c r="K20" s="281"/>
      <c r="L20" s="281"/>
      <c r="M20" s="281"/>
      <c r="N20" s="281"/>
      <c r="O20" s="281"/>
      <c r="P20" s="281"/>
      <c r="Q20" s="281"/>
    </row>
    <row r="21" spans="2:17" x14ac:dyDescent="0.25">
      <c r="B21" s="281"/>
      <c r="C21" s="281"/>
      <c r="D21" s="281"/>
      <c r="E21" s="281"/>
      <c r="F21" s="135"/>
      <c r="G21" s="281"/>
      <c r="H21" s="281"/>
      <c r="I21" s="281"/>
      <c r="J21" s="281"/>
      <c r="K21" s="281"/>
      <c r="L21" s="281"/>
      <c r="M21" s="281"/>
      <c r="N21" s="281"/>
      <c r="O21" s="281"/>
      <c r="P21" s="281"/>
      <c r="Q21" s="281"/>
    </row>
    <row r="22" spans="2:17" x14ac:dyDescent="0.25">
      <c r="B22" s="281"/>
      <c r="C22" s="281"/>
      <c r="D22" s="281"/>
      <c r="E22" s="281"/>
      <c r="F22" s="135"/>
      <c r="G22" s="281"/>
      <c r="H22" s="281"/>
      <c r="I22" s="281"/>
      <c r="J22" s="281"/>
      <c r="K22" s="281"/>
      <c r="L22" s="281"/>
      <c r="M22" s="281"/>
      <c r="N22" s="281"/>
      <c r="O22" s="281"/>
      <c r="P22" s="281"/>
      <c r="Q22" s="281"/>
    </row>
    <row r="23" spans="2:17" x14ac:dyDescent="0.25">
      <c r="B23" s="281"/>
      <c r="C23" s="281"/>
      <c r="D23" s="281"/>
      <c r="E23" s="281"/>
      <c r="F23" s="135"/>
      <c r="G23" s="281"/>
      <c r="H23" s="281"/>
      <c r="I23" s="281"/>
      <c r="J23" s="281"/>
      <c r="K23" s="281"/>
      <c r="L23" s="281"/>
      <c r="M23" s="281"/>
      <c r="N23" s="281"/>
      <c r="O23" s="281"/>
      <c r="P23" s="281"/>
      <c r="Q23" s="281"/>
    </row>
    <row r="24" spans="2:17" x14ac:dyDescent="0.25">
      <c r="B24" s="281"/>
      <c r="C24" s="281"/>
      <c r="D24" s="281"/>
      <c r="E24" s="281"/>
      <c r="F24" s="135"/>
      <c r="G24" s="281"/>
      <c r="H24" s="281"/>
      <c r="I24" s="281"/>
      <c r="J24" s="281"/>
      <c r="K24" s="281"/>
      <c r="L24" s="281"/>
      <c r="M24" s="281"/>
      <c r="N24" s="281"/>
      <c r="O24" s="281"/>
      <c r="P24" s="281"/>
      <c r="Q24" s="281"/>
    </row>
    <row r="25" spans="2:17" x14ac:dyDescent="0.25">
      <c r="B25" s="281"/>
      <c r="C25" s="281"/>
      <c r="D25" s="281"/>
      <c r="E25" s="281"/>
      <c r="F25" s="135"/>
      <c r="G25" s="281"/>
      <c r="H25" s="281"/>
      <c r="I25" s="281"/>
      <c r="J25" s="281"/>
      <c r="K25" s="281"/>
      <c r="L25" s="281"/>
      <c r="M25" s="281"/>
      <c r="N25" s="281"/>
      <c r="O25" s="281"/>
      <c r="P25" s="281"/>
      <c r="Q25" s="281"/>
    </row>
    <row r="26" spans="2:17" x14ac:dyDescent="0.25">
      <c r="B26" s="281"/>
      <c r="C26" s="281"/>
      <c r="D26" s="281"/>
      <c r="E26" s="281"/>
      <c r="F26" s="135"/>
      <c r="G26" s="281"/>
      <c r="H26" s="281"/>
      <c r="I26" s="281"/>
      <c r="J26" s="281"/>
      <c r="K26" s="281"/>
      <c r="L26" s="281"/>
      <c r="M26" s="281"/>
      <c r="N26" s="281"/>
      <c r="O26" s="281"/>
      <c r="P26" s="281"/>
      <c r="Q26" s="281"/>
    </row>
  </sheetData>
  <mergeCells count="65">
    <mergeCell ref="G12:H12"/>
    <mergeCell ref="G13:H13"/>
    <mergeCell ref="G14:H14"/>
    <mergeCell ref="I12:Q12"/>
    <mergeCell ref="I13:Q13"/>
    <mergeCell ref="F6:M6"/>
    <mergeCell ref="N6:O6"/>
    <mergeCell ref="B7:Q7"/>
    <mergeCell ref="F8:F9"/>
    <mergeCell ref="B11:E11"/>
    <mergeCell ref="G10:H10"/>
    <mergeCell ref="G11:H11"/>
    <mergeCell ref="I10:Q10"/>
    <mergeCell ref="I11:Q11"/>
    <mergeCell ref="B12:E12"/>
    <mergeCell ref="F2:O2"/>
    <mergeCell ref="I15:Q15"/>
    <mergeCell ref="G8:H9"/>
    <mergeCell ref="G15:H15"/>
    <mergeCell ref="B8:E9"/>
    <mergeCell ref="B10:E10"/>
    <mergeCell ref="B2:E6"/>
    <mergeCell ref="I8:Q9"/>
    <mergeCell ref="P2:Q6"/>
    <mergeCell ref="F3:O3"/>
    <mergeCell ref="F4:O4"/>
    <mergeCell ref="F5:M5"/>
    <mergeCell ref="N5:O5"/>
    <mergeCell ref="B13:E13"/>
    <mergeCell ref="B14:E14"/>
    <mergeCell ref="G23:H23"/>
    <mergeCell ref="G24:H24"/>
    <mergeCell ref="G22:H22"/>
    <mergeCell ref="B16:E16"/>
    <mergeCell ref="B17:E17"/>
    <mergeCell ref="B18:E18"/>
    <mergeCell ref="B19:E19"/>
    <mergeCell ref="G18:H18"/>
    <mergeCell ref="G19:H19"/>
    <mergeCell ref="B15:E15"/>
    <mergeCell ref="G16:H16"/>
    <mergeCell ref="G17:H17"/>
    <mergeCell ref="B26:E26"/>
    <mergeCell ref="B20:E20"/>
    <mergeCell ref="B21:E21"/>
    <mergeCell ref="B22:E22"/>
    <mergeCell ref="B23:E23"/>
    <mergeCell ref="B24:E24"/>
    <mergeCell ref="B25:E25"/>
    <mergeCell ref="G26:H26"/>
    <mergeCell ref="I26:Q26"/>
    <mergeCell ref="I23:Q23"/>
    <mergeCell ref="I14:Q14"/>
    <mergeCell ref="I17:Q17"/>
    <mergeCell ref="I16:Q16"/>
    <mergeCell ref="I24:Q24"/>
    <mergeCell ref="I25:Q25"/>
    <mergeCell ref="I18:Q18"/>
    <mergeCell ref="I19:Q19"/>
    <mergeCell ref="I20:Q20"/>
    <mergeCell ref="I21:Q21"/>
    <mergeCell ref="I22:Q22"/>
    <mergeCell ref="G25:H25"/>
    <mergeCell ref="G20:H20"/>
    <mergeCell ref="G21:H21"/>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265"/>
  <sheetViews>
    <sheetView tabSelected="1" topLeftCell="BK101" zoomScaleNormal="100" workbookViewId="0">
      <pane ySplit="1" topLeftCell="A165" activePane="bottomLeft" state="frozen"/>
      <selection activeCell="A101" sqref="A101"/>
      <selection pane="bottomLeft" activeCell="BP168" sqref="BP168:BP172"/>
    </sheetView>
  </sheetViews>
  <sheetFormatPr baseColWidth="10" defaultRowHeight="20.25" customHeight="1" x14ac:dyDescent="0.2"/>
  <cols>
    <col min="1" max="1" width="5" style="27" customWidth="1"/>
    <col min="2" max="2" width="29.28515625" style="27" hidden="1" customWidth="1"/>
    <col min="3" max="3" width="18.85546875" style="27" hidden="1" customWidth="1"/>
    <col min="4" max="4" width="4.5703125" style="27" hidden="1" customWidth="1"/>
    <col min="5" max="5" width="7.28515625" style="27" hidden="1" customWidth="1"/>
    <col min="6" max="7" width="8" style="27" hidden="1" customWidth="1"/>
    <col min="8" max="8" width="15" style="27" hidden="1" customWidth="1"/>
    <col min="9" max="9" width="18.28515625" style="27" hidden="1" customWidth="1"/>
    <col min="10" max="10" width="42" style="27" customWidth="1"/>
    <col min="11" max="11" width="44.85546875" style="27" customWidth="1"/>
    <col min="12" max="12" width="0.42578125" style="27" hidden="1" customWidth="1"/>
    <col min="13" max="13" width="18.5703125" style="27" hidden="1" customWidth="1"/>
    <col min="14" max="14" width="24.28515625" style="27" hidden="1" customWidth="1"/>
    <col min="15" max="15" width="7.140625" style="27" hidden="1" customWidth="1"/>
    <col min="16" max="16" width="2.140625" style="27" hidden="1" customWidth="1"/>
    <col min="17" max="17" width="0.28515625" style="27" hidden="1" customWidth="1"/>
    <col min="18" max="18" width="17.140625" style="27" hidden="1" customWidth="1"/>
    <col min="19" max="19" width="17.28515625" style="27" hidden="1" customWidth="1"/>
    <col min="20" max="20" width="59.5703125" style="27" customWidth="1"/>
    <col min="21" max="21" width="1.140625" style="27" hidden="1" customWidth="1"/>
    <col min="22" max="22" width="5.7109375" style="27" hidden="1" customWidth="1"/>
    <col min="23" max="23" width="12.140625" style="27" hidden="1" customWidth="1"/>
    <col min="24" max="24" width="60" style="27" hidden="1" customWidth="1"/>
    <col min="25" max="25" width="5.7109375" style="27" hidden="1" customWidth="1"/>
    <col min="26" max="26" width="8.85546875" style="27" hidden="1" customWidth="1"/>
    <col min="27" max="27" width="10.7109375" style="27" hidden="1" customWidth="1"/>
    <col min="28" max="28" width="5.7109375" style="27" hidden="1" customWidth="1"/>
    <col min="29" max="29" width="11" style="27" hidden="1"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hidden="1" customWidth="1"/>
    <col min="42" max="42" width="17" style="27" hidden="1" customWidth="1"/>
    <col min="43" max="43" width="17.140625" style="27" hidden="1" customWidth="1"/>
    <col min="44" max="44" width="26.7109375" style="27" hidden="1" customWidth="1"/>
    <col min="45" max="45" width="16" style="27" hidden="1" customWidth="1"/>
    <col min="46" max="46" width="18.140625" style="27" hidden="1" customWidth="1"/>
    <col min="47" max="47" width="19.5703125" style="27" hidden="1" customWidth="1"/>
    <col min="48" max="48" width="0.42578125" style="31" customWidth="1"/>
    <col min="49" max="49" width="15.7109375" style="27" hidden="1" customWidth="1"/>
    <col min="50" max="50" width="46.7109375" style="27" customWidth="1"/>
    <col min="51" max="51" width="45.7109375" style="27" customWidth="1"/>
    <col min="52" max="52" width="21.140625" style="27" hidden="1" customWidth="1"/>
    <col min="53" max="53" width="16.570312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2" width="46.5703125" style="27" customWidth="1"/>
    <col min="63" max="63" width="33.1406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250"/>
      <c r="AW1" s="85"/>
      <c r="AX1" s="85"/>
      <c r="AY1" s="85"/>
      <c r="AZ1" s="85"/>
      <c r="BA1" s="85"/>
      <c r="BB1" s="85"/>
      <c r="BC1" s="85"/>
      <c r="BD1" s="86"/>
      <c r="BE1" s="86"/>
      <c r="BF1" s="85"/>
      <c r="BG1" s="85"/>
      <c r="BH1" s="85"/>
      <c r="BI1" s="85"/>
      <c r="BJ1" s="85"/>
      <c r="BK1" s="85"/>
      <c r="BL1" s="85"/>
      <c r="BM1" s="85"/>
    </row>
    <row r="2" spans="1:65" ht="20.25" hidden="1" customHeight="1" x14ac:dyDescent="0.2">
      <c r="AU2" s="85"/>
      <c r="AV2" s="250"/>
      <c r="AW2" s="85"/>
      <c r="AX2" s="85"/>
      <c r="AY2" s="85"/>
      <c r="AZ2" s="85"/>
      <c r="BA2" s="85"/>
      <c r="BB2" s="85"/>
      <c r="BC2" s="85"/>
      <c r="BD2" s="86"/>
      <c r="BE2" s="86"/>
      <c r="BF2" s="85"/>
      <c r="BG2" s="85"/>
      <c r="BH2" s="85"/>
      <c r="BI2" s="85"/>
      <c r="BJ2" s="85"/>
      <c r="BK2" s="85"/>
      <c r="BL2" s="85"/>
      <c r="BM2" s="85"/>
    </row>
    <row r="3" spans="1:65" ht="20.25" hidden="1" customHeight="1" x14ac:dyDescent="0.2">
      <c r="AU3" s="85"/>
      <c r="AV3" s="250"/>
      <c r="AW3" s="85"/>
      <c r="AX3" s="85"/>
      <c r="AY3" s="85"/>
      <c r="AZ3" s="85"/>
      <c r="BA3" s="85"/>
      <c r="BB3" s="85"/>
      <c r="BC3" s="85"/>
      <c r="BD3" s="86"/>
      <c r="BE3" s="86"/>
      <c r="BF3" s="85"/>
      <c r="BG3" s="85"/>
      <c r="BH3" s="85"/>
      <c r="BI3" s="85"/>
      <c r="BJ3" s="85"/>
      <c r="BK3" s="85"/>
      <c r="BL3" s="85"/>
      <c r="BM3" s="85"/>
    </row>
    <row r="4" spans="1:65" ht="20.25" hidden="1" customHeight="1" x14ac:dyDescent="0.2">
      <c r="AU4" s="85"/>
      <c r="AV4" s="250"/>
      <c r="AW4" s="85"/>
      <c r="AX4" s="85"/>
      <c r="AY4" s="85"/>
      <c r="AZ4" s="85"/>
      <c r="BA4" s="85"/>
      <c r="BB4" s="85"/>
      <c r="BC4" s="85"/>
      <c r="BD4" s="86"/>
      <c r="BE4" s="86"/>
      <c r="BF4" s="85"/>
      <c r="BG4" s="85"/>
      <c r="BH4" s="85"/>
      <c r="BI4" s="85"/>
      <c r="BJ4" s="85"/>
      <c r="BK4" s="85"/>
      <c r="BL4" s="85"/>
      <c r="BM4" s="85"/>
    </row>
    <row r="5" spans="1:65" ht="20.25" hidden="1" customHeight="1" x14ac:dyDescent="0.2">
      <c r="AU5" s="85"/>
      <c r="AV5" s="250"/>
      <c r="AW5" s="85"/>
      <c r="AX5" s="85"/>
      <c r="AY5" s="85"/>
      <c r="AZ5" s="85"/>
      <c r="BA5" s="85"/>
      <c r="BB5" s="85"/>
      <c r="BC5" s="85"/>
      <c r="BD5" s="86"/>
      <c r="BE5" s="86"/>
      <c r="BF5" s="85"/>
      <c r="BG5" s="85"/>
      <c r="BH5" s="85"/>
      <c r="BI5" s="85"/>
      <c r="BJ5" s="85"/>
      <c r="BK5" s="85"/>
      <c r="BL5" s="85"/>
      <c r="BM5" s="85"/>
    </row>
    <row r="6" spans="1:65" ht="20.25" hidden="1" customHeight="1" x14ac:dyDescent="0.2">
      <c r="AU6" s="85"/>
      <c r="AV6" s="250"/>
      <c r="AW6" s="85"/>
      <c r="AX6" s="85"/>
      <c r="AY6" s="85"/>
      <c r="AZ6" s="85"/>
      <c r="BA6" s="85"/>
      <c r="BB6" s="85"/>
      <c r="BC6" s="85"/>
      <c r="BD6" s="86"/>
      <c r="BE6" s="86"/>
      <c r="BF6" s="85"/>
      <c r="BG6" s="85"/>
      <c r="BH6" s="85"/>
      <c r="BI6" s="85"/>
      <c r="BJ6" s="85"/>
      <c r="BK6" s="85"/>
      <c r="BL6" s="85"/>
      <c r="BM6" s="85"/>
    </row>
    <row r="7" spans="1:65" ht="20.25" hidden="1" customHeight="1" x14ac:dyDescent="0.2">
      <c r="AU7" s="85"/>
      <c r="AV7" s="250"/>
      <c r="AW7" s="85"/>
      <c r="AX7" s="85"/>
      <c r="AY7" s="85"/>
      <c r="AZ7" s="85"/>
      <c r="BA7" s="85"/>
      <c r="BB7" s="85"/>
      <c r="BC7" s="85"/>
      <c r="BD7" s="86"/>
      <c r="BE7" s="86"/>
      <c r="BF7" s="85"/>
      <c r="BG7" s="85"/>
      <c r="BH7" s="85"/>
      <c r="BI7" s="85"/>
      <c r="BJ7" s="85"/>
      <c r="BK7" s="85"/>
      <c r="BL7" s="85"/>
      <c r="BM7" s="85"/>
    </row>
    <row r="8" spans="1:65" ht="20.25" hidden="1" customHeight="1" x14ac:dyDescent="0.2">
      <c r="AU8" s="85"/>
      <c r="AV8" s="250"/>
      <c r="AW8" s="85"/>
      <c r="AX8" s="85"/>
      <c r="AY8" s="85"/>
      <c r="AZ8" s="85"/>
      <c r="BA8" s="85"/>
      <c r="BB8" s="85"/>
      <c r="BC8" s="85"/>
      <c r="BD8" s="86"/>
      <c r="BE8" s="86"/>
      <c r="BF8" s="85"/>
      <c r="BG8" s="85"/>
      <c r="BH8" s="85"/>
      <c r="BI8" s="85"/>
      <c r="BJ8" s="85"/>
      <c r="BK8" s="85"/>
      <c r="BL8" s="85"/>
      <c r="BM8" s="85"/>
    </row>
    <row r="9" spans="1:65" ht="20.25" hidden="1" customHeight="1" x14ac:dyDescent="0.2">
      <c r="AU9" s="85"/>
      <c r="AV9" s="250"/>
      <c r="AW9" s="85"/>
      <c r="AX9" s="85"/>
      <c r="AY9" s="85"/>
      <c r="AZ9" s="85"/>
      <c r="BA9" s="85"/>
      <c r="BB9" s="85"/>
      <c r="BC9" s="85"/>
      <c r="BD9" s="86"/>
      <c r="BE9" s="86"/>
      <c r="BF9" s="85"/>
      <c r="BG9" s="85"/>
      <c r="BH9" s="85"/>
      <c r="BI9" s="85"/>
      <c r="BJ9" s="85"/>
      <c r="BK9" s="85"/>
      <c r="BL9" s="85"/>
      <c r="BM9" s="85"/>
    </row>
    <row r="10" spans="1:65" ht="20.25" hidden="1" customHeight="1" x14ac:dyDescent="0.2">
      <c r="AU10" s="85"/>
      <c r="AV10" s="250"/>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250"/>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250"/>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250"/>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250"/>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250"/>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250"/>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250"/>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250"/>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250"/>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250"/>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250"/>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250"/>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250"/>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250"/>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250"/>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250"/>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250"/>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250"/>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250"/>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250"/>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250"/>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250"/>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250"/>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250"/>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250"/>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250"/>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250"/>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250"/>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250"/>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250"/>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250"/>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250"/>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250"/>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250"/>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250"/>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250"/>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250"/>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250"/>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250"/>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250"/>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250"/>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250"/>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250"/>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250"/>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250"/>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250"/>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250"/>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250"/>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250"/>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250"/>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250"/>
      <c r="AW61" s="85"/>
      <c r="AX61" s="85"/>
      <c r="AY61" s="85"/>
      <c r="AZ61" s="85"/>
      <c r="BA61" s="85"/>
      <c r="BB61" s="85"/>
      <c r="BC61" s="85"/>
      <c r="BD61" s="440" t="s">
        <v>18</v>
      </c>
      <c r="BE61" s="440"/>
      <c r="BF61" s="87"/>
      <c r="BG61" s="87"/>
      <c r="BH61" s="87"/>
      <c r="BI61" s="87"/>
      <c r="BJ61" s="87" t="s">
        <v>0</v>
      </c>
      <c r="BK61" s="85"/>
      <c r="BL61" s="85" t="s">
        <v>3</v>
      </c>
      <c r="BM61" s="85"/>
      <c r="CD61" s="27" t="s">
        <v>76</v>
      </c>
      <c r="CE61" s="27" t="s">
        <v>77</v>
      </c>
    </row>
    <row r="62" spans="1:91" ht="20.25" hidden="1" customHeight="1" x14ac:dyDescent="0.2">
      <c r="AU62" s="85"/>
      <c r="AV62" s="250"/>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250"/>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250"/>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250"/>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250"/>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250"/>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250"/>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250"/>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250"/>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250"/>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250"/>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250"/>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250"/>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250"/>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250"/>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250"/>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250"/>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250"/>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250"/>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250"/>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250"/>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250"/>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250"/>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250"/>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250"/>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250"/>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250"/>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250"/>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250"/>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250"/>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250"/>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250"/>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250"/>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250"/>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250"/>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250"/>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250"/>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250"/>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250"/>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83"/>
      <c r="B101" s="283"/>
      <c r="C101" s="283"/>
      <c r="D101" s="283"/>
      <c r="E101" s="282" t="s">
        <v>189</v>
      </c>
      <c r="F101" s="282"/>
      <c r="G101" s="282"/>
      <c r="H101" s="282"/>
      <c r="I101" s="282"/>
      <c r="J101" s="282"/>
      <c r="K101" s="282"/>
      <c r="L101" s="282"/>
      <c r="M101" s="282"/>
      <c r="N101" s="282"/>
      <c r="O101" s="82"/>
      <c r="P101" s="82"/>
      <c r="Q101" s="82"/>
      <c r="R101" s="282"/>
      <c r="S101" s="282"/>
      <c r="T101" s="283"/>
      <c r="U101" s="133"/>
      <c r="V101" s="477" t="str">
        <f>E101</f>
        <v>SISTEMA INTEGRADO DE GESTIÓN</v>
      </c>
      <c r="W101" s="478"/>
      <c r="X101" s="478"/>
      <c r="Y101" s="478"/>
      <c r="Z101" s="478"/>
      <c r="AA101" s="478"/>
      <c r="AB101" s="478"/>
      <c r="AC101" s="478"/>
      <c r="AD101" s="478"/>
      <c r="AE101" s="478"/>
      <c r="AF101" s="479"/>
      <c r="AG101" s="82"/>
      <c r="AH101" s="82"/>
      <c r="AI101" s="82"/>
      <c r="AJ101" s="282"/>
      <c r="AK101" s="282"/>
      <c r="AL101" s="82"/>
      <c r="AM101" s="82"/>
      <c r="AN101" s="282"/>
      <c r="AO101" s="282"/>
      <c r="AP101" s="282"/>
      <c r="AQ101" s="282"/>
      <c r="AR101" s="282"/>
      <c r="AS101" s="282"/>
      <c r="AT101" s="282"/>
      <c r="AU101" s="477" t="str">
        <f>E101</f>
        <v>SISTEMA INTEGRADO DE GESTIÓN</v>
      </c>
      <c r="AV101" s="478"/>
      <c r="AW101" s="478"/>
      <c r="AX101" s="478"/>
      <c r="AY101" s="478"/>
      <c r="AZ101" s="478"/>
      <c r="BA101" s="478"/>
      <c r="BB101" s="478"/>
      <c r="BC101" s="478"/>
      <c r="BD101" s="478"/>
      <c r="BE101" s="478"/>
      <c r="BF101" s="478"/>
      <c r="BG101" s="478"/>
      <c r="BH101" s="478"/>
      <c r="BI101" s="478"/>
      <c r="BJ101" s="478"/>
      <c r="BK101" s="478"/>
      <c r="BL101" s="478"/>
      <c r="BM101" s="478"/>
      <c r="BN101" s="479"/>
      <c r="BO101" s="283"/>
      <c r="BP101" s="283"/>
      <c r="BQ101" s="167"/>
      <c r="BR101" s="165"/>
    </row>
    <row r="102" spans="1:219" ht="20.25" customHeight="1" x14ac:dyDescent="0.25">
      <c r="A102" s="283"/>
      <c r="B102" s="283"/>
      <c r="C102" s="283"/>
      <c r="D102" s="283"/>
      <c r="E102" s="282" t="s">
        <v>435</v>
      </c>
      <c r="F102" s="282"/>
      <c r="G102" s="282"/>
      <c r="H102" s="282"/>
      <c r="I102" s="282"/>
      <c r="J102" s="282"/>
      <c r="K102" s="282"/>
      <c r="L102" s="282"/>
      <c r="M102" s="282"/>
      <c r="N102" s="282"/>
      <c r="O102" s="82"/>
      <c r="P102" s="82"/>
      <c r="Q102" s="82"/>
      <c r="R102" s="282"/>
      <c r="S102" s="282"/>
      <c r="T102" s="283"/>
      <c r="U102" s="126"/>
      <c r="V102" s="282" t="str">
        <f>E102</f>
        <v>GESTIÓN JURIDICA</v>
      </c>
      <c r="W102" s="282"/>
      <c r="X102" s="282"/>
      <c r="Y102" s="282"/>
      <c r="Z102" s="282"/>
      <c r="AA102" s="282"/>
      <c r="AB102" s="282"/>
      <c r="AC102" s="282"/>
      <c r="AD102" s="282"/>
      <c r="AE102" s="282"/>
      <c r="AF102" s="282"/>
      <c r="AG102" s="82"/>
      <c r="AH102" s="82"/>
      <c r="AI102" s="82"/>
      <c r="AJ102" s="282"/>
      <c r="AK102" s="282"/>
      <c r="AL102" s="82"/>
      <c r="AM102" s="82"/>
      <c r="AN102" s="282"/>
      <c r="AO102" s="282"/>
      <c r="AP102" s="282"/>
      <c r="AQ102" s="282"/>
      <c r="AR102" s="282"/>
      <c r="AS102" s="282"/>
      <c r="AT102" s="282"/>
      <c r="AU102" s="477" t="str">
        <f>E102</f>
        <v>GESTIÓN JURIDICA</v>
      </c>
      <c r="AV102" s="478"/>
      <c r="AW102" s="478"/>
      <c r="AX102" s="478"/>
      <c r="AY102" s="478"/>
      <c r="AZ102" s="478"/>
      <c r="BA102" s="478"/>
      <c r="BB102" s="478"/>
      <c r="BC102" s="478"/>
      <c r="BD102" s="478"/>
      <c r="BE102" s="478"/>
      <c r="BF102" s="478"/>
      <c r="BG102" s="478"/>
      <c r="BH102" s="478"/>
      <c r="BI102" s="478"/>
      <c r="BJ102" s="478"/>
      <c r="BK102" s="478"/>
      <c r="BL102" s="478"/>
      <c r="BM102" s="478"/>
      <c r="BN102" s="479"/>
      <c r="BO102" s="283"/>
      <c r="BP102" s="283"/>
      <c r="BQ102" s="112"/>
      <c r="BR102" s="113"/>
    </row>
    <row r="103" spans="1:219" ht="20.25" customHeight="1" x14ac:dyDescent="0.25">
      <c r="A103" s="283"/>
      <c r="B103" s="283"/>
      <c r="C103" s="283"/>
      <c r="D103" s="283"/>
      <c r="E103" s="418" t="s">
        <v>313</v>
      </c>
      <c r="F103" s="418"/>
      <c r="G103" s="418"/>
      <c r="H103" s="418"/>
      <c r="I103" s="418"/>
      <c r="J103" s="418"/>
      <c r="K103" s="418"/>
      <c r="L103" s="418"/>
      <c r="M103" s="418"/>
      <c r="N103" s="418"/>
      <c r="O103" s="82"/>
      <c r="P103" s="82"/>
      <c r="Q103" s="82"/>
      <c r="R103" s="282"/>
      <c r="S103" s="282"/>
      <c r="T103" s="283"/>
      <c r="U103" s="126"/>
      <c r="V103" s="418" t="str">
        <f>E103</f>
        <v>Mapa de Riesgos por Proceso</v>
      </c>
      <c r="W103" s="418"/>
      <c r="X103" s="418"/>
      <c r="Y103" s="418"/>
      <c r="Z103" s="418"/>
      <c r="AA103" s="418"/>
      <c r="AB103" s="418"/>
      <c r="AC103" s="418"/>
      <c r="AD103" s="418"/>
      <c r="AE103" s="418"/>
      <c r="AF103" s="418"/>
      <c r="AG103" s="82"/>
      <c r="AH103" s="82"/>
      <c r="AI103" s="82"/>
      <c r="AJ103" s="282"/>
      <c r="AK103" s="282"/>
      <c r="AL103" s="82"/>
      <c r="AM103" s="82"/>
      <c r="AN103" s="282"/>
      <c r="AO103" s="282"/>
      <c r="AP103" s="282"/>
      <c r="AQ103" s="282"/>
      <c r="AR103" s="282"/>
      <c r="AS103" s="282"/>
      <c r="AT103" s="282"/>
      <c r="AU103" s="477" t="str">
        <f>E103</f>
        <v>Mapa de Riesgos por Proceso</v>
      </c>
      <c r="AV103" s="478"/>
      <c r="AW103" s="478"/>
      <c r="AX103" s="478"/>
      <c r="AY103" s="478"/>
      <c r="AZ103" s="478"/>
      <c r="BA103" s="478"/>
      <c r="BB103" s="478"/>
      <c r="BC103" s="478"/>
      <c r="BD103" s="478"/>
      <c r="BE103" s="478"/>
      <c r="BF103" s="478"/>
      <c r="BG103" s="478"/>
      <c r="BH103" s="478"/>
      <c r="BI103" s="478"/>
      <c r="BJ103" s="478"/>
      <c r="BK103" s="478"/>
      <c r="BL103" s="478"/>
      <c r="BM103" s="478"/>
      <c r="BN103" s="479"/>
      <c r="BO103" s="283"/>
      <c r="BP103" s="283"/>
      <c r="BQ103" s="112"/>
      <c r="BR103" s="113"/>
    </row>
    <row r="104" spans="1:219" ht="20.25" customHeight="1" x14ac:dyDescent="0.25">
      <c r="A104" s="283"/>
      <c r="B104" s="283"/>
      <c r="C104" s="283"/>
      <c r="D104" s="283"/>
      <c r="E104" s="288" t="s">
        <v>318</v>
      </c>
      <c r="F104" s="288"/>
      <c r="G104" s="288"/>
      <c r="H104" s="288"/>
      <c r="I104" s="288"/>
      <c r="J104" s="288"/>
      <c r="K104" s="288"/>
      <c r="L104" s="288"/>
      <c r="M104" s="288" t="s">
        <v>209</v>
      </c>
      <c r="N104" s="289"/>
      <c r="O104" s="109"/>
      <c r="P104" s="109"/>
      <c r="Q104" s="109"/>
      <c r="R104" s="282"/>
      <c r="S104" s="282"/>
      <c r="T104" s="283"/>
      <c r="U104" s="126"/>
      <c r="V104" s="282" t="str">
        <f>E104</f>
        <v xml:space="preserve">                                                         Código: PE01-PR03-F01</v>
      </c>
      <c r="W104" s="282"/>
      <c r="X104" s="282"/>
      <c r="Y104" s="282"/>
      <c r="Z104" s="282"/>
      <c r="AA104" s="282"/>
      <c r="AB104" s="282" t="str">
        <f>M104</f>
        <v xml:space="preserve">Versión: 1.0 </v>
      </c>
      <c r="AC104" s="282"/>
      <c r="AD104" s="282"/>
      <c r="AE104" s="282" t="s">
        <v>181</v>
      </c>
      <c r="AF104" s="282"/>
      <c r="AG104" s="109"/>
      <c r="AH104" s="109"/>
      <c r="AI104" s="109"/>
      <c r="AJ104" s="282"/>
      <c r="AK104" s="282"/>
      <c r="AL104" s="109"/>
      <c r="AM104" s="109"/>
      <c r="AN104" s="282"/>
      <c r="AO104" s="282"/>
      <c r="AP104" s="282"/>
      <c r="AQ104" s="282"/>
      <c r="AR104" s="282"/>
      <c r="AS104" s="282"/>
      <c r="AT104" s="282"/>
      <c r="AU104" s="282" t="str">
        <f>E104</f>
        <v xml:space="preserve">                                                         Código: PE01-PR03-F01</v>
      </c>
      <c r="AV104" s="282"/>
      <c r="AW104" s="282"/>
      <c r="AX104" s="282"/>
      <c r="AY104" s="282"/>
      <c r="AZ104" s="282"/>
      <c r="BA104" s="282"/>
      <c r="BB104" s="282"/>
      <c r="BC104" s="282"/>
      <c r="BD104" s="282"/>
      <c r="BE104" s="282"/>
      <c r="BF104" s="282"/>
      <c r="BG104" s="282"/>
      <c r="BH104" s="282"/>
      <c r="BI104" s="282"/>
      <c r="BJ104" s="282"/>
      <c r="BK104" s="477" t="str">
        <f>M104</f>
        <v xml:space="preserve">Versión: 1.0 </v>
      </c>
      <c r="BL104" s="478"/>
      <c r="BM104" s="478"/>
      <c r="BN104" s="479"/>
      <c r="BO104" s="283"/>
      <c r="BP104" s="283"/>
      <c r="BQ104" s="112"/>
      <c r="BR104" s="113"/>
      <c r="CJ104" s="27" t="s">
        <v>247</v>
      </c>
    </row>
    <row r="105" spans="1:219" ht="20.25" customHeight="1" x14ac:dyDescent="0.25">
      <c r="A105" s="283"/>
      <c r="B105" s="283"/>
      <c r="C105" s="283"/>
      <c r="D105" s="283"/>
      <c r="E105" s="418" t="s">
        <v>569</v>
      </c>
      <c r="F105" s="418"/>
      <c r="G105" s="418"/>
      <c r="H105" s="418"/>
      <c r="I105" s="418"/>
      <c r="J105" s="418"/>
      <c r="K105" s="418"/>
      <c r="L105" s="418"/>
      <c r="M105" s="418" t="s">
        <v>570</v>
      </c>
      <c r="N105" s="418"/>
      <c r="O105" s="110"/>
      <c r="P105" s="110"/>
      <c r="Q105" s="110"/>
      <c r="R105" s="282"/>
      <c r="S105" s="282"/>
      <c r="T105" s="283"/>
      <c r="U105" s="126"/>
      <c r="V105" s="418" t="str">
        <f>E105</f>
        <v>Versión de actualización: 2.0</v>
      </c>
      <c r="W105" s="418"/>
      <c r="X105" s="418"/>
      <c r="Y105" s="418"/>
      <c r="Z105" s="418"/>
      <c r="AA105" s="418"/>
      <c r="AB105" s="418" t="str">
        <f>M105</f>
        <v>Fecha: Mayo 2019</v>
      </c>
      <c r="AC105" s="418"/>
      <c r="AD105" s="418"/>
      <c r="AE105" s="93"/>
      <c r="AF105" s="93"/>
      <c r="AG105" s="109"/>
      <c r="AH105" s="109"/>
      <c r="AI105" s="109"/>
      <c r="AJ105" s="93"/>
      <c r="AK105" s="93"/>
      <c r="AL105" s="109"/>
      <c r="AM105" s="109"/>
      <c r="AN105" s="282"/>
      <c r="AO105" s="282"/>
      <c r="AP105" s="282"/>
      <c r="AQ105" s="282"/>
      <c r="AR105" s="282"/>
      <c r="AS105" s="282"/>
      <c r="AT105" s="282"/>
      <c r="AU105" s="282" t="str">
        <f>E105</f>
        <v>Versión de actualización: 2.0</v>
      </c>
      <c r="AV105" s="282"/>
      <c r="AW105" s="282"/>
      <c r="AX105" s="282"/>
      <c r="AY105" s="282"/>
      <c r="AZ105" s="282"/>
      <c r="BA105" s="282"/>
      <c r="BB105" s="282"/>
      <c r="BC105" s="282"/>
      <c r="BD105" s="282"/>
      <c r="BE105" s="282"/>
      <c r="BF105" s="282"/>
      <c r="BG105" s="282"/>
      <c r="BH105" s="282"/>
      <c r="BI105" s="282"/>
      <c r="BJ105" s="282"/>
      <c r="BK105" s="477" t="str">
        <f>M105</f>
        <v>Fecha: Mayo 2019</v>
      </c>
      <c r="BL105" s="478"/>
      <c r="BM105" s="478"/>
      <c r="BN105" s="479"/>
      <c r="BO105" s="283"/>
      <c r="BP105" s="283"/>
      <c r="BQ105" s="168"/>
      <c r="BR105" s="166"/>
      <c r="CJ105" s="27" t="s">
        <v>248</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271"/>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379" t="s">
        <v>10</v>
      </c>
      <c r="B107" s="402" t="s">
        <v>11</v>
      </c>
      <c r="C107" s="181"/>
      <c r="D107" s="388" t="s">
        <v>16</v>
      </c>
      <c r="E107" s="405" t="s">
        <v>0</v>
      </c>
      <c r="F107" s="406"/>
      <c r="G107" s="407"/>
      <c r="H107" s="391" t="s">
        <v>149</v>
      </c>
      <c r="I107" s="413" t="s">
        <v>106</v>
      </c>
      <c r="J107" s="414"/>
      <c r="K107" s="414"/>
      <c r="L107" s="415"/>
      <c r="M107" s="382" t="s">
        <v>117</v>
      </c>
      <c r="N107" s="383"/>
      <c r="O107" s="383"/>
      <c r="P107" s="383"/>
      <c r="Q107" s="383"/>
      <c r="R107" s="383"/>
      <c r="S107" s="384"/>
      <c r="T107" s="433" t="s">
        <v>260</v>
      </c>
      <c r="U107" s="434"/>
      <c r="V107" s="434"/>
      <c r="W107" s="434"/>
      <c r="X107" s="434"/>
      <c r="Y107" s="434"/>
      <c r="Z107" s="434"/>
      <c r="AA107" s="434"/>
      <c r="AB107" s="434"/>
      <c r="AC107" s="434"/>
      <c r="AD107" s="435"/>
      <c r="AE107" s="114"/>
      <c r="AF107" s="114"/>
      <c r="AG107" s="114"/>
      <c r="AH107" s="114"/>
      <c r="AI107" s="114"/>
      <c r="AJ107" s="114"/>
      <c r="AK107" s="114"/>
      <c r="AL107" s="114"/>
      <c r="AM107" s="114"/>
      <c r="AN107" s="453" t="s">
        <v>139</v>
      </c>
      <c r="AO107" s="454"/>
      <c r="AP107" s="454"/>
      <c r="AQ107" s="455"/>
      <c r="AR107" s="443" t="s">
        <v>138</v>
      </c>
      <c r="AS107" s="444"/>
      <c r="AT107" s="444"/>
      <c r="AU107" s="445"/>
      <c r="AV107" s="467" t="s">
        <v>193</v>
      </c>
      <c r="AW107" s="468"/>
      <c r="AX107" s="471" t="s">
        <v>190</v>
      </c>
      <c r="AY107" s="472"/>
      <c r="AZ107" s="472"/>
      <c r="BA107" s="472"/>
      <c r="BB107" s="472"/>
      <c r="BC107" s="473"/>
      <c r="BD107" s="471" t="s">
        <v>191</v>
      </c>
      <c r="BE107" s="472"/>
      <c r="BF107" s="472"/>
      <c r="BG107" s="472"/>
      <c r="BH107" s="472"/>
      <c r="BI107" s="473"/>
      <c r="BJ107" s="471" t="s">
        <v>584</v>
      </c>
      <c r="BK107" s="472"/>
      <c r="BL107" s="472"/>
      <c r="BM107" s="472"/>
      <c r="BN107" s="472"/>
      <c r="BO107" s="473"/>
      <c r="BP107" s="483">
        <v>2019</v>
      </c>
      <c r="BQ107" s="484"/>
      <c r="BR107" s="485"/>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380"/>
      <c r="B108" s="403"/>
      <c r="C108" s="182"/>
      <c r="D108" s="389"/>
      <c r="E108" s="408"/>
      <c r="F108" s="409"/>
      <c r="G108" s="410"/>
      <c r="H108" s="392"/>
      <c r="I108" s="402" t="s">
        <v>297</v>
      </c>
      <c r="J108" s="441" t="s">
        <v>102</v>
      </c>
      <c r="K108" s="400" t="s">
        <v>9</v>
      </c>
      <c r="L108" s="400" t="s">
        <v>179</v>
      </c>
      <c r="M108" s="385"/>
      <c r="N108" s="386"/>
      <c r="O108" s="386"/>
      <c r="P108" s="386"/>
      <c r="Q108" s="386"/>
      <c r="R108" s="386"/>
      <c r="S108" s="387"/>
      <c r="T108" s="426" t="s">
        <v>268</v>
      </c>
      <c r="U108" s="427"/>
      <c r="V108" s="427"/>
      <c r="W108" s="427"/>
      <c r="X108" s="427"/>
      <c r="Y108" s="427"/>
      <c r="Z108" s="427"/>
      <c r="AA108" s="427"/>
      <c r="AB108" s="427"/>
      <c r="AC108" s="427"/>
      <c r="AD108" s="427"/>
      <c r="AE108" s="115"/>
      <c r="AF108" s="116"/>
      <c r="AG108" s="116"/>
      <c r="AH108" s="116"/>
      <c r="AI108" s="116"/>
      <c r="AJ108" s="116"/>
      <c r="AK108" s="117"/>
      <c r="AL108" s="117"/>
      <c r="AM108" s="117"/>
      <c r="AN108" s="456"/>
      <c r="AO108" s="457"/>
      <c r="AP108" s="457"/>
      <c r="AQ108" s="458"/>
      <c r="AR108" s="446"/>
      <c r="AS108" s="447"/>
      <c r="AT108" s="447"/>
      <c r="AU108" s="448"/>
      <c r="AV108" s="469"/>
      <c r="AW108" s="470"/>
      <c r="AX108" s="474"/>
      <c r="AY108" s="475"/>
      <c r="AZ108" s="475"/>
      <c r="BA108" s="475"/>
      <c r="BB108" s="475"/>
      <c r="BC108" s="476"/>
      <c r="BD108" s="474"/>
      <c r="BE108" s="475"/>
      <c r="BF108" s="475"/>
      <c r="BG108" s="475"/>
      <c r="BH108" s="475"/>
      <c r="BI108" s="476"/>
      <c r="BJ108" s="474"/>
      <c r="BK108" s="475"/>
      <c r="BL108" s="475"/>
      <c r="BM108" s="475"/>
      <c r="BN108" s="475"/>
      <c r="BO108" s="476"/>
      <c r="BP108" s="486"/>
      <c r="BQ108" s="487"/>
      <c r="BR108" s="488"/>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380"/>
      <c r="B109" s="403"/>
      <c r="C109" s="182"/>
      <c r="D109" s="389"/>
      <c r="E109" s="436" t="s">
        <v>1</v>
      </c>
      <c r="F109" s="438" t="s">
        <v>2</v>
      </c>
      <c r="G109" s="411" t="s">
        <v>220</v>
      </c>
      <c r="H109" s="392"/>
      <c r="I109" s="404"/>
      <c r="J109" s="442"/>
      <c r="K109" s="401"/>
      <c r="L109" s="401"/>
      <c r="M109" s="394" t="s">
        <v>18</v>
      </c>
      <c r="N109" s="395"/>
      <c r="O109" s="396" t="s">
        <v>19</v>
      </c>
      <c r="P109" s="397"/>
      <c r="Q109" s="397"/>
      <c r="R109" s="398"/>
      <c r="S109" s="399"/>
      <c r="T109" s="118" t="s">
        <v>243</v>
      </c>
      <c r="U109" s="118" t="s">
        <v>245</v>
      </c>
      <c r="V109" s="428" t="s">
        <v>249</v>
      </c>
      <c r="W109" s="429"/>
      <c r="X109" s="430"/>
      <c r="Y109" s="421" t="s">
        <v>251</v>
      </c>
      <c r="Z109" s="422"/>
      <c r="AA109" s="422"/>
      <c r="AB109" s="422"/>
      <c r="AC109" s="422"/>
      <c r="AD109" s="423"/>
      <c r="AE109" s="419" t="s">
        <v>67</v>
      </c>
      <c r="AF109" s="420"/>
      <c r="AG109" s="416" t="s">
        <v>120</v>
      </c>
      <c r="AH109" s="119"/>
      <c r="AI109" s="119"/>
      <c r="AJ109" s="119"/>
      <c r="AK109" s="120"/>
      <c r="AL109" s="120"/>
      <c r="AM109" s="120"/>
      <c r="AN109" s="463" t="s">
        <v>18</v>
      </c>
      <c r="AO109" s="464"/>
      <c r="AP109" s="424" t="s">
        <v>19</v>
      </c>
      <c r="AQ109" s="425"/>
      <c r="AR109" s="461" t="s">
        <v>69</v>
      </c>
      <c r="AS109" s="461" t="s">
        <v>269</v>
      </c>
      <c r="AT109" s="461" t="s">
        <v>270</v>
      </c>
      <c r="AU109" s="449" t="s">
        <v>104</v>
      </c>
      <c r="AV109" s="451" t="s">
        <v>108</v>
      </c>
      <c r="AW109" s="451" t="s">
        <v>136</v>
      </c>
      <c r="AX109" s="465" t="s">
        <v>38</v>
      </c>
      <c r="AY109" s="465" t="s">
        <v>140</v>
      </c>
      <c r="AZ109" s="465" t="s">
        <v>141</v>
      </c>
      <c r="BA109" s="459" t="s">
        <v>142</v>
      </c>
      <c r="BB109" s="459" t="s">
        <v>137</v>
      </c>
      <c r="BC109" s="459" t="s">
        <v>194</v>
      </c>
      <c r="BD109" s="465" t="s">
        <v>38</v>
      </c>
      <c r="BE109" s="465" t="s">
        <v>140</v>
      </c>
      <c r="BF109" s="465" t="s">
        <v>141</v>
      </c>
      <c r="BG109" s="459" t="s">
        <v>142</v>
      </c>
      <c r="BH109" s="459" t="s">
        <v>137</v>
      </c>
      <c r="BI109" s="459" t="s">
        <v>194</v>
      </c>
      <c r="BJ109" s="465" t="s">
        <v>38</v>
      </c>
      <c r="BK109" s="465" t="s">
        <v>140</v>
      </c>
      <c r="BL109" s="465" t="s">
        <v>141</v>
      </c>
      <c r="BM109" s="459" t="s">
        <v>142</v>
      </c>
      <c r="BN109" s="459" t="s">
        <v>137</v>
      </c>
      <c r="BO109" s="459" t="s">
        <v>194</v>
      </c>
      <c r="BP109" s="186" t="s">
        <v>265</v>
      </c>
      <c r="BQ109" s="186" t="s">
        <v>266</v>
      </c>
      <c r="BR109" s="186" t="s">
        <v>267</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381"/>
      <c r="B110" s="404"/>
      <c r="C110" s="183"/>
      <c r="D110" s="390"/>
      <c r="E110" s="437"/>
      <c r="F110" s="439"/>
      <c r="G110" s="412"/>
      <c r="H110" s="393"/>
      <c r="I110" s="184" t="s">
        <v>296</v>
      </c>
      <c r="J110" s="185" t="s">
        <v>150</v>
      </c>
      <c r="K110" s="185" t="s">
        <v>17</v>
      </c>
      <c r="L110" s="185" t="s">
        <v>107</v>
      </c>
      <c r="M110" s="191" t="s">
        <v>12</v>
      </c>
      <c r="N110" s="191" t="s">
        <v>13</v>
      </c>
      <c r="O110" s="192"/>
      <c r="P110" s="193"/>
      <c r="Q110" s="194" t="s">
        <v>14</v>
      </c>
      <c r="R110" s="195" t="s">
        <v>118</v>
      </c>
      <c r="S110" s="196" t="s">
        <v>116</v>
      </c>
      <c r="T110" s="123" t="s">
        <v>244</v>
      </c>
      <c r="U110" s="205" t="s">
        <v>246</v>
      </c>
      <c r="V110" s="431" t="s">
        <v>250</v>
      </c>
      <c r="W110" s="432"/>
      <c r="X110" s="432"/>
      <c r="Y110" s="376" t="s">
        <v>264</v>
      </c>
      <c r="Z110" s="377"/>
      <c r="AA110" s="377"/>
      <c r="AB110" s="377"/>
      <c r="AC110" s="377"/>
      <c r="AD110" s="378"/>
      <c r="AE110" s="139" t="s">
        <v>12</v>
      </c>
      <c r="AF110" s="124" t="s">
        <v>13</v>
      </c>
      <c r="AG110" s="417"/>
      <c r="AH110" s="124" t="s">
        <v>121</v>
      </c>
      <c r="AI110" s="124" t="s">
        <v>101</v>
      </c>
      <c r="AJ110" s="124" t="s">
        <v>100</v>
      </c>
      <c r="AK110" s="125" t="s">
        <v>98</v>
      </c>
      <c r="AL110" s="125" t="s">
        <v>99</v>
      </c>
      <c r="AM110" s="125" t="s">
        <v>70</v>
      </c>
      <c r="AN110" s="121" t="s">
        <v>12</v>
      </c>
      <c r="AO110" s="121" t="s">
        <v>13</v>
      </c>
      <c r="AP110" s="121" t="s">
        <v>15</v>
      </c>
      <c r="AQ110" s="122" t="s">
        <v>116</v>
      </c>
      <c r="AR110" s="462"/>
      <c r="AS110" s="462"/>
      <c r="AT110" s="462"/>
      <c r="AU110" s="450"/>
      <c r="AV110" s="452"/>
      <c r="AW110" s="452"/>
      <c r="AX110" s="466"/>
      <c r="AY110" s="466"/>
      <c r="AZ110" s="466"/>
      <c r="BA110" s="460"/>
      <c r="BB110" s="460"/>
      <c r="BC110" s="460"/>
      <c r="BD110" s="466"/>
      <c r="BE110" s="466"/>
      <c r="BF110" s="466"/>
      <c r="BG110" s="460"/>
      <c r="BH110" s="460"/>
      <c r="BI110" s="460"/>
      <c r="BJ110" s="466"/>
      <c r="BK110" s="466"/>
      <c r="BL110" s="466"/>
      <c r="BM110" s="460"/>
      <c r="BN110" s="460"/>
      <c r="BO110" s="460"/>
      <c r="BP110" s="187"/>
      <c r="BQ110" s="187"/>
      <c r="BR110" s="187"/>
      <c r="BS110" s="34"/>
      <c r="BT110" s="34"/>
      <c r="BU110" s="34"/>
      <c r="BV110" s="34"/>
      <c r="BW110" s="34"/>
      <c r="BX110" s="34"/>
      <c r="BY110" s="34"/>
      <c r="BZ110" s="34"/>
      <c r="CA110" s="34"/>
      <c r="CB110" s="34"/>
      <c r="CC110" s="34"/>
      <c r="CD110" s="34" t="s">
        <v>197</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78.75" customHeight="1" thickBot="1" x14ac:dyDescent="0.3">
      <c r="A111" s="339"/>
      <c r="B111" s="293"/>
      <c r="C111" s="35"/>
      <c r="D111" s="342">
        <v>1</v>
      </c>
      <c r="E111" s="97"/>
      <c r="F111" s="98" t="s">
        <v>184</v>
      </c>
      <c r="G111" s="99" t="s">
        <v>197</v>
      </c>
      <c r="H111" s="102" t="s">
        <v>5</v>
      </c>
      <c r="I111" s="345" t="s">
        <v>44</v>
      </c>
      <c r="J111" s="223" t="s">
        <v>319</v>
      </c>
      <c r="K111" s="345" t="s">
        <v>324</v>
      </c>
      <c r="L111" s="235" t="s">
        <v>329</v>
      </c>
      <c r="M111" s="348" t="s">
        <v>33</v>
      </c>
      <c r="N111" s="348" t="s">
        <v>32</v>
      </c>
      <c r="O111" s="352">
        <f>VLOOKUP(M111,'MATRIZ CALIFICACIÓN'!$B$10:$C$24,2,FALSE)</f>
        <v>4</v>
      </c>
      <c r="P111" s="324">
        <f>HLOOKUP(N111,'MATRIZ CALIFICACIÓN'!$D$8:$H$9,2,FALSE)</f>
        <v>3</v>
      </c>
      <c r="Q111" s="327">
        <f>VALUE(CONCATENATE(O111,P111))</f>
        <v>43</v>
      </c>
      <c r="R111" s="307" t="str">
        <f>VLOOKUP(Q111,'MATRIZ CALIFICACIÓN'!$D$58:$E$82,2,FALSE)</f>
        <v>ALTA</v>
      </c>
      <c r="S111" s="330" t="s">
        <v>65</v>
      </c>
      <c r="T111" s="102" t="s">
        <v>321</v>
      </c>
      <c r="U111" s="134" t="s">
        <v>247</v>
      </c>
      <c r="V111" s="334" t="s">
        <v>377</v>
      </c>
      <c r="W111" s="335"/>
      <c r="X111" s="336"/>
      <c r="Y111" s="367" t="s">
        <v>251</v>
      </c>
      <c r="Z111" s="368"/>
      <c r="AA111" s="368"/>
      <c r="AB111" s="368"/>
      <c r="AC111" s="369"/>
      <c r="AD111"/>
      <c r="AE111" s="36" t="str">
        <f>IF(AD111="","",IF(AD111="PROBABILIDAD",SUM(W111+Y111+AC111),0))</f>
        <v/>
      </c>
      <c r="AF111" s="37" t="str">
        <f>IF(AD111="","",IF(AD111="IMPACTO",SUM(W111+Y111+AC111),0))</f>
        <v/>
      </c>
      <c r="AG111" s="299">
        <f>IF(SUM(AE111:AE116),AVERAGEIF(AE111:AE116,"&gt;0",AE111:AE116),1)</f>
        <v>1</v>
      </c>
      <c r="AH111" s="299">
        <f>IF(SUM(AF111:AF116),AVERAGEIF(AF111:AF116,"&gt;0",AF111:AF116),1)</f>
        <v>1</v>
      </c>
      <c r="AI111" s="299">
        <f>IF(AND(AG111&gt;=0,AG111&lt;=50),0,IF(AND(AG111&gt;50,AG111&lt;76),1,2))</f>
        <v>0</v>
      </c>
      <c r="AJ111" s="299">
        <f>IF(AND(AH111&gt;=0,AH111&lt;=50),0,IF(AND(AH111&gt;50,AH111&lt;76),1,2))</f>
        <v>0</v>
      </c>
      <c r="AK111" s="299">
        <f>IF(AI111&lt;O111,O111-AI111,O111)</f>
        <v>4</v>
      </c>
      <c r="AL111" s="299">
        <f>IF(AJ111&lt;P111,P111-AJ111,P111)</f>
        <v>3</v>
      </c>
      <c r="AM111" s="299">
        <f>VALUE(CONCATENATE(AK58:AK111,AL111))</f>
        <v>43</v>
      </c>
      <c r="AN111" s="307" t="s">
        <v>236</v>
      </c>
      <c r="AO111" s="307" t="s">
        <v>21</v>
      </c>
      <c r="AP111" s="307" t="s">
        <v>24</v>
      </c>
      <c r="AQ111" s="311" t="s">
        <v>65</v>
      </c>
      <c r="AR111" s="218" t="s">
        <v>44</v>
      </c>
      <c r="AS111" s="218"/>
      <c r="AT111" s="218"/>
      <c r="AU111" s="218"/>
      <c r="AV111" s="265" t="s">
        <v>378</v>
      </c>
      <c r="AW111" s="254" t="s">
        <v>379</v>
      </c>
      <c r="AX111" s="260" t="s">
        <v>539</v>
      </c>
      <c r="AY111" s="102" t="s">
        <v>44</v>
      </c>
      <c r="AZ111" s="102" t="s">
        <v>86</v>
      </c>
      <c r="BA111" s="102" t="s">
        <v>85</v>
      </c>
      <c r="BB111" s="102"/>
      <c r="BC111" s="102"/>
      <c r="BD111" s="102"/>
      <c r="BE111" s="102"/>
      <c r="BF111" s="102"/>
      <c r="BG111" s="102"/>
      <c r="BH111" s="102"/>
      <c r="BI111" s="102"/>
      <c r="BJ111" s="260" t="s">
        <v>467</v>
      </c>
      <c r="BK111" s="260"/>
      <c r="BL111" s="260"/>
      <c r="BM111" s="260" t="s">
        <v>85</v>
      </c>
      <c r="BN111" s="260"/>
      <c r="BO111" s="260"/>
      <c r="BP111" s="293" t="s">
        <v>580</v>
      </c>
      <c r="BQ111" s="293"/>
      <c r="BR111" s="293" t="s">
        <v>573</v>
      </c>
      <c r="BS111" s="38"/>
      <c r="BT111" s="38"/>
      <c r="BU111" s="38"/>
      <c r="BV111" s="38"/>
      <c r="BW111" s="38"/>
      <c r="BX111" s="38"/>
      <c r="BY111" s="38"/>
      <c r="BZ111" s="38" t="s">
        <v>103</v>
      </c>
      <c r="CA111" s="38" t="s">
        <v>103</v>
      </c>
      <c r="CB111" s="38"/>
      <c r="CC111" s="38"/>
      <c r="CD111" s="38" t="s">
        <v>198</v>
      </c>
      <c r="CE111" s="38"/>
      <c r="CF111" s="38"/>
      <c r="CG111" s="38"/>
      <c r="CH111" s="38"/>
      <c r="CI111" s="38"/>
      <c r="CJ111" s="38" t="s">
        <v>64</v>
      </c>
      <c r="CK111" s="38"/>
      <c r="CL111" s="38" t="s">
        <v>210</v>
      </c>
      <c r="CM111" s="38"/>
      <c r="CN111" s="38" t="s">
        <v>215</v>
      </c>
      <c r="CO111" s="38"/>
      <c r="CP111" s="38"/>
      <c r="CQ111" s="38"/>
      <c r="CR111" s="63" t="s">
        <v>236</v>
      </c>
      <c r="CS111" s="38"/>
      <c r="CT111" s="66" t="s">
        <v>57</v>
      </c>
      <c r="CU111" s="38"/>
      <c r="CV111" s="38"/>
      <c r="CW111" s="140" t="s">
        <v>24</v>
      </c>
      <c r="CX111" s="141"/>
      <c r="CY111" s="142"/>
      <c r="CZ111" s="38"/>
      <c r="DA111" s="38"/>
      <c r="DB111" s="140" t="s">
        <v>24</v>
      </c>
      <c r="DC111" s="38"/>
      <c r="DD111" s="38"/>
      <c r="DE111" s="38"/>
      <c r="DF111" s="38"/>
      <c r="DG111" s="38"/>
      <c r="DH111" s="38"/>
      <c r="DI111" s="38" t="s">
        <v>219</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40"/>
      <c r="B112" s="294"/>
      <c r="C112" s="42"/>
      <c r="D112" s="343"/>
      <c r="E112" s="97"/>
      <c r="F112" s="98" t="s">
        <v>216</v>
      </c>
      <c r="G112" s="100" t="s">
        <v>198</v>
      </c>
      <c r="H112" s="102" t="s">
        <v>234</v>
      </c>
      <c r="I112" s="346"/>
      <c r="J112" s="224" t="s">
        <v>335</v>
      </c>
      <c r="K112" s="346"/>
      <c r="L112" s="236" t="s">
        <v>330</v>
      </c>
      <c r="M112" s="349"/>
      <c r="N112" s="349"/>
      <c r="O112" s="353"/>
      <c r="P112" s="325"/>
      <c r="Q112" s="328"/>
      <c r="R112" s="308"/>
      <c r="S112" s="331"/>
      <c r="T112" s="103" t="s">
        <v>376</v>
      </c>
      <c r="U112" s="134" t="s">
        <v>247</v>
      </c>
      <c r="V112" s="334" t="s">
        <v>384</v>
      </c>
      <c r="W112" s="335"/>
      <c r="X112" s="336"/>
      <c r="Y112" s="370"/>
      <c r="Z112" s="371"/>
      <c r="AA112" s="371"/>
      <c r="AB112" s="371"/>
      <c r="AC112" s="372"/>
      <c r="AD112"/>
      <c r="AE112" s="36" t="str">
        <f>IF(AD112="","",IF(AD112="PROBABILIDAD",SUM(W112+Y112+AC112),0))</f>
        <v/>
      </c>
      <c r="AF112" s="37" t="str">
        <f>IF(AD112="","",IF(AD112="IMPACTO",SUM(W112+Y112+AC112),0))</f>
        <v/>
      </c>
      <c r="AG112" s="306"/>
      <c r="AH112" s="306"/>
      <c r="AI112" s="306"/>
      <c r="AJ112" s="306"/>
      <c r="AK112" s="306"/>
      <c r="AL112" s="306"/>
      <c r="AM112" s="306"/>
      <c r="AN112" s="308"/>
      <c r="AO112" s="308"/>
      <c r="AP112" s="308"/>
      <c r="AQ112" s="312"/>
      <c r="AR112" s="218"/>
      <c r="AS112" s="218"/>
      <c r="AT112" s="218"/>
      <c r="AU112" s="218"/>
      <c r="AV112" s="266"/>
      <c r="AW112" s="103"/>
      <c r="AX112" s="103" t="s">
        <v>540</v>
      </c>
      <c r="AY112" s="103"/>
      <c r="AZ112" s="103" t="s">
        <v>86</v>
      </c>
      <c r="BA112" s="103" t="s">
        <v>85</v>
      </c>
      <c r="BB112" s="103"/>
      <c r="BC112" s="103"/>
      <c r="BD112" s="103"/>
      <c r="BE112" s="103"/>
      <c r="BF112" s="103"/>
      <c r="BG112" s="103"/>
      <c r="BH112" s="103"/>
      <c r="BI112" s="103"/>
      <c r="BJ112" s="261" t="s">
        <v>468</v>
      </c>
      <c r="BK112" s="261"/>
      <c r="BL112" s="261"/>
      <c r="BM112" s="261"/>
      <c r="BN112" s="261"/>
      <c r="BO112" s="261"/>
      <c r="BP112" s="294"/>
      <c r="BQ112" s="294"/>
      <c r="BR112" s="294"/>
      <c r="BS112" s="38"/>
      <c r="BT112" s="38"/>
      <c r="BU112" s="38"/>
      <c r="BV112" s="38"/>
      <c r="BW112" s="38"/>
      <c r="BX112" s="38"/>
      <c r="BY112" s="38"/>
      <c r="BZ112" s="38" t="s">
        <v>68</v>
      </c>
      <c r="CA112" s="38" t="s">
        <v>68</v>
      </c>
      <c r="CB112" s="38"/>
      <c r="CC112" s="38"/>
      <c r="CD112" s="38" t="s">
        <v>199</v>
      </c>
      <c r="CE112" s="38"/>
      <c r="CF112" s="38"/>
      <c r="CG112" s="38"/>
      <c r="CH112" s="38"/>
      <c r="CI112" s="38"/>
      <c r="CJ112" s="38" t="s">
        <v>65</v>
      </c>
      <c r="CK112" s="38"/>
      <c r="CL112" s="38" t="s">
        <v>211</v>
      </c>
      <c r="CM112" s="38"/>
      <c r="CN112" s="38" t="s">
        <v>184</v>
      </c>
      <c r="CO112" s="38"/>
      <c r="CP112" s="38"/>
      <c r="CQ112" s="38"/>
      <c r="CR112" s="64" t="s">
        <v>49</v>
      </c>
      <c r="CS112" s="38"/>
      <c r="CT112" s="67" t="s">
        <v>58</v>
      </c>
      <c r="CU112" s="38"/>
      <c r="CV112" s="38"/>
      <c r="CW112" s="143"/>
      <c r="CX112" s="144"/>
      <c r="CY112" s="145"/>
      <c r="CZ112" s="38"/>
      <c r="DA112" s="38"/>
      <c r="DB112" s="146" t="s">
        <v>261</v>
      </c>
      <c r="DC112" s="38"/>
      <c r="DD112" s="38"/>
      <c r="DE112" s="38"/>
      <c r="DF112" s="38"/>
      <c r="DG112" s="38"/>
      <c r="DH112" s="38"/>
      <c r="DI112" s="38" t="s">
        <v>316</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40"/>
      <c r="B113" s="294"/>
      <c r="C113" s="42"/>
      <c r="D113" s="343"/>
      <c r="E113" s="97"/>
      <c r="F113" s="98"/>
      <c r="G113" s="100" t="s">
        <v>201</v>
      </c>
      <c r="H113" s="102"/>
      <c r="I113" s="346"/>
      <c r="J113" s="224" t="s">
        <v>336</v>
      </c>
      <c r="K113" s="346"/>
      <c r="L113" s="203" t="s">
        <v>320</v>
      </c>
      <c r="M113" s="349"/>
      <c r="N113" s="349"/>
      <c r="O113" s="353"/>
      <c r="P113" s="325"/>
      <c r="Q113" s="328"/>
      <c r="R113" s="308"/>
      <c r="S113" s="331"/>
      <c r="T113" s="104"/>
      <c r="U113" s="134"/>
      <c r="V113" s="296"/>
      <c r="W113" s="297"/>
      <c r="X113" s="298"/>
      <c r="Y113" s="370"/>
      <c r="Z113" s="371"/>
      <c r="AA113" s="371"/>
      <c r="AB113" s="371"/>
      <c r="AC113" s="372"/>
      <c r="AD113"/>
      <c r="AE113" s="299" t="str">
        <f>IF(AD113="","",IF(AD113="PROBABILIDAD",SUM(W113+Z113+AC113),0))</f>
        <v/>
      </c>
      <c r="AF113" s="301" t="str">
        <f>IF(AD113="","",IF(AD113="IMPACTO",SUM(W113+Z113+AC113),0))</f>
        <v/>
      </c>
      <c r="AG113" s="306"/>
      <c r="AH113" s="306"/>
      <c r="AI113" s="306"/>
      <c r="AJ113" s="306"/>
      <c r="AK113" s="306"/>
      <c r="AL113" s="306"/>
      <c r="AM113" s="306"/>
      <c r="AN113" s="308"/>
      <c r="AO113" s="308"/>
      <c r="AP113" s="308"/>
      <c r="AQ113" s="312"/>
      <c r="AR113" s="218"/>
      <c r="AS113" s="218"/>
      <c r="AT113" s="218"/>
      <c r="AU113" s="218"/>
      <c r="AV113" s="267"/>
      <c r="AW113" s="104"/>
      <c r="AX113" s="104"/>
      <c r="AY113" s="104"/>
      <c r="AZ113" s="104"/>
      <c r="BA113" s="104"/>
      <c r="BB113" s="104"/>
      <c r="BC113" s="104"/>
      <c r="BD113" s="104"/>
      <c r="BE113" s="104"/>
      <c r="BF113" s="104"/>
      <c r="BG113" s="104"/>
      <c r="BH113" s="104"/>
      <c r="BI113" s="104"/>
      <c r="BJ113" s="262" t="s">
        <v>469</v>
      </c>
      <c r="BK113" s="262"/>
      <c r="BL113" s="262"/>
      <c r="BM113" s="262"/>
      <c r="BN113" s="262"/>
      <c r="BO113" s="262"/>
      <c r="BP113" s="294"/>
      <c r="BQ113" s="294"/>
      <c r="BR113" s="294"/>
      <c r="BS113" s="38"/>
      <c r="BT113" s="38"/>
      <c r="BU113" s="38"/>
      <c r="BV113" s="38"/>
      <c r="BW113" s="38"/>
      <c r="BX113" s="38"/>
      <c r="BY113" s="38"/>
      <c r="BZ113" s="38" t="s">
        <v>5</v>
      </c>
      <c r="CA113" s="38" t="s">
        <v>5</v>
      </c>
      <c r="CB113" s="38"/>
      <c r="CC113" s="38"/>
      <c r="CD113" s="38" t="s">
        <v>200</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262</v>
      </c>
      <c r="DC113" s="38"/>
      <c r="DD113" s="38"/>
      <c r="DE113" s="38"/>
      <c r="DF113" s="38"/>
      <c r="DG113" s="38"/>
      <c r="DH113" s="38"/>
      <c r="DI113" s="38" t="s">
        <v>317</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41.25" customHeight="1" thickBot="1" x14ac:dyDescent="0.3">
      <c r="A114" s="340"/>
      <c r="B114" s="294"/>
      <c r="C114" s="42"/>
      <c r="D114" s="343"/>
      <c r="E114" s="97"/>
      <c r="F114" s="98"/>
      <c r="G114" s="100"/>
      <c r="H114" s="102"/>
      <c r="I114" s="346"/>
      <c r="J114" s="225"/>
      <c r="K114" s="346"/>
      <c r="L114" s="203" t="s">
        <v>337</v>
      </c>
      <c r="M114" s="350"/>
      <c r="N114" s="350"/>
      <c r="O114" s="353"/>
      <c r="P114" s="325"/>
      <c r="Q114" s="328"/>
      <c r="R114" s="309"/>
      <c r="S114" s="332"/>
      <c r="T114" s="104"/>
      <c r="U114" s="134"/>
      <c r="V114" s="296"/>
      <c r="W114" s="297"/>
      <c r="X114" s="298"/>
      <c r="Y114" s="370"/>
      <c r="Z114" s="371"/>
      <c r="AA114" s="371"/>
      <c r="AB114" s="371"/>
      <c r="AC114" s="372"/>
      <c r="AD114"/>
      <c r="AE114" s="300"/>
      <c r="AF114" s="302"/>
      <c r="AG114" s="306"/>
      <c r="AH114" s="306"/>
      <c r="AI114" s="306"/>
      <c r="AJ114" s="306"/>
      <c r="AK114" s="306"/>
      <c r="AL114" s="306"/>
      <c r="AM114" s="306"/>
      <c r="AN114" s="309"/>
      <c r="AO114" s="309"/>
      <c r="AP114" s="309"/>
      <c r="AQ114" s="313"/>
      <c r="AR114" s="218"/>
      <c r="AS114" s="218"/>
      <c r="AT114" s="218"/>
      <c r="AU114" s="218"/>
      <c r="AV114" s="267"/>
      <c r="AW114" s="104"/>
      <c r="AX114" s="104"/>
      <c r="AY114" s="104"/>
      <c r="AZ114" s="104"/>
      <c r="BA114" s="104"/>
      <c r="BB114" s="104"/>
      <c r="BC114" s="104"/>
      <c r="BD114" s="104"/>
      <c r="BE114" s="104"/>
      <c r="BF114" s="104"/>
      <c r="BG114" s="104"/>
      <c r="BH114" s="104"/>
      <c r="BI114" s="104"/>
      <c r="BJ114" s="262"/>
      <c r="BK114" s="262"/>
      <c r="BL114" s="262"/>
      <c r="BM114" s="262"/>
      <c r="BN114" s="262"/>
      <c r="BO114" s="262"/>
      <c r="BP114" s="294"/>
      <c r="BQ114" s="294"/>
      <c r="BR114" s="294"/>
      <c r="BS114" s="38"/>
      <c r="BT114" s="38"/>
      <c r="BU114" s="38"/>
      <c r="BV114" s="38"/>
      <c r="BW114" s="38"/>
      <c r="BX114" s="38"/>
      <c r="BY114" s="38"/>
      <c r="BZ114" s="38" t="s">
        <v>6</v>
      </c>
      <c r="CA114" s="38" t="s">
        <v>6</v>
      </c>
      <c r="CB114" s="38"/>
      <c r="CC114" s="38"/>
      <c r="CD114" s="38" t="s">
        <v>201</v>
      </c>
      <c r="CE114" s="38"/>
      <c r="CF114" s="38"/>
      <c r="CG114" s="38"/>
      <c r="CH114" s="38"/>
      <c r="CI114" s="38"/>
      <c r="CJ114" s="38" t="s">
        <v>66</v>
      </c>
      <c r="CK114" s="38"/>
      <c r="CL114" s="38" t="s">
        <v>212</v>
      </c>
      <c r="CM114" s="38"/>
      <c r="CN114" s="38" t="s">
        <v>8</v>
      </c>
      <c r="CO114" s="38"/>
      <c r="CP114" s="38"/>
      <c r="CQ114" s="38"/>
      <c r="CR114" s="64" t="s">
        <v>51</v>
      </c>
      <c r="CS114" s="38"/>
      <c r="CT114" s="67" t="s">
        <v>59</v>
      </c>
      <c r="CU114" s="38"/>
      <c r="CV114" s="38"/>
      <c r="CW114" s="149"/>
      <c r="CX114" s="150"/>
      <c r="CY114" s="151"/>
      <c r="CZ114" s="38"/>
      <c r="DA114" s="38"/>
      <c r="DB114" s="158" t="s">
        <v>263</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41.25" customHeight="1" thickBot="1" x14ac:dyDescent="0.3">
      <c r="A115" s="340"/>
      <c r="B115" s="294"/>
      <c r="C115" s="79"/>
      <c r="D115" s="343"/>
      <c r="E115" s="97"/>
      <c r="F115" s="98"/>
      <c r="G115" s="226"/>
      <c r="H115" s="102"/>
      <c r="I115" s="346"/>
      <c r="J115" s="227"/>
      <c r="K115" s="346"/>
      <c r="L115" s="203"/>
      <c r="M115" s="350"/>
      <c r="N115" s="350"/>
      <c r="O115" s="353"/>
      <c r="P115" s="325"/>
      <c r="Q115" s="328"/>
      <c r="R115" s="309"/>
      <c r="S115" s="332"/>
      <c r="T115" s="228"/>
      <c r="U115" s="134"/>
      <c r="V115" s="296"/>
      <c r="W115" s="297"/>
      <c r="X115" s="298"/>
      <c r="Y115" s="370"/>
      <c r="Z115" s="371"/>
      <c r="AA115" s="371"/>
      <c r="AB115" s="371"/>
      <c r="AC115" s="372"/>
      <c r="AD115"/>
      <c r="AE115" s="221"/>
      <c r="AF115" s="222"/>
      <c r="AG115" s="306"/>
      <c r="AH115" s="306"/>
      <c r="AI115" s="306"/>
      <c r="AJ115" s="306"/>
      <c r="AK115" s="306"/>
      <c r="AL115" s="306"/>
      <c r="AM115" s="306"/>
      <c r="AN115" s="309"/>
      <c r="AO115" s="309"/>
      <c r="AP115" s="309"/>
      <c r="AQ115" s="313"/>
      <c r="AR115" s="218"/>
      <c r="AS115" s="218"/>
      <c r="AT115" s="218"/>
      <c r="AU115" s="218"/>
      <c r="AV115" s="268"/>
      <c r="AW115" s="228"/>
      <c r="AX115" s="228"/>
      <c r="AY115" s="228"/>
      <c r="AZ115" s="228"/>
      <c r="BA115" s="228"/>
      <c r="BB115" s="228"/>
      <c r="BC115" s="228"/>
      <c r="BD115" s="228"/>
      <c r="BE115" s="228"/>
      <c r="BF115" s="228"/>
      <c r="BG115" s="228"/>
      <c r="BH115" s="228"/>
      <c r="BI115" s="228"/>
      <c r="BJ115" s="270"/>
      <c r="BK115" s="270"/>
      <c r="BL115" s="270"/>
      <c r="BM115" s="270"/>
      <c r="BN115" s="270"/>
      <c r="BO115" s="270"/>
      <c r="BP115" s="294"/>
      <c r="BQ115" s="294"/>
      <c r="BR115" s="294"/>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29"/>
      <c r="CS115" s="38"/>
      <c r="CT115" s="230"/>
      <c r="CU115" s="38"/>
      <c r="CV115" s="38"/>
      <c r="CW115" s="231"/>
      <c r="CX115" s="232"/>
      <c r="CY115" s="233"/>
      <c r="CZ115" s="38"/>
      <c r="DA115" s="38"/>
      <c r="DB115" s="234"/>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41"/>
      <c r="B116" s="294"/>
      <c r="C116" s="43"/>
      <c r="D116" s="344"/>
      <c r="E116" s="97"/>
      <c r="F116" s="98"/>
      <c r="G116" s="101"/>
      <c r="H116" s="102"/>
      <c r="I116" s="347"/>
      <c r="J116" s="237"/>
      <c r="K116" s="347"/>
      <c r="L116" s="203"/>
      <c r="M116" s="351"/>
      <c r="N116" s="351"/>
      <c r="O116" s="354"/>
      <c r="P116" s="326"/>
      <c r="Q116" s="329"/>
      <c r="R116" s="310"/>
      <c r="S116" s="333"/>
      <c r="T116" s="105"/>
      <c r="U116" s="134"/>
      <c r="V116" s="303"/>
      <c r="W116" s="304"/>
      <c r="X116" s="305"/>
      <c r="Y116" s="373"/>
      <c r="Z116" s="374"/>
      <c r="AA116" s="374"/>
      <c r="AB116" s="374"/>
      <c r="AC116" s="375"/>
      <c r="AD116"/>
      <c r="AE116" s="36" t="str">
        <f>IF(AD116="","",IF(AD116="PROBABILIDAD",SUM(W116+Z116+AC116),0))</f>
        <v/>
      </c>
      <c r="AF116" s="53" t="str">
        <f>IF(AD116="","",IF(AD116="IMPACTO",SUM(W116+Z116+AC116),0))</f>
        <v/>
      </c>
      <c r="AG116" s="300"/>
      <c r="AH116" s="300"/>
      <c r="AI116" s="300"/>
      <c r="AJ116" s="300"/>
      <c r="AK116" s="300"/>
      <c r="AL116" s="300"/>
      <c r="AM116" s="300"/>
      <c r="AN116" s="310"/>
      <c r="AO116" s="310"/>
      <c r="AP116" s="310"/>
      <c r="AQ116" s="314"/>
      <c r="AR116" s="218"/>
      <c r="AS116" s="218"/>
      <c r="AT116" s="218"/>
      <c r="AU116" s="218"/>
      <c r="AV116" s="269"/>
      <c r="AW116" s="105"/>
      <c r="AX116" s="105"/>
      <c r="AY116" s="105"/>
      <c r="AZ116" s="105"/>
      <c r="BA116" s="105"/>
      <c r="BB116" s="105"/>
      <c r="BC116" s="105"/>
      <c r="BD116" s="105"/>
      <c r="BE116" s="105"/>
      <c r="BF116" s="105"/>
      <c r="BG116" s="105"/>
      <c r="BH116" s="105"/>
      <c r="BI116" s="105"/>
      <c r="BJ116" s="263"/>
      <c r="BK116" s="263"/>
      <c r="BL116" s="263"/>
      <c r="BM116" s="263"/>
      <c r="BN116" s="263"/>
      <c r="BO116" s="263"/>
      <c r="BP116" s="295"/>
      <c r="BQ116" s="295"/>
      <c r="BR116" s="295"/>
      <c r="BS116" s="38"/>
      <c r="BT116" s="38"/>
      <c r="BU116" s="38"/>
      <c r="BV116" s="38"/>
      <c r="BW116" s="38"/>
      <c r="BX116" s="38"/>
      <c r="BY116" s="38"/>
      <c r="BZ116" s="38" t="s">
        <v>234</v>
      </c>
      <c r="CA116" s="38" t="s">
        <v>234</v>
      </c>
      <c r="CB116" s="38"/>
      <c r="CC116" s="38"/>
      <c r="CD116" s="38" t="s">
        <v>202</v>
      </c>
      <c r="CE116" s="38"/>
      <c r="CF116" s="38"/>
      <c r="CG116" s="38"/>
      <c r="CH116" s="38"/>
      <c r="CI116" s="38"/>
      <c r="CJ116" s="38"/>
      <c r="CK116" s="38"/>
      <c r="CL116" s="38" t="s">
        <v>213</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51.75" customHeight="1" thickBot="1" x14ac:dyDescent="0.25">
      <c r="A117" s="339"/>
      <c r="B117" s="294"/>
      <c r="C117" s="78"/>
      <c r="D117" s="342">
        <v>2</v>
      </c>
      <c r="E117" s="97"/>
      <c r="F117" s="98" t="s">
        <v>184</v>
      </c>
      <c r="G117" s="99" t="s">
        <v>197</v>
      </c>
      <c r="H117" s="102" t="s">
        <v>5</v>
      </c>
      <c r="I117" s="480" t="s">
        <v>44</v>
      </c>
      <c r="J117" s="238" t="s">
        <v>327</v>
      </c>
      <c r="K117" s="364" t="s">
        <v>415</v>
      </c>
      <c r="L117" s="203" t="s">
        <v>331</v>
      </c>
      <c r="M117" s="348" t="s">
        <v>61</v>
      </c>
      <c r="N117" s="348" t="s">
        <v>36</v>
      </c>
      <c r="O117" s="352">
        <f>VLOOKUP(M117,'MATRIZ CALIFICACIÓN'!$B$10:$C$24,2,FALSE)</f>
        <v>3</v>
      </c>
      <c r="P117" s="324">
        <f>HLOOKUP(N117,'MATRIZ CALIFICACIÓN'!$D$8:$H$9,2,FALSE)</f>
        <v>4</v>
      </c>
      <c r="Q117" s="327">
        <f>VALUE(CONCATENATE(O117,P117))</f>
        <v>34</v>
      </c>
      <c r="R117" s="307" t="str">
        <f>VLOOKUP(Q117,'MATRIZ CALIFICACIÓN'!$D$58:$E$82,2,FALSE)</f>
        <v>ALTA</v>
      </c>
      <c r="S117" s="330" t="s">
        <v>65</v>
      </c>
      <c r="T117" s="203" t="s">
        <v>422</v>
      </c>
      <c r="U117" s="134" t="s">
        <v>247</v>
      </c>
      <c r="V117" s="334" t="s">
        <v>377</v>
      </c>
      <c r="W117" s="335"/>
      <c r="X117" s="336"/>
      <c r="Y117" s="367" t="s">
        <v>251</v>
      </c>
      <c r="Z117" s="368"/>
      <c r="AA117" s="368"/>
      <c r="AB117" s="368"/>
      <c r="AC117" s="369"/>
      <c r="AD117" s="188"/>
      <c r="AE117" s="36" t="str">
        <f>IF(AD117="","",IF(AD117="PROBABILIDAD",SUM(W117+Z117+AC117),0))</f>
        <v/>
      </c>
      <c r="AF117" s="92" t="str">
        <f>IF(AD117="","",IF(AD117="IMPACTO",SUM(W117+Z117+AC117),0))</f>
        <v/>
      </c>
      <c r="AG117" s="299">
        <f>IF(SUM(AE117:AE121),AVERAGEIF(AE117:AE121,"&gt;0",AE117:AE121),1)</f>
        <v>1</v>
      </c>
      <c r="AH117" s="299">
        <f>IF(SUM(AF117:AF121),AVERAGEIF(AF117:AF121,"&gt;0",AF117:AF121),1)</f>
        <v>1</v>
      </c>
      <c r="AI117" s="299">
        <f>IF(AND(AG117&gt;=0,AG117&lt;=50),0,IF(AND(AG117&gt;50,AG117&lt;76),1,2))</f>
        <v>0</v>
      </c>
      <c r="AJ117" s="299">
        <f>IF(AND(AH117&gt;=0,AH117&lt;=50),0,IF(AND(AH117&gt;50,AH117&lt;76),1,2))</f>
        <v>0</v>
      </c>
      <c r="AK117" s="299">
        <f>IF(AI117&lt;O117,O117-AI117,O117)</f>
        <v>3</v>
      </c>
      <c r="AL117" s="299">
        <f>IF(AJ117&lt;P117,P117-AJ117,P117)</f>
        <v>4</v>
      </c>
      <c r="AM117" s="299">
        <f>VALUE(CONCATENATE(AK63:AK117,AL117))</f>
        <v>34</v>
      </c>
      <c r="AN117" s="307" t="s">
        <v>236</v>
      </c>
      <c r="AO117" s="307" t="s">
        <v>21</v>
      </c>
      <c r="AP117" s="307" t="s">
        <v>261</v>
      </c>
      <c r="AQ117" s="311" t="s">
        <v>65</v>
      </c>
      <c r="AR117" s="217" t="s">
        <v>420</v>
      </c>
      <c r="AS117" s="240">
        <v>43101</v>
      </c>
      <c r="AT117" s="240">
        <v>43435</v>
      </c>
      <c r="AU117" s="217" t="s">
        <v>379</v>
      </c>
      <c r="AV117" s="260" t="s">
        <v>381</v>
      </c>
      <c r="AW117" s="254" t="s">
        <v>379</v>
      </c>
      <c r="AX117" s="260" t="s">
        <v>541</v>
      </c>
      <c r="AY117" s="260" t="s">
        <v>542</v>
      </c>
      <c r="AZ117" s="102" t="s">
        <v>86</v>
      </c>
      <c r="BA117" s="102" t="s">
        <v>85</v>
      </c>
      <c r="BB117" s="102"/>
      <c r="BC117" s="102"/>
      <c r="BD117" s="102"/>
      <c r="BE117" s="102"/>
      <c r="BF117" s="102"/>
      <c r="BG117" s="102"/>
      <c r="BH117" s="102"/>
      <c r="BI117" s="102"/>
      <c r="BJ117" s="260" t="s">
        <v>470</v>
      </c>
      <c r="BK117" s="260" t="s">
        <v>471</v>
      </c>
      <c r="BL117" s="260" t="s">
        <v>89</v>
      </c>
      <c r="BM117" s="260" t="s">
        <v>85</v>
      </c>
      <c r="BN117" s="260"/>
      <c r="BO117" s="260"/>
      <c r="BP117" s="293" t="s">
        <v>581</v>
      </c>
      <c r="BQ117" s="293"/>
      <c r="BR117" s="293" t="s">
        <v>571</v>
      </c>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214</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41.25" customHeight="1" thickBot="1" x14ac:dyDescent="0.25">
      <c r="A118" s="340"/>
      <c r="B118" s="294"/>
      <c r="C118" s="79"/>
      <c r="D118" s="343"/>
      <c r="E118" s="97"/>
      <c r="F118" s="98" t="s">
        <v>216</v>
      </c>
      <c r="G118" s="100" t="s">
        <v>198</v>
      </c>
      <c r="H118" s="102" t="s">
        <v>234</v>
      </c>
      <c r="I118" s="481"/>
      <c r="J118" s="218" t="s">
        <v>328</v>
      </c>
      <c r="K118" s="365"/>
      <c r="L118" s="235" t="s">
        <v>329</v>
      </c>
      <c r="M118" s="349"/>
      <c r="N118" s="349"/>
      <c r="O118" s="353"/>
      <c r="P118" s="325"/>
      <c r="Q118" s="328"/>
      <c r="R118" s="308"/>
      <c r="S118" s="331"/>
      <c r="T118" s="203" t="s">
        <v>376</v>
      </c>
      <c r="U118" s="134" t="s">
        <v>247</v>
      </c>
      <c r="V118" s="334" t="s">
        <v>384</v>
      </c>
      <c r="W118" s="335"/>
      <c r="X118" s="336"/>
      <c r="Y118" s="370"/>
      <c r="Z118" s="371"/>
      <c r="AA118" s="371"/>
      <c r="AB118" s="371"/>
      <c r="AC118" s="372"/>
      <c r="AD118" s="189"/>
      <c r="AE118" s="36" t="str">
        <f>IF(AD118="","",IF(AD118="PROBABILIDAD",SUM(W118+Z118+AC118),0))</f>
        <v/>
      </c>
      <c r="AF118" s="92" t="str">
        <f>IF(AD118="","",IF(AD118="IMPACTO",SUM(W118+Z118+AC118),0))</f>
        <v/>
      </c>
      <c r="AG118" s="306"/>
      <c r="AH118" s="306"/>
      <c r="AI118" s="306"/>
      <c r="AJ118" s="306"/>
      <c r="AK118" s="306"/>
      <c r="AL118" s="306"/>
      <c r="AM118" s="306"/>
      <c r="AN118" s="308"/>
      <c r="AO118" s="308"/>
      <c r="AP118" s="308"/>
      <c r="AQ118" s="312"/>
      <c r="AR118" s="103" t="s">
        <v>146</v>
      </c>
      <c r="AS118" s="103"/>
      <c r="AT118" s="103"/>
      <c r="AU118" s="103"/>
      <c r="AV118" s="261"/>
      <c r="AW118" s="103"/>
      <c r="AX118" s="274" t="s">
        <v>543</v>
      </c>
      <c r="AY118" s="103"/>
      <c r="AZ118" s="103" t="s">
        <v>86</v>
      </c>
      <c r="BA118" s="103" t="s">
        <v>85</v>
      </c>
      <c r="BB118" s="103"/>
      <c r="BC118" s="103"/>
      <c r="BD118" s="103"/>
      <c r="BE118" s="103"/>
      <c r="BF118" s="103"/>
      <c r="BG118" s="103"/>
      <c r="BH118" s="103"/>
      <c r="BI118" s="103"/>
      <c r="BJ118" s="261" t="s">
        <v>472</v>
      </c>
      <c r="BK118" s="261" t="s">
        <v>473</v>
      </c>
      <c r="BL118" s="261" t="s">
        <v>82</v>
      </c>
      <c r="BM118" s="261" t="s">
        <v>85</v>
      </c>
      <c r="BN118" s="261" t="s">
        <v>474</v>
      </c>
      <c r="BO118" s="261"/>
      <c r="BP118" s="294"/>
      <c r="BQ118" s="294"/>
      <c r="BR118" s="294"/>
      <c r="BS118" s="38"/>
      <c r="BT118" s="38"/>
      <c r="BU118" s="38"/>
      <c r="BV118" s="38"/>
      <c r="BW118" s="38"/>
      <c r="BX118" s="38"/>
      <c r="BY118" s="38"/>
      <c r="BZ118" s="38" t="s">
        <v>303</v>
      </c>
      <c r="CA118" s="38" t="s">
        <v>68</v>
      </c>
      <c r="CB118" s="38"/>
      <c r="CC118" s="38"/>
      <c r="CD118" s="38"/>
      <c r="CE118" s="38"/>
      <c r="CF118" s="38"/>
      <c r="CG118" s="38"/>
      <c r="CH118" s="38"/>
      <c r="CI118" s="38"/>
      <c r="CJ118" s="38" t="s">
        <v>65</v>
      </c>
      <c r="CK118" s="38"/>
      <c r="CL118" s="38"/>
      <c r="CM118" s="38"/>
      <c r="CN118" s="38" t="s">
        <v>216</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41.25" customHeight="1" thickBot="1" x14ac:dyDescent="0.25">
      <c r="A119" s="340"/>
      <c r="B119" s="294"/>
      <c r="C119" s="79"/>
      <c r="D119" s="343"/>
      <c r="E119" s="97"/>
      <c r="F119" s="98"/>
      <c r="G119" s="100"/>
      <c r="H119" s="102" t="s">
        <v>303</v>
      </c>
      <c r="I119" s="481"/>
      <c r="J119" s="218" t="s">
        <v>338</v>
      </c>
      <c r="K119" s="365"/>
      <c r="L119" s="236" t="s">
        <v>330</v>
      </c>
      <c r="M119" s="349"/>
      <c r="N119" s="349"/>
      <c r="O119" s="353"/>
      <c r="P119" s="325"/>
      <c r="Q119" s="328"/>
      <c r="R119" s="308"/>
      <c r="S119" s="331"/>
      <c r="T119" s="204" t="s">
        <v>416</v>
      </c>
      <c r="U119" s="134" t="s">
        <v>247</v>
      </c>
      <c r="V119" s="296" t="s">
        <v>380</v>
      </c>
      <c r="W119" s="297"/>
      <c r="X119" s="298"/>
      <c r="Y119" s="370"/>
      <c r="Z119" s="371"/>
      <c r="AA119" s="371"/>
      <c r="AB119" s="371"/>
      <c r="AC119" s="372"/>
      <c r="AD119" s="189"/>
      <c r="AE119" s="299" t="str">
        <f>IF(AD119="","",IF(AD119="PROBABILIDAD",SUM(W119+Z119+AC119),0))</f>
        <v/>
      </c>
      <c r="AF119" s="301" t="str">
        <f>IF(AD119="","",IF(AD119="IMPACTO",SUM(W119+Z119+AC119),0))</f>
        <v/>
      </c>
      <c r="AG119" s="306"/>
      <c r="AH119" s="306"/>
      <c r="AI119" s="306"/>
      <c r="AJ119" s="306"/>
      <c r="AK119" s="306"/>
      <c r="AL119" s="306"/>
      <c r="AM119" s="306"/>
      <c r="AN119" s="308"/>
      <c r="AO119" s="308"/>
      <c r="AP119" s="308"/>
      <c r="AQ119" s="312"/>
      <c r="AR119" s="104"/>
      <c r="AS119" s="104"/>
      <c r="AT119" s="104"/>
      <c r="AU119" s="104"/>
      <c r="AV119" s="262"/>
      <c r="AW119" s="104"/>
      <c r="AX119" s="104" t="s">
        <v>544</v>
      </c>
      <c r="AY119" s="104"/>
      <c r="AZ119" s="104" t="s">
        <v>86</v>
      </c>
      <c r="BA119" s="104" t="s">
        <v>85</v>
      </c>
      <c r="BB119" s="104"/>
      <c r="BC119" s="104"/>
      <c r="BD119" s="104"/>
      <c r="BE119" s="104"/>
      <c r="BF119" s="104"/>
      <c r="BG119" s="104"/>
      <c r="BH119" s="104"/>
      <c r="BI119" s="104"/>
      <c r="BJ119" s="262" t="s">
        <v>475</v>
      </c>
      <c r="BK119" s="262" t="s">
        <v>476</v>
      </c>
      <c r="BL119" s="262" t="s">
        <v>89</v>
      </c>
      <c r="BM119" s="262" t="s">
        <v>85</v>
      </c>
      <c r="BN119" s="262"/>
      <c r="BO119" s="262"/>
      <c r="BP119" s="294"/>
      <c r="BQ119" s="294"/>
      <c r="BR119" s="294"/>
      <c r="BS119" s="38"/>
      <c r="BT119" s="38"/>
      <c r="BU119" s="38"/>
      <c r="BV119" s="38"/>
      <c r="BW119" s="38"/>
      <c r="BX119" s="38"/>
      <c r="BY119" s="38"/>
      <c r="BZ119" s="38" t="s">
        <v>304</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40"/>
      <c r="B120" s="294"/>
      <c r="C120" s="79"/>
      <c r="D120" s="343"/>
      <c r="E120" s="97"/>
      <c r="F120" s="98"/>
      <c r="G120" s="100"/>
      <c r="H120" s="102"/>
      <c r="I120" s="481"/>
      <c r="J120" s="238"/>
      <c r="K120" s="365"/>
      <c r="L120" s="204" t="s">
        <v>339</v>
      </c>
      <c r="M120" s="350"/>
      <c r="N120" s="350"/>
      <c r="O120" s="353"/>
      <c r="P120" s="325"/>
      <c r="Q120" s="328"/>
      <c r="R120" s="309"/>
      <c r="S120" s="332"/>
      <c r="T120" s="203"/>
      <c r="U120" s="134"/>
      <c r="V120" s="296"/>
      <c r="W120" s="297"/>
      <c r="X120" s="298"/>
      <c r="Y120" s="370"/>
      <c r="Z120" s="371"/>
      <c r="AA120" s="371"/>
      <c r="AB120" s="371"/>
      <c r="AC120" s="372"/>
      <c r="AD120" s="189"/>
      <c r="AE120" s="300"/>
      <c r="AF120" s="302"/>
      <c r="AG120" s="306"/>
      <c r="AH120" s="306"/>
      <c r="AI120" s="306"/>
      <c r="AJ120" s="306"/>
      <c r="AK120" s="306"/>
      <c r="AL120" s="306"/>
      <c r="AM120" s="306"/>
      <c r="AN120" s="309"/>
      <c r="AO120" s="309"/>
      <c r="AP120" s="309"/>
      <c r="AQ120" s="313"/>
      <c r="AR120" s="104"/>
      <c r="AS120" s="104"/>
      <c r="AT120" s="104"/>
      <c r="AU120" s="104"/>
      <c r="AV120" s="262"/>
      <c r="AW120" s="104"/>
      <c r="AX120" s="104"/>
      <c r="AY120" s="104"/>
      <c r="AZ120" s="104"/>
      <c r="BA120" s="104"/>
      <c r="BB120" s="104"/>
      <c r="BC120" s="104"/>
      <c r="BD120" s="104"/>
      <c r="BE120" s="104"/>
      <c r="BF120" s="104"/>
      <c r="BG120" s="104"/>
      <c r="BH120" s="104"/>
      <c r="BI120" s="104"/>
      <c r="BJ120" s="262" t="s">
        <v>477</v>
      </c>
      <c r="BK120" s="262" t="s">
        <v>478</v>
      </c>
      <c r="BL120" s="262" t="s">
        <v>89</v>
      </c>
      <c r="BM120" s="262" t="s">
        <v>85</v>
      </c>
      <c r="BN120" s="262"/>
      <c r="BO120" s="262"/>
      <c r="BP120" s="294"/>
      <c r="BQ120" s="294"/>
      <c r="BR120" s="294"/>
      <c r="BS120" s="38"/>
      <c r="BT120" s="38"/>
      <c r="BU120" s="38"/>
      <c r="BV120" s="38"/>
      <c r="BW120" s="38"/>
      <c r="BX120" s="38"/>
      <c r="BY120" s="38"/>
      <c r="BZ120" s="38" t="s">
        <v>305</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41"/>
      <c r="B121" s="294"/>
      <c r="C121" s="80"/>
      <c r="D121" s="344"/>
      <c r="E121" s="97"/>
      <c r="F121" s="98"/>
      <c r="G121" s="101"/>
      <c r="H121" s="102"/>
      <c r="I121" s="482"/>
      <c r="J121" s="238"/>
      <c r="K121" s="366"/>
      <c r="L121" s="239" t="s">
        <v>340</v>
      </c>
      <c r="M121" s="351"/>
      <c r="N121" s="351"/>
      <c r="O121" s="354"/>
      <c r="P121" s="326"/>
      <c r="Q121" s="329"/>
      <c r="R121" s="310"/>
      <c r="S121" s="333"/>
      <c r="T121" s="105"/>
      <c r="U121" s="134"/>
      <c r="V121" s="303"/>
      <c r="W121" s="304"/>
      <c r="X121" s="305"/>
      <c r="Y121" s="373"/>
      <c r="Z121" s="374"/>
      <c r="AA121" s="374"/>
      <c r="AB121" s="374"/>
      <c r="AC121" s="375"/>
      <c r="AD121" s="190"/>
      <c r="AE121" s="36" t="str">
        <f>IF(AD121="","",IF(AD121="PROBABILIDAD",SUM(W121+Z121+AC121),0))</f>
        <v/>
      </c>
      <c r="AF121" s="53" t="str">
        <f>IF(AD121="","",IF(AD121="IMPACTO",SUM(W121+Z121+AC121),0))</f>
        <v/>
      </c>
      <c r="AG121" s="300"/>
      <c r="AH121" s="300"/>
      <c r="AI121" s="300"/>
      <c r="AJ121" s="300"/>
      <c r="AK121" s="300"/>
      <c r="AL121" s="300"/>
      <c r="AM121" s="300"/>
      <c r="AN121" s="310"/>
      <c r="AO121" s="310"/>
      <c r="AP121" s="310"/>
      <c r="AQ121" s="314"/>
      <c r="AR121" s="105"/>
      <c r="AS121" s="105"/>
      <c r="AT121" s="105"/>
      <c r="AU121" s="105"/>
      <c r="AV121" s="263"/>
      <c r="AW121" s="105"/>
      <c r="AX121" s="105"/>
      <c r="AY121" s="105"/>
      <c r="AZ121" s="105"/>
      <c r="BA121" s="105"/>
      <c r="BB121" s="105"/>
      <c r="BC121" s="105"/>
      <c r="BD121" s="105"/>
      <c r="BE121" s="105"/>
      <c r="BF121" s="105"/>
      <c r="BG121" s="105"/>
      <c r="BH121" s="105"/>
      <c r="BI121" s="105"/>
      <c r="BJ121" s="263" t="s">
        <v>479</v>
      </c>
      <c r="BK121" s="263" t="s">
        <v>480</v>
      </c>
      <c r="BL121" s="263" t="s">
        <v>86</v>
      </c>
      <c r="BM121" s="263" t="s">
        <v>85</v>
      </c>
      <c r="BN121" s="263"/>
      <c r="BO121" s="263"/>
      <c r="BP121" s="295"/>
      <c r="BQ121" s="295"/>
      <c r="BR121" s="295"/>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84.75" customHeight="1" thickBot="1" x14ac:dyDescent="0.25">
      <c r="A122" s="339"/>
      <c r="B122" s="294"/>
      <c r="C122" s="78"/>
      <c r="D122" s="342">
        <v>3</v>
      </c>
      <c r="E122" s="97"/>
      <c r="F122" s="98" t="s">
        <v>184</v>
      </c>
      <c r="G122" s="99" t="s">
        <v>201</v>
      </c>
      <c r="H122" s="102" t="s">
        <v>5</v>
      </c>
      <c r="I122" s="345" t="s">
        <v>44</v>
      </c>
      <c r="J122" s="223" t="s">
        <v>341</v>
      </c>
      <c r="K122" s="345" t="s">
        <v>325</v>
      </c>
      <c r="L122" s="235" t="s">
        <v>332</v>
      </c>
      <c r="M122" s="348" t="s">
        <v>61</v>
      </c>
      <c r="N122" s="348" t="s">
        <v>32</v>
      </c>
      <c r="O122" s="352">
        <f>VLOOKUP(M122,'MATRIZ CALIFICACIÓN'!$B$10:$C$24,2,FALSE)</f>
        <v>3</v>
      </c>
      <c r="P122" s="324">
        <f>HLOOKUP(N122,'MATRIZ CALIFICACIÓN'!$D$8:$H$9,2,FALSE)</f>
        <v>3</v>
      </c>
      <c r="Q122" s="327">
        <f>VALUE(CONCATENATE(O122,P122))</f>
        <v>33</v>
      </c>
      <c r="R122" s="307" t="str">
        <f>VLOOKUP(Q122,'MATRIZ CALIFICACIÓN'!$D$58:$E$82,2,FALSE)</f>
        <v>ALTA</v>
      </c>
      <c r="S122" s="330" t="s">
        <v>66</v>
      </c>
      <c r="T122" s="102" t="s">
        <v>382</v>
      </c>
      <c r="U122" s="134" t="s">
        <v>247</v>
      </c>
      <c r="V122" s="334" t="s">
        <v>383</v>
      </c>
      <c r="W122" s="335"/>
      <c r="X122" s="336"/>
      <c r="Y122" s="367" t="s">
        <v>251</v>
      </c>
      <c r="Z122" s="368"/>
      <c r="AA122" s="368"/>
      <c r="AB122" s="368"/>
      <c r="AC122" s="369"/>
      <c r="AD122" s="188"/>
      <c r="AE122" s="36" t="str">
        <f>IF(AD122="","",IF(AD122="PROBABILIDAD",SUM(W122+Z122+AC122),0))</f>
        <v/>
      </c>
      <c r="AF122" s="92" t="str">
        <f>IF(AD122="","",IF(AD122="IMPACTO",SUM(W122+Z122+AC122),0))</f>
        <v/>
      </c>
      <c r="AG122" s="299">
        <f>IF(SUM(AE122:AE126),AVERAGEIF(AE122:AE126,"&gt;0",AE122:AE126),1)</f>
        <v>1</v>
      </c>
      <c r="AH122" s="299">
        <f>IF(SUM(AF122:AF126),AVERAGEIF(AF122:AF126,"&gt;0",AF122:AF126),1)</f>
        <v>1</v>
      </c>
      <c r="AI122" s="299">
        <f>IF(AND(AG122&gt;=0,AG122&lt;=50),0,IF(AND(AG122&gt;50,AG122&lt;76),1,2))</f>
        <v>0</v>
      </c>
      <c r="AJ122" s="299">
        <f>IF(AND(AH122&gt;=0,AH122&lt;=50),0,IF(AND(AH122&gt;50,AH122&lt;76),1,2))</f>
        <v>0</v>
      </c>
      <c r="AK122" s="299">
        <f>IF(AI122&lt;O122,O122-AI122,O122)</f>
        <v>3</v>
      </c>
      <c r="AL122" s="299">
        <f>IF(AJ122&lt;P122,P122-AJ122,P122)</f>
        <v>3</v>
      </c>
      <c r="AM122" s="299">
        <f>VALUE(CONCATENATE(AK68:AK122,AL122))</f>
        <v>33</v>
      </c>
      <c r="AN122" s="307" t="s">
        <v>236</v>
      </c>
      <c r="AO122" s="307" t="s">
        <v>21</v>
      </c>
      <c r="AP122" s="307" t="s">
        <v>24</v>
      </c>
      <c r="AQ122" s="311" t="s">
        <v>119</v>
      </c>
      <c r="AR122" s="102" t="s">
        <v>44</v>
      </c>
      <c r="AS122" s="241"/>
      <c r="AT122" s="241"/>
      <c r="AU122" s="102"/>
      <c r="AV122" s="260" t="s">
        <v>385</v>
      </c>
      <c r="AW122" s="102" t="s">
        <v>379</v>
      </c>
      <c r="AX122" s="260" t="s">
        <v>545</v>
      </c>
      <c r="AY122" s="260" t="s">
        <v>44</v>
      </c>
      <c r="AZ122" s="102" t="s">
        <v>86</v>
      </c>
      <c r="BA122" s="102" t="s">
        <v>85</v>
      </c>
      <c r="BB122" s="102"/>
      <c r="BC122" s="102"/>
      <c r="BD122" s="102"/>
      <c r="BE122" s="102"/>
      <c r="BF122" s="102"/>
      <c r="BG122" s="102"/>
      <c r="BH122" s="102"/>
      <c r="BI122" s="102"/>
      <c r="BJ122" s="260" t="s">
        <v>481</v>
      </c>
      <c r="BK122" s="260"/>
      <c r="BL122" s="260"/>
      <c r="BM122" s="260" t="s">
        <v>85</v>
      </c>
      <c r="BN122" s="260"/>
      <c r="BO122" s="260"/>
      <c r="BP122" s="293" t="s">
        <v>582</v>
      </c>
      <c r="BQ122" s="293"/>
      <c r="BR122" s="293" t="s">
        <v>146</v>
      </c>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57" customHeight="1" thickBot="1" x14ac:dyDescent="0.25">
      <c r="A123" s="340"/>
      <c r="B123" s="294"/>
      <c r="C123" s="79"/>
      <c r="D123" s="343"/>
      <c r="E123" s="97"/>
      <c r="F123" s="98"/>
      <c r="G123" s="100" t="s">
        <v>201</v>
      </c>
      <c r="H123" s="102" t="s">
        <v>303</v>
      </c>
      <c r="I123" s="346"/>
      <c r="J123" s="224" t="s">
        <v>342</v>
      </c>
      <c r="K123" s="346"/>
      <c r="L123" s="203" t="s">
        <v>320</v>
      </c>
      <c r="M123" s="349"/>
      <c r="N123" s="349"/>
      <c r="O123" s="353"/>
      <c r="P123" s="325"/>
      <c r="Q123" s="328"/>
      <c r="R123" s="308"/>
      <c r="S123" s="331"/>
      <c r="T123" s="103" t="s">
        <v>376</v>
      </c>
      <c r="U123" s="134" t="s">
        <v>247</v>
      </c>
      <c r="V123" s="296" t="s">
        <v>384</v>
      </c>
      <c r="W123" s="297"/>
      <c r="X123" s="298"/>
      <c r="Y123" s="370"/>
      <c r="Z123" s="371"/>
      <c r="AA123" s="371"/>
      <c r="AB123" s="371"/>
      <c r="AC123" s="372"/>
      <c r="AD123" s="189"/>
      <c r="AE123" s="36" t="str">
        <f>IF(AD123="","",IF(AD123="PROBABILIDAD",SUM(W123+Z123+AC123),0))</f>
        <v/>
      </c>
      <c r="AF123" s="92" t="str">
        <f>IF(AD123="","",IF(AD123="IMPACTO",SUM(W123+Z123+AC123),0))</f>
        <v/>
      </c>
      <c r="AG123" s="306"/>
      <c r="AH123" s="306"/>
      <c r="AI123" s="306"/>
      <c r="AJ123" s="306"/>
      <c r="AK123" s="306"/>
      <c r="AL123" s="306"/>
      <c r="AM123" s="306"/>
      <c r="AN123" s="308"/>
      <c r="AO123" s="308"/>
      <c r="AP123" s="308"/>
      <c r="AQ123" s="312"/>
      <c r="AR123" s="103"/>
      <c r="AS123" s="103"/>
      <c r="AT123" s="103"/>
      <c r="AU123" s="103"/>
      <c r="AV123" s="261"/>
      <c r="AW123" s="103"/>
      <c r="AX123" s="103" t="s">
        <v>546</v>
      </c>
      <c r="AY123" s="103"/>
      <c r="AZ123" s="103" t="s">
        <v>86</v>
      </c>
      <c r="BA123" s="103" t="s">
        <v>85</v>
      </c>
      <c r="BB123" s="103"/>
      <c r="BC123" s="103"/>
      <c r="BD123" s="103"/>
      <c r="BE123" s="103"/>
      <c r="BF123" s="103"/>
      <c r="BG123" s="103"/>
      <c r="BH123" s="103"/>
      <c r="BI123" s="103"/>
      <c r="BJ123" s="261" t="s">
        <v>482</v>
      </c>
      <c r="BK123" s="261"/>
      <c r="BL123" s="261"/>
      <c r="BM123" s="261"/>
      <c r="BN123" s="261"/>
      <c r="BO123" s="261"/>
      <c r="BP123" s="294"/>
      <c r="BQ123" s="294"/>
      <c r="BR123" s="294"/>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58.5" customHeight="1" thickBot="1" x14ac:dyDescent="0.25">
      <c r="A124" s="340"/>
      <c r="B124" s="294"/>
      <c r="C124" s="79"/>
      <c r="D124" s="343"/>
      <c r="E124" s="97"/>
      <c r="F124" s="98"/>
      <c r="G124" s="100"/>
      <c r="H124" s="102" t="s">
        <v>234</v>
      </c>
      <c r="I124" s="346"/>
      <c r="J124" s="224" t="s">
        <v>327</v>
      </c>
      <c r="K124" s="346"/>
      <c r="L124" s="236" t="s">
        <v>330</v>
      </c>
      <c r="M124" s="349"/>
      <c r="N124" s="349"/>
      <c r="O124" s="353"/>
      <c r="P124" s="325"/>
      <c r="Q124" s="328"/>
      <c r="R124" s="308"/>
      <c r="S124" s="331"/>
      <c r="T124" s="104" t="s">
        <v>422</v>
      </c>
      <c r="U124" s="134" t="s">
        <v>247</v>
      </c>
      <c r="V124" s="296" t="s">
        <v>377</v>
      </c>
      <c r="W124" s="297"/>
      <c r="X124" s="298"/>
      <c r="Y124" s="370"/>
      <c r="Z124" s="371"/>
      <c r="AA124" s="371"/>
      <c r="AB124" s="371"/>
      <c r="AC124" s="372"/>
      <c r="AD124" s="189"/>
      <c r="AE124" s="299" t="str">
        <f>IF(AD124="","",IF(AD124="PROBABILIDAD",SUM(W124+Z124+AC124),0))</f>
        <v/>
      </c>
      <c r="AF124" s="301" t="str">
        <f>IF(AD124="","",IF(AD124="IMPACTO",SUM(W124+Z124+AC124),0))</f>
        <v/>
      </c>
      <c r="AG124" s="306"/>
      <c r="AH124" s="306"/>
      <c r="AI124" s="306"/>
      <c r="AJ124" s="306"/>
      <c r="AK124" s="306"/>
      <c r="AL124" s="306"/>
      <c r="AM124" s="306"/>
      <c r="AN124" s="308"/>
      <c r="AO124" s="308"/>
      <c r="AP124" s="308"/>
      <c r="AQ124" s="312"/>
      <c r="AR124" s="104"/>
      <c r="AS124" s="104"/>
      <c r="AT124" s="104"/>
      <c r="AU124" s="104"/>
      <c r="AV124" s="262"/>
      <c r="AW124" s="255"/>
      <c r="AX124" s="104" t="s">
        <v>547</v>
      </c>
      <c r="AY124" s="104"/>
      <c r="AZ124" s="104" t="s">
        <v>86</v>
      </c>
      <c r="BA124" s="104" t="s">
        <v>85</v>
      </c>
      <c r="BB124" s="104"/>
      <c r="BC124" s="104"/>
      <c r="BD124" s="104"/>
      <c r="BE124" s="104"/>
      <c r="BF124" s="104"/>
      <c r="BG124" s="104"/>
      <c r="BH124" s="104"/>
      <c r="BI124" s="104"/>
      <c r="BJ124" s="262" t="s">
        <v>483</v>
      </c>
      <c r="BK124" s="262"/>
      <c r="BL124" s="262"/>
      <c r="BM124" s="262"/>
      <c r="BN124" s="262"/>
      <c r="BO124" s="262"/>
      <c r="BP124" s="294"/>
      <c r="BQ124" s="294"/>
      <c r="BR124" s="294"/>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41.25" customHeight="1" thickBot="1" x14ac:dyDescent="0.25">
      <c r="A125" s="340"/>
      <c r="B125" s="294"/>
      <c r="C125" s="79"/>
      <c r="D125" s="343"/>
      <c r="E125" s="97"/>
      <c r="F125" s="98"/>
      <c r="G125" s="100"/>
      <c r="H125" s="102"/>
      <c r="I125" s="346"/>
      <c r="J125" s="104"/>
      <c r="K125" s="346"/>
      <c r="L125" s="104" t="s">
        <v>333</v>
      </c>
      <c r="M125" s="350"/>
      <c r="N125" s="350"/>
      <c r="O125" s="353"/>
      <c r="P125" s="325"/>
      <c r="Q125" s="328"/>
      <c r="R125" s="309"/>
      <c r="S125" s="332"/>
      <c r="T125" s="104"/>
      <c r="U125" s="134"/>
      <c r="V125" s="296"/>
      <c r="W125" s="297"/>
      <c r="X125" s="298"/>
      <c r="Y125" s="370"/>
      <c r="Z125" s="371"/>
      <c r="AA125" s="371"/>
      <c r="AB125" s="371"/>
      <c r="AC125" s="372"/>
      <c r="AD125" s="189"/>
      <c r="AE125" s="300"/>
      <c r="AF125" s="302"/>
      <c r="AG125" s="306"/>
      <c r="AH125" s="306"/>
      <c r="AI125" s="306"/>
      <c r="AJ125" s="306"/>
      <c r="AK125" s="306"/>
      <c r="AL125" s="306"/>
      <c r="AM125" s="306"/>
      <c r="AN125" s="309"/>
      <c r="AO125" s="309"/>
      <c r="AP125" s="309"/>
      <c r="AQ125" s="313"/>
      <c r="AR125" s="104"/>
      <c r="AS125" s="104"/>
      <c r="AT125" s="104"/>
      <c r="AU125" s="104"/>
      <c r="AV125" s="262"/>
      <c r="AW125" s="104"/>
      <c r="AX125" s="104"/>
      <c r="AY125" s="104"/>
      <c r="AZ125" s="104"/>
      <c r="BA125" s="104"/>
      <c r="BB125" s="104"/>
      <c r="BC125" s="104"/>
      <c r="BD125" s="104"/>
      <c r="BE125" s="104"/>
      <c r="BF125" s="104"/>
      <c r="BG125" s="104"/>
      <c r="BH125" s="104"/>
      <c r="BI125" s="104"/>
      <c r="BJ125" s="262" t="s">
        <v>484</v>
      </c>
      <c r="BK125" s="261"/>
      <c r="BL125" s="262"/>
      <c r="BM125" s="262"/>
      <c r="BN125" s="262"/>
      <c r="BO125" s="262"/>
      <c r="BP125" s="294"/>
      <c r="BQ125" s="294"/>
      <c r="BR125" s="294"/>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41"/>
      <c r="B126" s="294"/>
      <c r="C126" s="80"/>
      <c r="D126" s="344"/>
      <c r="E126" s="97"/>
      <c r="F126" s="98"/>
      <c r="G126" s="101"/>
      <c r="H126" s="102"/>
      <c r="I126" s="347"/>
      <c r="J126" s="105"/>
      <c r="K126" s="347"/>
      <c r="L126" s="105"/>
      <c r="M126" s="351"/>
      <c r="N126" s="351"/>
      <c r="O126" s="354"/>
      <c r="P126" s="326"/>
      <c r="Q126" s="329"/>
      <c r="R126" s="310"/>
      <c r="S126" s="333"/>
      <c r="T126" s="105"/>
      <c r="U126" s="134"/>
      <c r="V126" s="303"/>
      <c r="W126" s="304"/>
      <c r="X126" s="305"/>
      <c r="Y126" s="373"/>
      <c r="Z126" s="374"/>
      <c r="AA126" s="374"/>
      <c r="AB126" s="374"/>
      <c r="AC126" s="375"/>
      <c r="AD126" s="190"/>
      <c r="AE126" s="36" t="str">
        <f>IF(AD126="","",IF(AD126="PROBABILIDAD",SUM(W126+Z126+AC126),0))</f>
        <v/>
      </c>
      <c r="AF126" s="53" t="str">
        <f>IF(AD126="","",IF(AD126="IMPACTO",SUM(W126+Z126+AC126),0))</f>
        <v/>
      </c>
      <c r="AG126" s="300"/>
      <c r="AH126" s="300"/>
      <c r="AI126" s="300"/>
      <c r="AJ126" s="300"/>
      <c r="AK126" s="300"/>
      <c r="AL126" s="300"/>
      <c r="AM126" s="300"/>
      <c r="AN126" s="310"/>
      <c r="AO126" s="310"/>
      <c r="AP126" s="310"/>
      <c r="AQ126" s="314"/>
      <c r="AR126" s="105"/>
      <c r="AS126" s="105"/>
      <c r="AT126" s="105"/>
      <c r="AU126" s="105"/>
      <c r="AV126" s="263"/>
      <c r="AW126" s="105"/>
      <c r="AX126" s="105"/>
      <c r="AY126" s="105"/>
      <c r="AZ126" s="105"/>
      <c r="BA126" s="105"/>
      <c r="BB126" s="105"/>
      <c r="BC126" s="105"/>
      <c r="BD126" s="105"/>
      <c r="BE126" s="105"/>
      <c r="BF126" s="105"/>
      <c r="BG126" s="105"/>
      <c r="BH126" s="105"/>
      <c r="BI126" s="105"/>
      <c r="BJ126" s="263"/>
      <c r="BK126" s="263"/>
      <c r="BL126" s="263"/>
      <c r="BM126" s="263"/>
      <c r="BN126" s="263"/>
      <c r="BO126" s="263"/>
      <c r="BP126" s="295"/>
      <c r="BQ126" s="295"/>
      <c r="BR126" s="295"/>
      <c r="BS126" s="38"/>
      <c r="BT126" s="38"/>
      <c r="BU126" s="38"/>
      <c r="BV126" s="38"/>
      <c r="BW126" s="38"/>
      <c r="BX126" s="38"/>
      <c r="BY126" s="38"/>
      <c r="BZ126" s="38"/>
      <c r="CA126" s="38" t="s">
        <v>7</v>
      </c>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108" customHeight="1" thickBot="1" x14ac:dyDescent="0.25">
      <c r="A127" s="339"/>
      <c r="B127" s="294"/>
      <c r="C127" s="78"/>
      <c r="D127" s="342">
        <v>4</v>
      </c>
      <c r="E127" s="97"/>
      <c r="F127" s="98" t="s">
        <v>184</v>
      </c>
      <c r="G127" s="99" t="s">
        <v>197</v>
      </c>
      <c r="H127" s="102" t="s">
        <v>5</v>
      </c>
      <c r="I127" s="345" t="s">
        <v>44</v>
      </c>
      <c r="J127" s="102" t="s">
        <v>348</v>
      </c>
      <c r="K127" s="345" t="s">
        <v>326</v>
      </c>
      <c r="L127" s="203" t="s">
        <v>334</v>
      </c>
      <c r="M127" s="348" t="s">
        <v>61</v>
      </c>
      <c r="N127" s="348" t="s">
        <v>32</v>
      </c>
      <c r="O127" s="352">
        <f>VLOOKUP(M127,'MATRIZ CALIFICACIÓN'!$B$10:$C$24,2,FALSE)</f>
        <v>3</v>
      </c>
      <c r="P127" s="324">
        <f>HLOOKUP(N127,'MATRIZ CALIFICACIÓN'!$D$8:$H$9,2,FALSE)</f>
        <v>3</v>
      </c>
      <c r="Q127" s="327">
        <f>VALUE(CONCATENATE(O127,P127))</f>
        <v>33</v>
      </c>
      <c r="R127" s="307" t="str">
        <f>VLOOKUP(Q127,'MATRIZ CALIFICACIÓN'!$D$58:$E$82,2,FALSE)</f>
        <v>ALTA</v>
      </c>
      <c r="S127" s="330" t="s">
        <v>119</v>
      </c>
      <c r="T127" s="102" t="s">
        <v>386</v>
      </c>
      <c r="U127" s="134" t="s">
        <v>247</v>
      </c>
      <c r="V127" s="334" t="s">
        <v>388</v>
      </c>
      <c r="W127" s="335"/>
      <c r="X127" s="336"/>
      <c r="Y127" s="367" t="s">
        <v>251</v>
      </c>
      <c r="Z127" s="368"/>
      <c r="AA127" s="368"/>
      <c r="AB127" s="368"/>
      <c r="AC127" s="369"/>
      <c r="AD127" s="188"/>
      <c r="AE127" s="36" t="str">
        <f>IF(AD127="","",IF(AD127="PROBABILIDAD",SUM(W127+Z127+AC127),0))</f>
        <v/>
      </c>
      <c r="AF127" s="92" t="str">
        <f>IF(AD127="","",IF(AD127="IMPACTO",SUM(W127+Z127+AC127),0))</f>
        <v/>
      </c>
      <c r="AG127" s="299">
        <f>IF(SUM(AE127:AE131),AVERAGEIF(AE127:AE131,"&gt;0",AE127:AE131),1)</f>
        <v>1</v>
      </c>
      <c r="AH127" s="299">
        <f>IF(SUM(AF127:AF131),AVERAGEIF(AF127:AF131,"&gt;0",AF127:AF131),1)</f>
        <v>1</v>
      </c>
      <c r="AI127" s="299">
        <f>IF(AND(AG127&gt;=0,AG127&lt;=50),0,IF(AND(AG127&gt;50,AG127&lt;76),1,2))</f>
        <v>0</v>
      </c>
      <c r="AJ127" s="299">
        <f>IF(AND(AH127&gt;=0,AH127&lt;=50),0,IF(AND(AH127&gt;50,AH127&lt;76),1,2))</f>
        <v>0</v>
      </c>
      <c r="AK127" s="299">
        <f>IF(AI127&lt;O127,O127-AI127,O127)</f>
        <v>3</v>
      </c>
      <c r="AL127" s="299">
        <f>IF(AJ127&lt;P127,P127-AJ127,P127)</f>
        <v>3</v>
      </c>
      <c r="AM127" s="299">
        <f>VALUE(CONCATENATE(AK73:AK127,AL127))</f>
        <v>33</v>
      </c>
      <c r="AN127" s="307" t="s">
        <v>50</v>
      </c>
      <c r="AO127" s="307" t="s">
        <v>21</v>
      </c>
      <c r="AP127" s="307" t="s">
        <v>262</v>
      </c>
      <c r="AQ127" s="311" t="s">
        <v>119</v>
      </c>
      <c r="AR127" s="102" t="s">
        <v>428</v>
      </c>
      <c r="AS127" s="241">
        <v>43282</v>
      </c>
      <c r="AT127" s="241">
        <v>43435</v>
      </c>
      <c r="AU127" s="102" t="s">
        <v>379</v>
      </c>
      <c r="AV127" s="265" t="s">
        <v>393</v>
      </c>
      <c r="AW127" s="102" t="s">
        <v>379</v>
      </c>
      <c r="AX127" s="260" t="s">
        <v>548</v>
      </c>
      <c r="AY127" s="260" t="s">
        <v>549</v>
      </c>
      <c r="AZ127" s="102" t="s">
        <v>86</v>
      </c>
      <c r="BA127" s="102" t="s">
        <v>85</v>
      </c>
      <c r="BB127" s="275"/>
      <c r="BC127" s="102"/>
      <c r="BD127" s="102"/>
      <c r="BE127" s="102"/>
      <c r="BF127" s="102"/>
      <c r="BG127" s="102"/>
      <c r="BH127" s="102"/>
      <c r="BI127" s="102"/>
      <c r="BJ127" s="272" t="s">
        <v>485</v>
      </c>
      <c r="BK127" s="273" t="s">
        <v>486</v>
      </c>
      <c r="BL127" s="260" t="s">
        <v>89</v>
      </c>
      <c r="BM127" s="260" t="s">
        <v>85</v>
      </c>
      <c r="BN127" s="260"/>
      <c r="BO127" s="260"/>
      <c r="BP127" s="293" t="s">
        <v>583</v>
      </c>
      <c r="BQ127" s="293"/>
      <c r="BR127" s="293" t="s">
        <v>574</v>
      </c>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41.25" customHeight="1" thickBot="1" x14ac:dyDescent="0.25">
      <c r="A128" s="340"/>
      <c r="B128" s="294"/>
      <c r="C128" s="79"/>
      <c r="D128" s="343"/>
      <c r="E128" s="97"/>
      <c r="F128" s="98" t="s">
        <v>78</v>
      </c>
      <c r="G128" s="100" t="s">
        <v>199</v>
      </c>
      <c r="H128" s="102" t="s">
        <v>234</v>
      </c>
      <c r="I128" s="346"/>
      <c r="J128" s="103" t="s">
        <v>343</v>
      </c>
      <c r="K128" s="346"/>
      <c r="L128" s="203" t="s">
        <v>320</v>
      </c>
      <c r="M128" s="349"/>
      <c r="N128" s="349"/>
      <c r="O128" s="353"/>
      <c r="P128" s="325"/>
      <c r="Q128" s="328"/>
      <c r="R128" s="308"/>
      <c r="S128" s="331"/>
      <c r="T128" s="103" t="s">
        <v>387</v>
      </c>
      <c r="U128" s="134" t="s">
        <v>248</v>
      </c>
      <c r="V128" s="296"/>
      <c r="W128" s="297"/>
      <c r="X128" s="298"/>
      <c r="Y128" s="370"/>
      <c r="Z128" s="371"/>
      <c r="AA128" s="371"/>
      <c r="AB128" s="371"/>
      <c r="AC128" s="372"/>
      <c r="AD128" s="189"/>
      <c r="AE128" s="36" t="str">
        <f>IF(AD128="","",IF(AD128="PROBABILIDAD",SUM(W128+Z128+AC128),0))</f>
        <v/>
      </c>
      <c r="AF128" s="92" t="str">
        <f>IF(AD128="","",IF(AD128="IMPACTO",SUM(W128+Z128+AC128),0))</f>
        <v/>
      </c>
      <c r="AG128" s="306"/>
      <c r="AH128" s="306"/>
      <c r="AI128" s="306"/>
      <c r="AJ128" s="306"/>
      <c r="AK128" s="306"/>
      <c r="AL128" s="306"/>
      <c r="AM128" s="306"/>
      <c r="AN128" s="308"/>
      <c r="AO128" s="308"/>
      <c r="AP128" s="308"/>
      <c r="AQ128" s="312"/>
      <c r="AR128" s="103"/>
      <c r="AS128" s="103"/>
      <c r="AT128" s="103"/>
      <c r="AU128" s="103"/>
      <c r="AV128" s="261"/>
      <c r="AW128" s="255"/>
      <c r="AX128" s="103" t="s">
        <v>550</v>
      </c>
      <c r="AY128" s="103"/>
      <c r="AZ128" s="103" t="s">
        <v>91</v>
      </c>
      <c r="BA128" s="103"/>
      <c r="BB128" s="103"/>
      <c r="BC128" s="103"/>
      <c r="BD128" s="103"/>
      <c r="BE128" s="103"/>
      <c r="BF128" s="103"/>
      <c r="BG128" s="103"/>
      <c r="BH128" s="103"/>
      <c r="BI128" s="103"/>
      <c r="BJ128" s="260" t="s">
        <v>487</v>
      </c>
      <c r="BK128" s="261" t="s">
        <v>488</v>
      </c>
      <c r="BL128" s="261" t="s">
        <v>89</v>
      </c>
      <c r="BM128" s="261" t="s">
        <v>85</v>
      </c>
      <c r="BN128" s="261"/>
      <c r="BO128" s="261"/>
      <c r="BP128" s="294"/>
      <c r="BQ128" s="294"/>
      <c r="BR128" s="294"/>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40"/>
      <c r="B129" s="294"/>
      <c r="C129" s="79"/>
      <c r="D129" s="343"/>
      <c r="E129" s="97"/>
      <c r="F129" s="98" t="s">
        <v>80</v>
      </c>
      <c r="G129" s="100" t="s">
        <v>201</v>
      </c>
      <c r="H129" s="102"/>
      <c r="I129" s="346"/>
      <c r="J129" s="203" t="s">
        <v>345</v>
      </c>
      <c r="K129" s="346"/>
      <c r="L129" s="236" t="s">
        <v>330</v>
      </c>
      <c r="M129" s="349"/>
      <c r="N129" s="349"/>
      <c r="O129" s="353"/>
      <c r="P129" s="325"/>
      <c r="Q129" s="328"/>
      <c r="R129" s="308"/>
      <c r="S129" s="331"/>
      <c r="T129" s="104"/>
      <c r="U129" s="134"/>
      <c r="V129" s="296"/>
      <c r="W129" s="297"/>
      <c r="X129" s="298"/>
      <c r="Y129" s="370"/>
      <c r="Z129" s="371"/>
      <c r="AA129" s="371"/>
      <c r="AB129" s="371"/>
      <c r="AC129" s="372"/>
      <c r="AD129" s="189"/>
      <c r="AE129" s="299" t="str">
        <f>IF(AD129="","",IF(AD129="PROBABILIDAD",SUM(W129+Z129+AC129),0))</f>
        <v/>
      </c>
      <c r="AF129" s="301" t="str">
        <f>IF(AD129="","",IF(AD129="IMPACTO",SUM(W129+Z129+AC129),0))</f>
        <v/>
      </c>
      <c r="AG129" s="306"/>
      <c r="AH129" s="306"/>
      <c r="AI129" s="306"/>
      <c r="AJ129" s="306"/>
      <c r="AK129" s="306"/>
      <c r="AL129" s="306"/>
      <c r="AM129" s="306"/>
      <c r="AN129" s="308"/>
      <c r="AO129" s="308"/>
      <c r="AP129" s="308"/>
      <c r="AQ129" s="312"/>
      <c r="AR129" s="104"/>
      <c r="AS129" s="104"/>
      <c r="AT129" s="104"/>
      <c r="AU129" s="104"/>
      <c r="AV129" s="262"/>
      <c r="AW129" s="104"/>
      <c r="AX129" s="104"/>
      <c r="AY129" s="104"/>
      <c r="AZ129" s="104"/>
      <c r="BA129" s="104"/>
      <c r="BB129" s="104"/>
      <c r="BC129" s="104"/>
      <c r="BD129" s="104"/>
      <c r="BE129" s="104"/>
      <c r="BF129" s="104"/>
      <c r="BG129" s="104"/>
      <c r="BH129" s="104"/>
      <c r="BI129" s="104"/>
      <c r="BJ129" s="262" t="s">
        <v>489</v>
      </c>
      <c r="BK129" s="262" t="s">
        <v>490</v>
      </c>
      <c r="BL129" s="262" t="s">
        <v>86</v>
      </c>
      <c r="BM129" s="262" t="s">
        <v>85</v>
      </c>
      <c r="BN129" s="262"/>
      <c r="BO129" s="262"/>
      <c r="BP129" s="294"/>
      <c r="BQ129" s="294"/>
      <c r="BR129" s="294"/>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40"/>
      <c r="B130" s="294"/>
      <c r="C130" s="79"/>
      <c r="D130" s="343"/>
      <c r="E130" s="97"/>
      <c r="F130" s="98"/>
      <c r="G130" s="100"/>
      <c r="H130" s="102"/>
      <c r="I130" s="346"/>
      <c r="J130" s="204" t="s">
        <v>344</v>
      </c>
      <c r="K130" s="346"/>
      <c r="L130" s="104"/>
      <c r="M130" s="350"/>
      <c r="N130" s="350"/>
      <c r="O130" s="353"/>
      <c r="P130" s="325"/>
      <c r="Q130" s="328"/>
      <c r="R130" s="309"/>
      <c r="S130" s="332"/>
      <c r="T130" s="104"/>
      <c r="U130" s="134"/>
      <c r="V130" s="296"/>
      <c r="W130" s="297"/>
      <c r="X130" s="298"/>
      <c r="Y130" s="370"/>
      <c r="Z130" s="371"/>
      <c r="AA130" s="371"/>
      <c r="AB130" s="371"/>
      <c r="AC130" s="372"/>
      <c r="AD130" s="189"/>
      <c r="AE130" s="300"/>
      <c r="AF130" s="302"/>
      <c r="AG130" s="306"/>
      <c r="AH130" s="306"/>
      <c r="AI130" s="306"/>
      <c r="AJ130" s="306"/>
      <c r="AK130" s="306"/>
      <c r="AL130" s="306"/>
      <c r="AM130" s="306"/>
      <c r="AN130" s="309"/>
      <c r="AO130" s="309"/>
      <c r="AP130" s="309"/>
      <c r="AQ130" s="313"/>
      <c r="AR130" s="104"/>
      <c r="AS130" s="104"/>
      <c r="AT130" s="104"/>
      <c r="AU130" s="104"/>
      <c r="AV130" s="262"/>
      <c r="AW130" s="104"/>
      <c r="AX130" s="104"/>
      <c r="AY130" s="104"/>
      <c r="AZ130" s="104"/>
      <c r="BA130" s="104"/>
      <c r="BB130" s="104"/>
      <c r="BC130" s="104"/>
      <c r="BD130" s="104"/>
      <c r="BE130" s="104"/>
      <c r="BF130" s="104"/>
      <c r="BG130" s="104"/>
      <c r="BH130" s="104"/>
      <c r="BI130" s="104"/>
      <c r="BJ130" s="262" t="s">
        <v>491</v>
      </c>
      <c r="BK130" s="262" t="s">
        <v>492</v>
      </c>
      <c r="BL130" s="262" t="s">
        <v>89</v>
      </c>
      <c r="BM130" s="262" t="s">
        <v>85</v>
      </c>
      <c r="BN130" s="262"/>
      <c r="BO130" s="262"/>
      <c r="BP130" s="294"/>
      <c r="BQ130" s="294"/>
      <c r="BR130" s="294"/>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41.25" customHeight="1" thickBot="1" x14ac:dyDescent="0.25">
      <c r="A131" s="341"/>
      <c r="B131" s="294"/>
      <c r="C131" s="80"/>
      <c r="D131" s="344"/>
      <c r="E131" s="97"/>
      <c r="F131" s="98"/>
      <c r="G131" s="101"/>
      <c r="H131" s="102"/>
      <c r="I131" s="347"/>
      <c r="J131" s="204"/>
      <c r="K131" s="347"/>
      <c r="L131" s="105"/>
      <c r="M131" s="351"/>
      <c r="N131" s="351"/>
      <c r="O131" s="354"/>
      <c r="P131" s="326"/>
      <c r="Q131" s="329"/>
      <c r="R131" s="310"/>
      <c r="S131" s="333"/>
      <c r="T131" s="105"/>
      <c r="U131" s="134"/>
      <c r="V131" s="303"/>
      <c r="W131" s="304"/>
      <c r="X131" s="305"/>
      <c r="Y131" s="373"/>
      <c r="Z131" s="374"/>
      <c r="AA131" s="374"/>
      <c r="AB131" s="374"/>
      <c r="AC131" s="375"/>
      <c r="AD131" s="190"/>
      <c r="AE131" s="36" t="str">
        <f>IF(AD131="","",IF(AD131="PROBABILIDAD",SUM(W131+Z131+AC131),0))</f>
        <v/>
      </c>
      <c r="AF131" s="53" t="str">
        <f>IF(AD131="","",IF(AD131="IMPACTO",SUM(W131+Z131+AC131),0))</f>
        <v/>
      </c>
      <c r="AG131" s="300"/>
      <c r="AH131" s="300"/>
      <c r="AI131" s="300"/>
      <c r="AJ131" s="300"/>
      <c r="AK131" s="300"/>
      <c r="AL131" s="300"/>
      <c r="AM131" s="300"/>
      <c r="AN131" s="310"/>
      <c r="AO131" s="310"/>
      <c r="AP131" s="310"/>
      <c r="AQ131" s="314"/>
      <c r="AR131" s="105"/>
      <c r="AS131" s="105"/>
      <c r="AT131" s="105"/>
      <c r="AU131" s="105"/>
      <c r="AV131" s="263"/>
      <c r="AW131" s="105"/>
      <c r="AX131" s="105"/>
      <c r="AY131" s="105"/>
      <c r="AZ131" s="105"/>
      <c r="BA131" s="105"/>
      <c r="BB131" s="105"/>
      <c r="BC131" s="105"/>
      <c r="BD131" s="105"/>
      <c r="BE131" s="105"/>
      <c r="BF131" s="105"/>
      <c r="BG131" s="105"/>
      <c r="BH131" s="105"/>
      <c r="BI131" s="105"/>
      <c r="BJ131" s="263"/>
      <c r="BK131" s="263"/>
      <c r="BL131" s="263"/>
      <c r="BM131" s="263"/>
      <c r="BN131" s="263"/>
      <c r="BO131" s="263"/>
      <c r="BP131" s="295"/>
      <c r="BQ131" s="295"/>
      <c r="BR131" s="295"/>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122.25" customHeight="1" thickBot="1" x14ac:dyDescent="0.25">
      <c r="A132" s="339"/>
      <c r="B132" s="294"/>
      <c r="C132" s="78"/>
      <c r="D132" s="342">
        <v>5</v>
      </c>
      <c r="E132" s="97"/>
      <c r="F132" s="98" t="s">
        <v>184</v>
      </c>
      <c r="G132" s="99" t="s">
        <v>200</v>
      </c>
      <c r="H132" s="102" t="s">
        <v>5</v>
      </c>
      <c r="I132" s="345" t="s">
        <v>44</v>
      </c>
      <c r="J132" s="242" t="s">
        <v>350</v>
      </c>
      <c r="K132" s="345" t="s">
        <v>423</v>
      </c>
      <c r="L132" s="244" t="s">
        <v>352</v>
      </c>
      <c r="M132" s="348" t="s">
        <v>61</v>
      </c>
      <c r="N132" s="348" t="s">
        <v>32</v>
      </c>
      <c r="O132" s="352">
        <f>VLOOKUP(M132,'MATRIZ CALIFICACIÓN'!$B$10:$C$24,2,FALSE)</f>
        <v>3</v>
      </c>
      <c r="P132" s="324">
        <f>HLOOKUP(N132,'MATRIZ CALIFICACIÓN'!$D$8:$H$9,2,FALSE)</f>
        <v>3</v>
      </c>
      <c r="Q132" s="327">
        <f>VALUE(CONCATENATE(O132,P132))</f>
        <v>33</v>
      </c>
      <c r="R132" s="307" t="str">
        <f>VLOOKUP(Q132,'MATRIZ CALIFICACIÓN'!$D$58:$E$82,2,FALSE)</f>
        <v>ALTA</v>
      </c>
      <c r="S132" s="330" t="s">
        <v>119</v>
      </c>
      <c r="T132" s="246" t="s">
        <v>389</v>
      </c>
      <c r="U132" s="134" t="s">
        <v>247</v>
      </c>
      <c r="V132" s="334" t="s">
        <v>394</v>
      </c>
      <c r="W132" s="335"/>
      <c r="X132" s="336"/>
      <c r="Y132" s="355" t="s">
        <v>251</v>
      </c>
      <c r="Z132" s="356"/>
      <c r="AA132" s="356"/>
      <c r="AB132" s="356"/>
      <c r="AC132" s="356"/>
      <c r="AD132" s="357"/>
      <c r="AE132" s="36" t="str">
        <f>IF(AD132="","",IF(AD132="PROBABILIDAD",SUM(W132+Z132+AC132),0))</f>
        <v/>
      </c>
      <c r="AF132" s="92" t="str">
        <f>IF(AD132="","",IF(AD132="IMPACTO",SUM(W132+Z132+AC132),0))</f>
        <v/>
      </c>
      <c r="AG132" s="299">
        <f>IF(SUM(AE132:AE136),AVERAGEIF(AE132:AE136,"&gt;0",AE132:AE136),1)</f>
        <v>1</v>
      </c>
      <c r="AH132" s="299">
        <f>IF(SUM(AF132:AF136),AVERAGEIF(AF132:AF136,"&gt;0",AF132:AF136),1)</f>
        <v>1</v>
      </c>
      <c r="AI132" s="299">
        <f>IF(AND(AG132&gt;=0,AG132&lt;=50),0,IF(AND(AG132&gt;50,AG132&lt;76),1,2))</f>
        <v>0</v>
      </c>
      <c r="AJ132" s="299">
        <f>IF(AND(AH132&gt;=0,AH132&lt;=50),0,IF(AND(AH132&gt;50,AH132&lt;76),1,2))</f>
        <v>0</v>
      </c>
      <c r="AK132" s="299">
        <f>IF(AI132&lt;O132,O132-AI132,O132)</f>
        <v>3</v>
      </c>
      <c r="AL132" s="299">
        <f>IF(AJ132&lt;P132,P132-AJ132,P132)</f>
        <v>3</v>
      </c>
      <c r="AM132" s="299">
        <f>VALUE(CONCATENATE(AK78:AK132,AL132))</f>
        <v>33</v>
      </c>
      <c r="AN132" s="307" t="s">
        <v>50</v>
      </c>
      <c r="AO132" s="307" t="s">
        <v>58</v>
      </c>
      <c r="AP132" s="307" t="s">
        <v>262</v>
      </c>
      <c r="AQ132" s="311" t="s">
        <v>65</v>
      </c>
      <c r="AR132" s="102" t="s">
        <v>429</v>
      </c>
      <c r="AS132" s="241">
        <v>43282</v>
      </c>
      <c r="AT132" s="241">
        <v>43435</v>
      </c>
      <c r="AU132" s="102" t="s">
        <v>379</v>
      </c>
      <c r="AV132" s="260" t="s">
        <v>396</v>
      </c>
      <c r="AW132" s="254" t="s">
        <v>379</v>
      </c>
      <c r="AX132" s="260" t="s">
        <v>551</v>
      </c>
      <c r="AY132" s="260" t="s">
        <v>552</v>
      </c>
      <c r="AZ132" s="102" t="s">
        <v>89</v>
      </c>
      <c r="BA132" s="102" t="s">
        <v>85</v>
      </c>
      <c r="BB132" s="102"/>
      <c r="BC132" s="102"/>
      <c r="BD132" s="102"/>
      <c r="BE132" s="102"/>
      <c r="BF132" s="102"/>
      <c r="BG132" s="102"/>
      <c r="BH132" s="102"/>
      <c r="BI132" s="102"/>
      <c r="BJ132" s="261" t="s">
        <v>472</v>
      </c>
      <c r="BK132" s="260" t="s">
        <v>493</v>
      </c>
      <c r="BL132" s="260" t="s">
        <v>82</v>
      </c>
      <c r="BM132" s="260" t="s">
        <v>85</v>
      </c>
      <c r="BN132" s="261"/>
      <c r="BO132" s="260"/>
      <c r="BP132" s="293" t="s">
        <v>532</v>
      </c>
      <c r="BQ132" s="293"/>
      <c r="BR132" s="293"/>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8.75" customHeight="1" thickBot="1" x14ac:dyDescent="0.25">
      <c r="A133" s="340"/>
      <c r="B133" s="294"/>
      <c r="C133" s="79"/>
      <c r="D133" s="343"/>
      <c r="E133" s="97"/>
      <c r="F133" s="98" t="s">
        <v>78</v>
      </c>
      <c r="G133" s="100"/>
      <c r="H133" s="102" t="s">
        <v>234</v>
      </c>
      <c r="I133" s="346"/>
      <c r="J133" s="243" t="s">
        <v>361</v>
      </c>
      <c r="K133" s="346"/>
      <c r="L133" s="103" t="s">
        <v>353</v>
      </c>
      <c r="M133" s="349"/>
      <c r="N133" s="349"/>
      <c r="O133" s="353"/>
      <c r="P133" s="325"/>
      <c r="Q133" s="328"/>
      <c r="R133" s="308"/>
      <c r="S133" s="331"/>
      <c r="T133" s="203" t="s">
        <v>422</v>
      </c>
      <c r="U133" s="134" t="s">
        <v>247</v>
      </c>
      <c r="V133" s="296" t="s">
        <v>377</v>
      </c>
      <c r="W133" s="297"/>
      <c r="X133" s="298"/>
      <c r="Y133" s="358"/>
      <c r="Z133" s="359"/>
      <c r="AA133" s="359"/>
      <c r="AB133" s="359"/>
      <c r="AC133" s="359"/>
      <c r="AD133" s="360"/>
      <c r="AE133" s="36" t="str">
        <f>IF(AD133="","",IF(AD133="PROBABILIDAD",SUM(W133+Z133+AC133),0))</f>
        <v/>
      </c>
      <c r="AF133" s="92" t="str">
        <f>IF(AD133="","",IF(AD133="IMPACTO",SUM(W133+Z133+AC133),0))</f>
        <v/>
      </c>
      <c r="AG133" s="306"/>
      <c r="AH133" s="306"/>
      <c r="AI133" s="306"/>
      <c r="AJ133" s="306"/>
      <c r="AK133" s="306"/>
      <c r="AL133" s="306"/>
      <c r="AM133" s="306"/>
      <c r="AN133" s="308"/>
      <c r="AO133" s="308"/>
      <c r="AP133" s="308"/>
      <c r="AQ133" s="312"/>
      <c r="AR133" s="103"/>
      <c r="AS133" s="103"/>
      <c r="AT133" s="103"/>
      <c r="AU133" s="103"/>
      <c r="AV133" s="261"/>
      <c r="AW133" s="103"/>
      <c r="AX133" s="103" t="s">
        <v>547</v>
      </c>
      <c r="AY133" s="103"/>
      <c r="AZ133" s="103" t="s">
        <v>86</v>
      </c>
      <c r="BA133" s="103" t="s">
        <v>85</v>
      </c>
      <c r="BB133" s="103"/>
      <c r="BC133" s="103"/>
      <c r="BD133" s="103"/>
      <c r="BE133" s="103"/>
      <c r="BF133" s="103"/>
      <c r="BG133" s="103"/>
      <c r="BH133" s="103"/>
      <c r="BI133" s="103"/>
      <c r="BJ133" s="261" t="s">
        <v>494</v>
      </c>
      <c r="BK133" s="262" t="s">
        <v>495</v>
      </c>
      <c r="BL133" s="261" t="s">
        <v>86</v>
      </c>
      <c r="BM133" s="261" t="s">
        <v>85</v>
      </c>
      <c r="BN133" s="261"/>
      <c r="BO133" s="261"/>
      <c r="BP133" s="294"/>
      <c r="BQ133" s="294"/>
      <c r="BR133" s="294"/>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41.25" customHeight="1" thickBot="1" x14ac:dyDescent="0.25">
      <c r="A134" s="340"/>
      <c r="B134" s="294"/>
      <c r="C134" s="79"/>
      <c r="D134" s="343"/>
      <c r="E134" s="97"/>
      <c r="F134" s="98" t="s">
        <v>8</v>
      </c>
      <c r="G134" s="100"/>
      <c r="H134" s="102"/>
      <c r="I134" s="346"/>
      <c r="J134" s="104" t="s">
        <v>351</v>
      </c>
      <c r="K134" s="346"/>
      <c r="L134" s="245" t="s">
        <v>354</v>
      </c>
      <c r="M134" s="349"/>
      <c r="N134" s="349"/>
      <c r="O134" s="353"/>
      <c r="P134" s="325"/>
      <c r="Q134" s="328"/>
      <c r="R134" s="308"/>
      <c r="S134" s="331"/>
      <c r="T134" s="104"/>
      <c r="U134" s="134" t="s">
        <v>247</v>
      </c>
      <c r="V134" s="296" t="s">
        <v>395</v>
      </c>
      <c r="W134" s="297"/>
      <c r="X134" s="298"/>
      <c r="Y134" s="358"/>
      <c r="Z134" s="359"/>
      <c r="AA134" s="359"/>
      <c r="AB134" s="359"/>
      <c r="AC134" s="359"/>
      <c r="AD134" s="360"/>
      <c r="AE134" s="299" t="str">
        <f>IF(AD134="","",IF(AD134="PROBABILIDAD",SUM(W134+Z134+AC134),0))</f>
        <v/>
      </c>
      <c r="AF134" s="301" t="str">
        <f>IF(AD134="","",IF(AD134="IMPACTO",SUM(W134+Z134+AC134),0))</f>
        <v/>
      </c>
      <c r="AG134" s="306"/>
      <c r="AH134" s="306"/>
      <c r="AI134" s="306"/>
      <c r="AJ134" s="306"/>
      <c r="AK134" s="306"/>
      <c r="AL134" s="306"/>
      <c r="AM134" s="306"/>
      <c r="AN134" s="308"/>
      <c r="AO134" s="308"/>
      <c r="AP134" s="308"/>
      <c r="AQ134" s="312"/>
      <c r="AR134" s="104"/>
      <c r="AS134" s="104"/>
      <c r="AT134" s="104"/>
      <c r="AU134" s="104"/>
      <c r="AV134" s="262"/>
      <c r="AW134" s="104"/>
      <c r="AX134" s="104"/>
      <c r="AY134" s="104"/>
      <c r="AZ134" s="104"/>
      <c r="BA134" s="104"/>
      <c r="BB134" s="104"/>
      <c r="BC134" s="104"/>
      <c r="BD134" s="104"/>
      <c r="BE134" s="104"/>
      <c r="BF134" s="104"/>
      <c r="BG134" s="104"/>
      <c r="BH134" s="104"/>
      <c r="BI134" s="104"/>
      <c r="BJ134" s="262" t="s">
        <v>496</v>
      </c>
      <c r="BK134" s="262" t="s">
        <v>497</v>
      </c>
      <c r="BL134" s="262" t="s">
        <v>89</v>
      </c>
      <c r="BM134" s="262" t="s">
        <v>85</v>
      </c>
      <c r="BN134" s="262"/>
      <c r="BO134" s="262"/>
      <c r="BP134" s="294"/>
      <c r="BQ134" s="294"/>
      <c r="BR134" s="294"/>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40"/>
      <c r="B135" s="294"/>
      <c r="C135" s="79"/>
      <c r="D135" s="343"/>
      <c r="E135" s="97"/>
      <c r="F135" s="98"/>
      <c r="G135" s="100"/>
      <c r="H135" s="102"/>
      <c r="I135" s="346"/>
      <c r="K135" s="346"/>
      <c r="L135" s="104"/>
      <c r="M135" s="350"/>
      <c r="N135" s="350"/>
      <c r="O135" s="353"/>
      <c r="P135" s="325"/>
      <c r="Q135" s="328"/>
      <c r="R135" s="309"/>
      <c r="S135" s="332"/>
      <c r="U135" s="134"/>
      <c r="V135" s="296" t="s">
        <v>377</v>
      </c>
      <c r="W135" s="297"/>
      <c r="X135" s="298"/>
      <c r="Y135" s="358"/>
      <c r="Z135" s="359"/>
      <c r="AA135" s="359"/>
      <c r="AB135" s="359"/>
      <c r="AC135" s="359"/>
      <c r="AD135" s="360"/>
      <c r="AE135" s="300"/>
      <c r="AF135" s="302"/>
      <c r="AG135" s="306"/>
      <c r="AH135" s="306"/>
      <c r="AI135" s="306"/>
      <c r="AJ135" s="306"/>
      <c r="AK135" s="306"/>
      <c r="AL135" s="306"/>
      <c r="AM135" s="306"/>
      <c r="AN135" s="309"/>
      <c r="AO135" s="309"/>
      <c r="AP135" s="309"/>
      <c r="AQ135" s="313"/>
      <c r="AR135" s="104"/>
      <c r="AS135" s="104"/>
      <c r="AT135" s="104"/>
      <c r="AU135" s="104"/>
      <c r="AV135" s="262"/>
      <c r="AW135" s="104"/>
      <c r="AX135" s="104"/>
      <c r="AY135" s="104"/>
      <c r="AZ135" s="104"/>
      <c r="BA135" s="104"/>
      <c r="BB135" s="104"/>
      <c r="BC135" s="104"/>
      <c r="BD135" s="104"/>
      <c r="BE135" s="104"/>
      <c r="BF135" s="104"/>
      <c r="BG135" s="104"/>
      <c r="BH135" s="104"/>
      <c r="BI135" s="104"/>
      <c r="BJ135" s="262"/>
      <c r="BK135" s="262"/>
      <c r="BL135" s="262"/>
      <c r="BM135" s="262"/>
      <c r="BN135" s="262"/>
      <c r="BO135" s="262"/>
      <c r="BP135" s="294"/>
      <c r="BQ135" s="294"/>
      <c r="BR135" s="294"/>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41"/>
      <c r="B136" s="294"/>
      <c r="C136" s="80"/>
      <c r="D136" s="344"/>
      <c r="E136" s="97"/>
      <c r="F136" s="98"/>
      <c r="G136" s="101"/>
      <c r="H136" s="102"/>
      <c r="I136" s="347"/>
      <c r="K136" s="347"/>
      <c r="L136" s="105"/>
      <c r="M136" s="351"/>
      <c r="N136" s="351"/>
      <c r="O136" s="354"/>
      <c r="P136" s="326"/>
      <c r="Q136" s="329"/>
      <c r="R136" s="310"/>
      <c r="S136" s="333"/>
      <c r="T136" s="105"/>
      <c r="U136" s="134"/>
      <c r="V136" s="303"/>
      <c r="W136" s="304"/>
      <c r="X136" s="305"/>
      <c r="Y136" s="361"/>
      <c r="Z136" s="362"/>
      <c r="AA136" s="362"/>
      <c r="AB136" s="362"/>
      <c r="AC136" s="362"/>
      <c r="AD136" s="363"/>
      <c r="AE136" s="36" t="str">
        <f>IF(AD136="","",IF(AD136="PROBABILIDAD",SUM(W136+Z136+AC136),0))</f>
        <v/>
      </c>
      <c r="AF136" s="53" t="str">
        <f>IF(AD136="","",IF(AD136="IMPACTO",SUM(W136+Z136+AC136),0))</f>
        <v/>
      </c>
      <c r="AG136" s="300"/>
      <c r="AH136" s="300"/>
      <c r="AI136" s="300"/>
      <c r="AJ136" s="300"/>
      <c r="AK136" s="300"/>
      <c r="AL136" s="300"/>
      <c r="AM136" s="300"/>
      <c r="AN136" s="310"/>
      <c r="AO136" s="310"/>
      <c r="AP136" s="310"/>
      <c r="AQ136" s="314"/>
      <c r="AR136" s="105"/>
      <c r="AS136" s="105"/>
      <c r="AT136" s="105"/>
      <c r="AU136" s="105"/>
      <c r="AV136" s="263"/>
      <c r="AW136" s="105"/>
      <c r="AX136" s="105"/>
      <c r="AY136" s="105"/>
      <c r="AZ136" s="105"/>
      <c r="BA136" s="105"/>
      <c r="BB136" s="105"/>
      <c r="BC136" s="105"/>
      <c r="BD136" s="105"/>
      <c r="BE136" s="105"/>
      <c r="BF136" s="105"/>
      <c r="BG136" s="105"/>
      <c r="BH136" s="105"/>
      <c r="BI136" s="105"/>
      <c r="BJ136" s="263"/>
      <c r="BK136" s="263"/>
      <c r="BL136" s="263"/>
      <c r="BM136" s="263"/>
      <c r="BN136" s="263"/>
      <c r="BO136" s="263"/>
      <c r="BP136" s="295"/>
      <c r="BQ136" s="295"/>
      <c r="BR136" s="295"/>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39"/>
      <c r="B137" s="294"/>
      <c r="C137" s="78"/>
      <c r="D137" s="342">
        <v>6</v>
      </c>
      <c r="E137" s="97"/>
      <c r="F137" s="98" t="s">
        <v>78</v>
      </c>
      <c r="G137" s="99" t="s">
        <v>201</v>
      </c>
      <c r="H137" s="102" t="s">
        <v>5</v>
      </c>
      <c r="I137" s="345" t="s">
        <v>44</v>
      </c>
      <c r="J137" s="102" t="s">
        <v>351</v>
      </c>
      <c r="K137" s="345" t="s">
        <v>346</v>
      </c>
      <c r="L137" s="102" t="s">
        <v>356</v>
      </c>
      <c r="M137" s="348" t="s">
        <v>61</v>
      </c>
      <c r="N137" s="348" t="s">
        <v>36</v>
      </c>
      <c r="O137" s="352">
        <f>VLOOKUP(M137,'MATRIZ CALIFICACIÓN'!$B$10:$C$24,2,FALSE)</f>
        <v>3</v>
      </c>
      <c r="P137" s="324">
        <f>HLOOKUP(N137,'MATRIZ CALIFICACIÓN'!$D$8:$H$9,2,FALSE)</f>
        <v>4</v>
      </c>
      <c r="Q137" s="327">
        <f>VALUE(CONCATENATE(O137,P137))</f>
        <v>34</v>
      </c>
      <c r="R137" s="307" t="str">
        <f>VLOOKUP(Q137,'MATRIZ CALIFICACIÓN'!$D$58:$E$82,2,FALSE)</f>
        <v>ALTA</v>
      </c>
      <c r="S137" s="330" t="s">
        <v>65</v>
      </c>
      <c r="T137" s="102" t="s">
        <v>391</v>
      </c>
      <c r="U137" s="134" t="s">
        <v>247</v>
      </c>
      <c r="V137" s="334" t="s">
        <v>404</v>
      </c>
      <c r="W137" s="335"/>
      <c r="X137" s="336"/>
      <c r="Y137" s="355" t="s">
        <v>251</v>
      </c>
      <c r="Z137" s="356"/>
      <c r="AA137" s="356"/>
      <c r="AB137" s="356"/>
      <c r="AC137" s="356"/>
      <c r="AD137" s="357"/>
      <c r="AE137" s="36" t="str">
        <f>IF(AD137="","",IF(AD137="PROBABILIDAD",SUM(W137+Z137+AC137),0))</f>
        <v/>
      </c>
      <c r="AF137" s="92" t="str">
        <f>IF(AD137="","",IF(AD137="IMPACTO",SUM(W137+Z137+AC137),0))</f>
        <v/>
      </c>
      <c r="AG137" s="299">
        <f>IF(SUM(AE137:AE141),AVERAGEIF(AE137:AE141,"&gt;0",AE137:AE141),1)</f>
        <v>1</v>
      </c>
      <c r="AH137" s="299">
        <f>IF(SUM(AF137:AF141),AVERAGEIF(AF137:AF141,"&gt;0",AF137:AF141),1)</f>
        <v>1</v>
      </c>
      <c r="AI137" s="299">
        <f>IF(AND(AG137&gt;=0,AG137&lt;=50),0,IF(AND(AG137&gt;50,AG137&lt;76),1,2))</f>
        <v>0</v>
      </c>
      <c r="AJ137" s="299">
        <f>IF(AND(AH137&gt;=0,AH137&lt;=50),0,IF(AND(AH137&gt;50,AH137&lt;76),1,2))</f>
        <v>0</v>
      </c>
      <c r="AK137" s="299">
        <f>IF(AI137&lt;O137,O137-AI137,O137)</f>
        <v>3</v>
      </c>
      <c r="AL137" s="299">
        <f>IF(AJ137&lt;P137,P137-AJ137,P137)</f>
        <v>4</v>
      </c>
      <c r="AM137" s="299">
        <f>VALUE(CONCATENATE(AK83:AK137,AL137))</f>
        <v>34</v>
      </c>
      <c r="AN137" s="307" t="s">
        <v>50</v>
      </c>
      <c r="AO137" s="307" t="s">
        <v>58</v>
      </c>
      <c r="AP137" s="307" t="s">
        <v>24</v>
      </c>
      <c r="AQ137" s="311" t="s">
        <v>65</v>
      </c>
      <c r="AR137" s="102" t="s">
        <v>44</v>
      </c>
      <c r="AS137" s="102"/>
      <c r="AT137" s="102"/>
      <c r="AU137" s="102"/>
      <c r="AV137" s="260" t="s">
        <v>356</v>
      </c>
      <c r="AW137" s="102" t="s">
        <v>430</v>
      </c>
      <c r="AX137" s="260" t="s">
        <v>553</v>
      </c>
      <c r="AY137" s="102"/>
      <c r="AZ137" s="102" t="s">
        <v>89</v>
      </c>
      <c r="BA137" s="102" t="s">
        <v>85</v>
      </c>
      <c r="BB137" s="102"/>
      <c r="BC137" s="102"/>
      <c r="BD137" s="102"/>
      <c r="BE137" s="102"/>
      <c r="BF137" s="102"/>
      <c r="BG137" s="102"/>
      <c r="BH137" s="102"/>
      <c r="BI137" s="102"/>
      <c r="BJ137" s="260" t="s">
        <v>498</v>
      </c>
      <c r="BK137" s="260" t="s">
        <v>499</v>
      </c>
      <c r="BL137" s="260" t="s">
        <v>89</v>
      </c>
      <c r="BM137" s="260" t="s">
        <v>85</v>
      </c>
      <c r="BN137" s="260"/>
      <c r="BO137" s="260"/>
      <c r="BP137" s="293" t="s">
        <v>576</v>
      </c>
      <c r="BQ137" s="293"/>
      <c r="BR137" s="293" t="s">
        <v>575</v>
      </c>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40"/>
      <c r="B138" s="294"/>
      <c r="C138" s="79"/>
      <c r="D138" s="343"/>
      <c r="E138" s="97"/>
      <c r="F138" s="98" t="s">
        <v>184</v>
      </c>
      <c r="G138" s="100"/>
      <c r="H138" s="102" t="s">
        <v>234</v>
      </c>
      <c r="I138" s="346"/>
      <c r="J138" s="103" t="s">
        <v>355</v>
      </c>
      <c r="K138" s="346"/>
      <c r="L138" s="103" t="s">
        <v>357</v>
      </c>
      <c r="M138" s="349"/>
      <c r="N138" s="349"/>
      <c r="O138" s="353"/>
      <c r="P138" s="325"/>
      <c r="Q138" s="328"/>
      <c r="R138" s="308"/>
      <c r="S138" s="331"/>
      <c r="T138" s="103"/>
      <c r="U138" s="134"/>
      <c r="V138" s="296"/>
      <c r="W138" s="297"/>
      <c r="X138" s="298"/>
      <c r="Y138" s="358"/>
      <c r="Z138" s="359"/>
      <c r="AA138" s="359"/>
      <c r="AB138" s="359"/>
      <c r="AC138" s="359"/>
      <c r="AD138" s="360"/>
      <c r="AE138" s="36" t="str">
        <f>IF(AD138="","",IF(AD138="PROBABILIDAD",SUM(W138+Z138+AC138),0))</f>
        <v/>
      </c>
      <c r="AF138" s="92" t="str">
        <f>IF(AD138="","",IF(AD138="IMPACTO",SUM(W138+Z138+AC138),0))</f>
        <v/>
      </c>
      <c r="AG138" s="306"/>
      <c r="AH138" s="306"/>
      <c r="AI138" s="306"/>
      <c r="AJ138" s="306"/>
      <c r="AK138" s="306"/>
      <c r="AL138" s="306"/>
      <c r="AM138" s="306"/>
      <c r="AN138" s="308"/>
      <c r="AO138" s="308"/>
      <c r="AP138" s="308"/>
      <c r="AQ138" s="312"/>
      <c r="AR138" s="103"/>
      <c r="AS138" s="103"/>
      <c r="AT138" s="103"/>
      <c r="AU138" s="103"/>
      <c r="AV138" s="261"/>
      <c r="AW138" s="103"/>
      <c r="AX138" s="103"/>
      <c r="AY138" s="103"/>
      <c r="AZ138" s="103"/>
      <c r="BA138" s="103"/>
      <c r="BB138" s="103"/>
      <c r="BC138" s="103"/>
      <c r="BD138" s="103"/>
      <c r="BE138" s="103"/>
      <c r="BF138" s="103"/>
      <c r="BG138" s="103"/>
      <c r="BH138" s="103"/>
      <c r="BI138" s="103"/>
      <c r="BJ138" s="261" t="s">
        <v>500</v>
      </c>
      <c r="BK138" s="261" t="s">
        <v>501</v>
      </c>
      <c r="BL138" s="261" t="s">
        <v>89</v>
      </c>
      <c r="BM138" s="261" t="s">
        <v>85</v>
      </c>
      <c r="BN138" s="261"/>
      <c r="BO138" s="261"/>
      <c r="BP138" s="294"/>
      <c r="BQ138" s="294"/>
      <c r="BR138" s="294"/>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40"/>
      <c r="B139" s="294"/>
      <c r="C139" s="79"/>
      <c r="D139" s="343"/>
      <c r="E139" s="97"/>
      <c r="F139" s="98"/>
      <c r="G139" s="100"/>
      <c r="H139" s="102"/>
      <c r="I139" s="346"/>
      <c r="J139" s="104" t="s">
        <v>392</v>
      </c>
      <c r="K139" s="346"/>
      <c r="L139" s="104" t="s">
        <v>333</v>
      </c>
      <c r="M139" s="349"/>
      <c r="N139" s="349"/>
      <c r="O139" s="353"/>
      <c r="P139" s="325"/>
      <c r="Q139" s="328"/>
      <c r="R139" s="308"/>
      <c r="S139" s="331"/>
      <c r="T139" s="104"/>
      <c r="U139" s="134"/>
      <c r="V139" s="296"/>
      <c r="W139" s="297"/>
      <c r="X139" s="298"/>
      <c r="Y139" s="358"/>
      <c r="Z139" s="359"/>
      <c r="AA139" s="359"/>
      <c r="AB139" s="359"/>
      <c r="AC139" s="359"/>
      <c r="AD139" s="360"/>
      <c r="AE139" s="299" t="str">
        <f>IF(AD139="","",IF(AD139="PROBABILIDAD",SUM(W139+Z139+AC139),0))</f>
        <v/>
      </c>
      <c r="AF139" s="301" t="str">
        <f>IF(AD139="","",IF(AD139="IMPACTO",SUM(W139+Z139+AC139),0))</f>
        <v/>
      </c>
      <c r="AG139" s="306"/>
      <c r="AH139" s="306"/>
      <c r="AI139" s="306"/>
      <c r="AJ139" s="306"/>
      <c r="AK139" s="306"/>
      <c r="AL139" s="306"/>
      <c r="AM139" s="306"/>
      <c r="AN139" s="308"/>
      <c r="AO139" s="308"/>
      <c r="AP139" s="308"/>
      <c r="AQ139" s="312"/>
      <c r="AR139" s="104"/>
      <c r="AS139" s="104"/>
      <c r="AT139" s="104"/>
      <c r="AU139" s="104"/>
      <c r="AV139" s="262"/>
      <c r="AW139" s="104"/>
      <c r="AX139" s="104"/>
      <c r="AY139" s="104"/>
      <c r="AZ139" s="104"/>
      <c r="BA139" s="104"/>
      <c r="BB139" s="104"/>
      <c r="BC139" s="104"/>
      <c r="BD139" s="104"/>
      <c r="BE139" s="104"/>
      <c r="BF139" s="104"/>
      <c r="BG139" s="104"/>
      <c r="BH139" s="104"/>
      <c r="BI139" s="104"/>
      <c r="BJ139" s="262" t="s">
        <v>502</v>
      </c>
      <c r="BK139" s="262" t="s">
        <v>503</v>
      </c>
      <c r="BL139" s="262" t="s">
        <v>89</v>
      </c>
      <c r="BM139" s="262" t="s">
        <v>85</v>
      </c>
      <c r="BN139" s="262"/>
      <c r="BO139" s="262"/>
      <c r="BP139" s="294"/>
      <c r="BQ139" s="294"/>
      <c r="BR139" s="294"/>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40"/>
      <c r="B140" s="294"/>
      <c r="C140" s="79"/>
      <c r="D140" s="343"/>
      <c r="E140" s="97"/>
      <c r="F140" s="98"/>
      <c r="G140" s="100"/>
      <c r="H140" s="102"/>
      <c r="I140" s="346"/>
      <c r="J140" s="104" t="s">
        <v>390</v>
      </c>
      <c r="K140" s="346"/>
      <c r="L140" s="104"/>
      <c r="M140" s="350"/>
      <c r="N140" s="350"/>
      <c r="O140" s="353"/>
      <c r="P140" s="325"/>
      <c r="Q140" s="328"/>
      <c r="R140" s="309"/>
      <c r="S140" s="332"/>
      <c r="T140" s="104"/>
      <c r="U140" s="134"/>
      <c r="V140" s="296"/>
      <c r="W140" s="297"/>
      <c r="X140" s="298"/>
      <c r="Y140" s="358"/>
      <c r="Z140" s="359"/>
      <c r="AA140" s="359"/>
      <c r="AB140" s="359"/>
      <c r="AC140" s="359"/>
      <c r="AD140" s="360"/>
      <c r="AE140" s="300"/>
      <c r="AF140" s="302"/>
      <c r="AG140" s="306"/>
      <c r="AH140" s="306"/>
      <c r="AI140" s="306"/>
      <c r="AJ140" s="306"/>
      <c r="AK140" s="306"/>
      <c r="AL140" s="306"/>
      <c r="AM140" s="306"/>
      <c r="AN140" s="309"/>
      <c r="AO140" s="309"/>
      <c r="AP140" s="309"/>
      <c r="AQ140" s="313"/>
      <c r="AR140" s="104"/>
      <c r="AS140" s="104"/>
      <c r="AT140" s="104"/>
      <c r="AU140" s="104"/>
      <c r="AV140" s="262"/>
      <c r="AW140" s="104"/>
      <c r="AX140" s="104"/>
      <c r="AY140" s="104"/>
      <c r="AZ140" s="104"/>
      <c r="BA140" s="104"/>
      <c r="BB140" s="104"/>
      <c r="BC140" s="104"/>
      <c r="BD140" s="104"/>
      <c r="BE140" s="104"/>
      <c r="BF140" s="104"/>
      <c r="BG140" s="104"/>
      <c r="BH140" s="104"/>
      <c r="BI140" s="104"/>
      <c r="BJ140" s="262"/>
      <c r="BK140" s="262"/>
      <c r="BL140" s="262"/>
      <c r="BM140" s="262"/>
      <c r="BN140" s="262"/>
      <c r="BO140" s="262"/>
      <c r="BP140" s="294"/>
      <c r="BQ140" s="294"/>
      <c r="BR140" s="294"/>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41"/>
      <c r="B141" s="294"/>
      <c r="C141" s="80"/>
      <c r="D141" s="344"/>
      <c r="E141" s="97"/>
      <c r="F141" s="98"/>
      <c r="G141" s="101"/>
      <c r="H141" s="102"/>
      <c r="I141" s="347"/>
      <c r="J141" s="105"/>
      <c r="K141" s="347"/>
      <c r="L141" s="105"/>
      <c r="M141" s="351"/>
      <c r="N141" s="351"/>
      <c r="O141" s="354"/>
      <c r="P141" s="326"/>
      <c r="Q141" s="329"/>
      <c r="R141" s="310"/>
      <c r="S141" s="333"/>
      <c r="T141" s="105"/>
      <c r="U141" s="134"/>
      <c r="V141" s="303"/>
      <c r="W141" s="304"/>
      <c r="X141" s="305"/>
      <c r="Y141" s="361"/>
      <c r="Z141" s="362"/>
      <c r="AA141" s="362"/>
      <c r="AB141" s="362"/>
      <c r="AC141" s="362"/>
      <c r="AD141" s="363"/>
      <c r="AE141" s="36" t="str">
        <f>IF(AD141="","",IF(AD141="PROBABILIDAD",SUM(W141+Z141+AC141),0))</f>
        <v/>
      </c>
      <c r="AF141" s="53" t="str">
        <f>IF(AD141="","",IF(AD141="IMPACTO",SUM(W141+Z141+AC141),0))</f>
        <v/>
      </c>
      <c r="AG141" s="300"/>
      <c r="AH141" s="300"/>
      <c r="AI141" s="300"/>
      <c r="AJ141" s="300"/>
      <c r="AK141" s="300"/>
      <c r="AL141" s="300"/>
      <c r="AM141" s="300"/>
      <c r="AN141" s="310"/>
      <c r="AO141" s="310"/>
      <c r="AP141" s="310"/>
      <c r="AQ141" s="314"/>
      <c r="AR141" s="105"/>
      <c r="AS141" s="105"/>
      <c r="AT141" s="105"/>
      <c r="AU141" s="105"/>
      <c r="AV141" s="263"/>
      <c r="AW141" s="105"/>
      <c r="AX141" s="105"/>
      <c r="AY141" s="105"/>
      <c r="AZ141" s="105"/>
      <c r="BA141" s="105"/>
      <c r="BB141" s="105"/>
      <c r="BC141" s="105"/>
      <c r="BD141" s="105"/>
      <c r="BE141" s="105"/>
      <c r="BF141" s="105"/>
      <c r="BG141" s="105"/>
      <c r="BH141" s="105"/>
      <c r="BI141" s="105"/>
      <c r="BJ141" s="263"/>
      <c r="BK141" s="263"/>
      <c r="BL141" s="263"/>
      <c r="BM141" s="263"/>
      <c r="BN141" s="263"/>
      <c r="BO141" s="263"/>
      <c r="BP141" s="295"/>
      <c r="BQ141" s="295"/>
      <c r="BR141" s="295"/>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103.5" customHeight="1" thickBot="1" x14ac:dyDescent="0.25">
      <c r="A142" s="339"/>
      <c r="B142" s="294"/>
      <c r="C142" s="78"/>
      <c r="D142" s="342">
        <v>7</v>
      </c>
      <c r="E142" s="97"/>
      <c r="F142" s="98" t="s">
        <v>78</v>
      </c>
      <c r="G142" s="99" t="s">
        <v>197</v>
      </c>
      <c r="H142" s="102" t="s">
        <v>5</v>
      </c>
      <c r="I142" s="345" t="s">
        <v>44</v>
      </c>
      <c r="J142" s="102" t="s">
        <v>358</v>
      </c>
      <c r="K142" s="345" t="s">
        <v>347</v>
      </c>
      <c r="L142" s="102" t="s">
        <v>334</v>
      </c>
      <c r="M142" s="348" t="s">
        <v>61</v>
      </c>
      <c r="N142" s="348" t="s">
        <v>36</v>
      </c>
      <c r="O142" s="352">
        <f>VLOOKUP(M142,'MATRIZ CALIFICACIÓN'!$B$10:$C$24,2,FALSE)</f>
        <v>3</v>
      </c>
      <c r="P142" s="324">
        <f>HLOOKUP(N142,'MATRIZ CALIFICACIÓN'!$D$8:$H$9,2,FALSE)</f>
        <v>4</v>
      </c>
      <c r="Q142" s="327">
        <f>VALUE(CONCATENATE(O142,P142))</f>
        <v>34</v>
      </c>
      <c r="R142" s="307" t="str">
        <f>VLOOKUP(Q142,'MATRIZ CALIFICACIÓN'!$D$58:$E$82,2,FALSE)</f>
        <v>ALTA</v>
      </c>
      <c r="S142" s="330" t="s">
        <v>65</v>
      </c>
      <c r="T142" s="102" t="s">
        <v>397</v>
      </c>
      <c r="U142" s="134" t="s">
        <v>247</v>
      </c>
      <c r="V142" s="334" t="s">
        <v>400</v>
      </c>
      <c r="W142" s="335"/>
      <c r="X142" s="336"/>
      <c r="Y142" s="315" t="s">
        <v>251</v>
      </c>
      <c r="Z142" s="316"/>
      <c r="AA142" s="316"/>
      <c r="AB142" s="316"/>
      <c r="AC142" s="316"/>
      <c r="AD142" s="317"/>
      <c r="AE142" s="36" t="str">
        <f>IF(AD142="","",IF(AD142="PROBABILIDAD",SUM(W142+Z142+AC142),0))</f>
        <v/>
      </c>
      <c r="AF142" s="92" t="str">
        <f>IF(AD142="","",IF(AD142="IMPACTO",SUM(W142+Z142+AC142),0))</f>
        <v/>
      </c>
      <c r="AG142" s="299">
        <f>IF(SUM(AE142:AE147),AVERAGEIF(AE142:AE147,"&gt;0",AE142:AE147),1)</f>
        <v>1</v>
      </c>
      <c r="AH142" s="299">
        <f>IF(SUM(AF142:AF147),AVERAGEIF(AF142:AF147,"&gt;0",AF142:AF147),1)</f>
        <v>1</v>
      </c>
      <c r="AI142" s="299">
        <f>IF(AND(AG142&gt;=0,AG142&lt;=50),0,IF(AND(AG142&gt;50,AG142&lt;76),1,2))</f>
        <v>0</v>
      </c>
      <c r="AJ142" s="299">
        <f>IF(AND(AH142&gt;=0,AH142&lt;=50),0,IF(AND(AH142&gt;50,AH142&lt;76),1,2))</f>
        <v>0</v>
      </c>
      <c r="AK142" s="299">
        <f>IF(AI142&lt;O142,O142-AI142,O142)</f>
        <v>3</v>
      </c>
      <c r="AL142" s="299">
        <f>IF(AJ142&lt;P142,P142-AJ142,P142)</f>
        <v>4</v>
      </c>
      <c r="AM142" s="299">
        <f>VALUE(CONCATENATE(AK88:AK142,AL142))</f>
        <v>34</v>
      </c>
      <c r="AN142" s="307" t="s">
        <v>50</v>
      </c>
      <c r="AO142" s="307" t="s">
        <v>59</v>
      </c>
      <c r="AP142" s="307" t="s">
        <v>261</v>
      </c>
      <c r="AQ142" s="311" t="s">
        <v>65</v>
      </c>
      <c r="AR142" s="102" t="s">
        <v>431</v>
      </c>
      <c r="AS142" s="241">
        <v>43282</v>
      </c>
      <c r="AT142" s="241">
        <v>43435</v>
      </c>
      <c r="AU142" s="102" t="s">
        <v>379</v>
      </c>
      <c r="AV142" s="260" t="s">
        <v>405</v>
      </c>
      <c r="AW142" s="102" t="s">
        <v>379</v>
      </c>
      <c r="AX142" s="260" t="s">
        <v>554</v>
      </c>
      <c r="AY142" s="260" t="s">
        <v>555</v>
      </c>
      <c r="AZ142" s="102" t="s">
        <v>86</v>
      </c>
      <c r="BA142" s="102" t="s">
        <v>39</v>
      </c>
      <c r="BB142" s="102"/>
      <c r="BC142" s="102"/>
      <c r="BD142" s="102"/>
      <c r="BE142" s="102"/>
      <c r="BF142" s="102"/>
      <c r="BG142" s="102"/>
      <c r="BH142" s="102"/>
      <c r="BI142" s="102"/>
      <c r="BJ142" s="260" t="s">
        <v>504</v>
      </c>
      <c r="BK142" s="260" t="s">
        <v>505</v>
      </c>
      <c r="BL142" s="260" t="s">
        <v>82</v>
      </c>
      <c r="BM142" s="260" t="s">
        <v>85</v>
      </c>
      <c r="BN142" s="261"/>
      <c r="BO142" s="260"/>
      <c r="BP142" s="293" t="s">
        <v>577</v>
      </c>
      <c r="BQ142" s="293"/>
      <c r="BR142" s="293" t="s">
        <v>574</v>
      </c>
      <c r="BS142" s="38"/>
      <c r="BT142" s="38"/>
      <c r="BU142" s="38"/>
      <c r="BV142" s="38"/>
      <c r="BW142" s="38"/>
      <c r="BX142" s="38"/>
      <c r="BY142" s="38"/>
      <c r="BZ142" s="38"/>
      <c r="CA142" s="38" t="s">
        <v>103</v>
      </c>
      <c r="CB142" s="38"/>
      <c r="CC142" s="38"/>
      <c r="CD142" s="38"/>
      <c r="CE142" s="38"/>
      <c r="CF142" s="38"/>
      <c r="CG142" s="38"/>
      <c r="CH142" s="38"/>
      <c r="CI142" s="38"/>
      <c r="CJ142" s="38" t="s">
        <v>64</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40"/>
      <c r="B143" s="294"/>
      <c r="C143" s="79"/>
      <c r="D143" s="343"/>
      <c r="E143" s="97"/>
      <c r="F143" s="98" t="s">
        <v>184</v>
      </c>
      <c r="G143" s="100" t="s">
        <v>201</v>
      </c>
      <c r="H143" s="102" t="s">
        <v>234</v>
      </c>
      <c r="I143" s="346"/>
      <c r="J143" s="103" t="s">
        <v>359</v>
      </c>
      <c r="K143" s="346"/>
      <c r="L143" s="103" t="s">
        <v>340</v>
      </c>
      <c r="M143" s="349"/>
      <c r="N143" s="349"/>
      <c r="O143" s="353"/>
      <c r="P143" s="325"/>
      <c r="Q143" s="328"/>
      <c r="R143" s="308"/>
      <c r="S143" s="331"/>
      <c r="T143" s="103" t="s">
        <v>398</v>
      </c>
      <c r="U143" s="134" t="s">
        <v>247</v>
      </c>
      <c r="V143" s="296" t="s">
        <v>401</v>
      </c>
      <c r="W143" s="297"/>
      <c r="X143" s="298"/>
      <c r="Y143" s="318"/>
      <c r="Z143" s="319"/>
      <c r="AA143" s="319"/>
      <c r="AB143" s="319"/>
      <c r="AC143" s="319"/>
      <c r="AD143" s="320"/>
      <c r="AE143" s="36" t="str">
        <f>IF(AD143="","",IF(AD143="PROBABILIDAD",SUM(W143+Z143+AC143),0))</f>
        <v/>
      </c>
      <c r="AF143" s="92" t="str">
        <f>IF(AD143="","",IF(AD143="IMPACTO",SUM(W143+Z143+AC143),0))</f>
        <v/>
      </c>
      <c r="AG143" s="306"/>
      <c r="AH143" s="306"/>
      <c r="AI143" s="306"/>
      <c r="AJ143" s="306"/>
      <c r="AK143" s="306"/>
      <c r="AL143" s="306"/>
      <c r="AM143" s="306"/>
      <c r="AN143" s="308"/>
      <c r="AO143" s="308"/>
      <c r="AP143" s="308"/>
      <c r="AQ143" s="312"/>
      <c r="AR143" s="103"/>
      <c r="AS143" s="103"/>
      <c r="AT143" s="103"/>
      <c r="AU143" s="103"/>
      <c r="AV143" s="261"/>
      <c r="AW143" s="103"/>
      <c r="AX143" s="103" t="s">
        <v>556</v>
      </c>
      <c r="AY143" s="103"/>
      <c r="AZ143" s="103"/>
      <c r="BA143" s="103"/>
      <c r="BB143" s="103"/>
      <c r="BC143" s="103"/>
      <c r="BD143" s="103"/>
      <c r="BE143" s="103"/>
      <c r="BF143" s="103"/>
      <c r="BG143" s="103"/>
      <c r="BH143" s="103"/>
      <c r="BI143" s="103"/>
      <c r="BJ143" s="261" t="s">
        <v>506</v>
      </c>
      <c r="BK143" s="263" t="s">
        <v>480</v>
      </c>
      <c r="BL143" s="261" t="s">
        <v>89</v>
      </c>
      <c r="BM143" s="261" t="s">
        <v>85</v>
      </c>
      <c r="BN143" s="261"/>
      <c r="BO143" s="261"/>
      <c r="BP143" s="294"/>
      <c r="BQ143" s="294"/>
      <c r="BR143" s="294"/>
      <c r="BS143" s="38"/>
      <c r="BT143" s="38"/>
      <c r="BU143" s="38"/>
      <c r="BV143" s="38"/>
      <c r="BW143" s="38"/>
      <c r="BX143" s="38"/>
      <c r="BY143" s="38"/>
      <c r="BZ143" s="38"/>
      <c r="CA143" s="38" t="s">
        <v>68</v>
      </c>
      <c r="CB143" s="38"/>
      <c r="CC143" s="38"/>
      <c r="CD143" s="38"/>
      <c r="CE143" s="38"/>
      <c r="CF143" s="38"/>
      <c r="CG143" s="38"/>
      <c r="CH143" s="38"/>
      <c r="CI143" s="38"/>
      <c r="CJ143" s="38" t="s">
        <v>65</v>
      </c>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41.25" customHeight="1" thickBot="1" x14ac:dyDescent="0.25">
      <c r="A144" s="340"/>
      <c r="B144" s="294"/>
      <c r="C144" s="79"/>
      <c r="D144" s="343"/>
      <c r="E144" s="97"/>
      <c r="F144" s="98"/>
      <c r="G144" s="100"/>
      <c r="H144" s="102"/>
      <c r="I144" s="346"/>
      <c r="J144" s="104" t="s">
        <v>360</v>
      </c>
      <c r="K144" s="346"/>
      <c r="L144" s="104" t="s">
        <v>362</v>
      </c>
      <c r="M144" s="349"/>
      <c r="N144" s="349"/>
      <c r="O144" s="353"/>
      <c r="P144" s="325"/>
      <c r="Q144" s="328"/>
      <c r="R144" s="308"/>
      <c r="S144" s="331"/>
      <c r="T144" s="104" t="s">
        <v>399</v>
      </c>
      <c r="U144" s="134" t="s">
        <v>247</v>
      </c>
      <c r="V144" s="296" t="s">
        <v>402</v>
      </c>
      <c r="W144" s="297"/>
      <c r="X144" s="298"/>
      <c r="Y144" s="318"/>
      <c r="Z144" s="319"/>
      <c r="AA144" s="319"/>
      <c r="AB144" s="319"/>
      <c r="AC144" s="319"/>
      <c r="AD144" s="320"/>
      <c r="AE144" s="299" t="str">
        <f>IF(AD144="","",IF(AD144="PROBABILIDAD",SUM(W144+Z144+AC144),0))</f>
        <v/>
      </c>
      <c r="AF144" s="301" t="str">
        <f>IF(AD144="","",IF(AD144="IMPACTO",SUM(W144+Z144+AC144),0))</f>
        <v/>
      </c>
      <c r="AG144" s="306"/>
      <c r="AH144" s="306"/>
      <c r="AI144" s="306"/>
      <c r="AJ144" s="306"/>
      <c r="AK144" s="306"/>
      <c r="AL144" s="306"/>
      <c r="AM144" s="306"/>
      <c r="AN144" s="308"/>
      <c r="AO144" s="308"/>
      <c r="AP144" s="308"/>
      <c r="AQ144" s="312"/>
      <c r="AR144" s="104"/>
      <c r="AS144" s="104"/>
      <c r="AT144" s="104"/>
      <c r="AU144" s="104"/>
      <c r="AV144" s="262"/>
      <c r="AW144" s="104"/>
      <c r="AX144" s="104" t="s">
        <v>557</v>
      </c>
      <c r="AY144" s="104"/>
      <c r="AZ144" s="104"/>
      <c r="BA144" s="104"/>
      <c r="BB144" s="104"/>
      <c r="BC144" s="104"/>
      <c r="BD144" s="104"/>
      <c r="BE144" s="104"/>
      <c r="BF144" s="104"/>
      <c r="BG144" s="104"/>
      <c r="BH144" s="104"/>
      <c r="BI144" s="104"/>
      <c r="BJ144" s="262" t="s">
        <v>475</v>
      </c>
      <c r="BK144" s="262" t="s">
        <v>478</v>
      </c>
      <c r="BL144" s="262" t="s">
        <v>89</v>
      </c>
      <c r="BM144" s="262" t="s">
        <v>85</v>
      </c>
      <c r="BN144" s="262"/>
      <c r="BO144" s="262"/>
      <c r="BP144" s="294"/>
      <c r="BQ144" s="294"/>
      <c r="BR144" s="294"/>
      <c r="BS144" s="38"/>
      <c r="BT144" s="38"/>
      <c r="BU144" s="38"/>
      <c r="BV144" s="38"/>
      <c r="BW144" s="38"/>
      <c r="BX144" s="38"/>
      <c r="BY144" s="38"/>
      <c r="BZ144" s="38"/>
      <c r="CA144" s="38" t="s">
        <v>5</v>
      </c>
      <c r="CB144" s="38"/>
      <c r="CC144" s="38"/>
      <c r="CD144" s="38"/>
      <c r="CE144" s="38"/>
      <c r="CF144" s="38"/>
      <c r="CG144" s="38"/>
      <c r="CH144" s="38"/>
      <c r="CI144" s="38"/>
      <c r="CJ144" s="38" t="s">
        <v>119</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40"/>
      <c r="B145" s="294"/>
      <c r="C145" s="79"/>
      <c r="D145" s="343"/>
      <c r="E145" s="97"/>
      <c r="F145" s="98"/>
      <c r="G145" s="100"/>
      <c r="H145" s="102"/>
      <c r="I145" s="346"/>
      <c r="J145" s="104" t="s">
        <v>361</v>
      </c>
      <c r="K145" s="346"/>
      <c r="L145" s="104" t="s">
        <v>320</v>
      </c>
      <c r="M145" s="350"/>
      <c r="N145" s="350"/>
      <c r="O145" s="353"/>
      <c r="P145" s="325"/>
      <c r="Q145" s="328"/>
      <c r="R145" s="309"/>
      <c r="S145" s="332"/>
      <c r="T145" s="104"/>
      <c r="U145" s="134"/>
      <c r="V145" s="296"/>
      <c r="W145" s="297"/>
      <c r="X145" s="298"/>
      <c r="Y145" s="318"/>
      <c r="Z145" s="319"/>
      <c r="AA145" s="319"/>
      <c r="AB145" s="319"/>
      <c r="AC145" s="319"/>
      <c r="AD145" s="320"/>
      <c r="AE145" s="300"/>
      <c r="AF145" s="302"/>
      <c r="AG145" s="306"/>
      <c r="AH145" s="306"/>
      <c r="AI145" s="306"/>
      <c r="AJ145" s="306"/>
      <c r="AK145" s="306"/>
      <c r="AL145" s="306"/>
      <c r="AM145" s="306"/>
      <c r="AN145" s="309"/>
      <c r="AO145" s="309"/>
      <c r="AP145" s="309"/>
      <c r="AQ145" s="313"/>
      <c r="AR145" s="104"/>
      <c r="AS145" s="104"/>
      <c r="AT145" s="104"/>
      <c r="AU145" s="104"/>
      <c r="AV145" s="262"/>
      <c r="AW145" s="104"/>
      <c r="AX145" s="104"/>
      <c r="AY145" s="104"/>
      <c r="AZ145" s="104"/>
      <c r="BA145" s="104"/>
      <c r="BB145" s="104"/>
      <c r="BC145" s="104"/>
      <c r="BD145" s="104"/>
      <c r="BE145" s="104"/>
      <c r="BF145" s="104"/>
      <c r="BG145" s="104"/>
      <c r="BH145" s="104"/>
      <c r="BI145" s="104"/>
      <c r="BJ145" s="261" t="s">
        <v>507</v>
      </c>
      <c r="BK145" s="261" t="s">
        <v>508</v>
      </c>
      <c r="BL145" s="262" t="s">
        <v>89</v>
      </c>
      <c r="BM145" s="262" t="s">
        <v>85</v>
      </c>
      <c r="BN145" s="262"/>
      <c r="BO145" s="262"/>
      <c r="BP145" s="294"/>
      <c r="BQ145" s="294"/>
      <c r="BR145" s="294"/>
      <c r="BS145" s="38"/>
      <c r="BT145" s="38"/>
      <c r="BU145" s="38"/>
      <c r="BV145" s="38"/>
      <c r="BW145" s="38"/>
      <c r="BX145" s="38"/>
      <c r="BY145" s="38"/>
      <c r="BZ145" s="38"/>
      <c r="CA145" s="38" t="s">
        <v>6</v>
      </c>
      <c r="CB145" s="38"/>
      <c r="CC145" s="38"/>
      <c r="CD145" s="38"/>
      <c r="CE145" s="38"/>
      <c r="CF145" s="38"/>
      <c r="CG145" s="38"/>
      <c r="CH145" s="38"/>
      <c r="CI145" s="38"/>
      <c r="CJ145" s="38" t="s">
        <v>66</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40"/>
      <c r="B146" s="294"/>
      <c r="C146" s="79"/>
      <c r="D146" s="343"/>
      <c r="E146" s="97"/>
      <c r="F146" s="98"/>
      <c r="G146" s="226"/>
      <c r="H146" s="102"/>
      <c r="I146" s="346"/>
      <c r="J146" s="228"/>
      <c r="K146" s="346"/>
      <c r="L146" s="228" t="s">
        <v>364</v>
      </c>
      <c r="M146" s="350"/>
      <c r="N146" s="350"/>
      <c r="O146" s="353"/>
      <c r="P146" s="325"/>
      <c r="Q146" s="328"/>
      <c r="R146" s="309"/>
      <c r="S146" s="332"/>
      <c r="T146" s="228"/>
      <c r="U146" s="134"/>
      <c r="V146" s="251"/>
      <c r="W146" s="252"/>
      <c r="X146" s="253"/>
      <c r="Y146" s="318"/>
      <c r="Z146" s="319"/>
      <c r="AA146" s="319"/>
      <c r="AB146" s="319"/>
      <c r="AC146" s="319"/>
      <c r="AD146" s="320"/>
      <c r="AE146" s="247"/>
      <c r="AF146" s="249"/>
      <c r="AG146" s="306"/>
      <c r="AH146" s="306"/>
      <c r="AI146" s="306"/>
      <c r="AJ146" s="306"/>
      <c r="AK146" s="306"/>
      <c r="AL146" s="306"/>
      <c r="AM146" s="306"/>
      <c r="AN146" s="309"/>
      <c r="AO146" s="309"/>
      <c r="AP146" s="309"/>
      <c r="AQ146" s="313"/>
      <c r="AR146" s="228"/>
      <c r="AS146" s="228"/>
      <c r="AT146" s="228"/>
      <c r="AU146" s="228"/>
      <c r="AV146" s="270"/>
      <c r="AW146" s="228"/>
      <c r="AX146" s="228"/>
      <c r="AY146" s="228"/>
      <c r="AZ146" s="228"/>
      <c r="BA146" s="228"/>
      <c r="BB146" s="228"/>
      <c r="BC146" s="228"/>
      <c r="BD146" s="228"/>
      <c r="BE146" s="228"/>
      <c r="BF146" s="228"/>
      <c r="BG146" s="228"/>
      <c r="BH146" s="228"/>
      <c r="BI146" s="228"/>
      <c r="BJ146" s="270" t="s">
        <v>475</v>
      </c>
      <c r="BK146" s="270" t="s">
        <v>509</v>
      </c>
      <c r="BL146" s="270" t="s">
        <v>89</v>
      </c>
      <c r="BM146" s="270" t="s">
        <v>85</v>
      </c>
      <c r="BN146" s="270"/>
      <c r="BO146" s="270"/>
      <c r="BP146" s="294"/>
      <c r="BQ146" s="294"/>
      <c r="BR146" s="294"/>
      <c r="BS146" s="38"/>
      <c r="BT146" s="38"/>
      <c r="BU146" s="38"/>
      <c r="BV146" s="38"/>
      <c r="BW146" s="38"/>
      <c r="BX146" s="38"/>
      <c r="BY146" s="38"/>
      <c r="BZ146" s="38"/>
      <c r="CA146" s="38"/>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row r="147" spans="1:219" s="41" customFormat="1" ht="41.25" customHeight="1" thickBot="1" x14ac:dyDescent="0.25">
      <c r="A147" s="341"/>
      <c r="B147" s="295"/>
      <c r="C147" s="80"/>
      <c r="D147" s="344"/>
      <c r="E147" s="97"/>
      <c r="F147" s="98"/>
      <c r="G147" s="101"/>
      <c r="H147" s="102"/>
      <c r="I147" s="347"/>
      <c r="J147" s="105"/>
      <c r="K147" s="347"/>
      <c r="L147" s="105" t="s">
        <v>363</v>
      </c>
      <c r="M147" s="351"/>
      <c r="N147" s="351"/>
      <c r="O147" s="354"/>
      <c r="P147" s="326"/>
      <c r="Q147" s="329"/>
      <c r="R147" s="310"/>
      <c r="S147" s="333"/>
      <c r="T147" s="105"/>
      <c r="U147" s="134"/>
      <c r="V147" s="303"/>
      <c r="W147" s="304"/>
      <c r="X147" s="305"/>
      <c r="Y147" s="321"/>
      <c r="Z147" s="322"/>
      <c r="AA147" s="322"/>
      <c r="AB147" s="322"/>
      <c r="AC147" s="322"/>
      <c r="AD147" s="323"/>
      <c r="AE147" s="36" t="str">
        <f>IF(AD147="","",IF(AD147="PROBABILIDAD",SUM(W147+Z147+AC147),0))</f>
        <v/>
      </c>
      <c r="AF147" s="53" t="str">
        <f>IF(AD147="","",IF(AD147="IMPACTO",SUM(W147+Z147+AC147),0))</f>
        <v/>
      </c>
      <c r="AG147" s="300"/>
      <c r="AH147" s="300"/>
      <c r="AI147" s="300"/>
      <c r="AJ147" s="300"/>
      <c r="AK147" s="300"/>
      <c r="AL147" s="300"/>
      <c r="AM147" s="300"/>
      <c r="AN147" s="310"/>
      <c r="AO147" s="310"/>
      <c r="AP147" s="310"/>
      <c r="AQ147" s="314"/>
      <c r="AR147" s="105"/>
      <c r="AS147" s="105"/>
      <c r="AT147" s="105"/>
      <c r="AU147" s="105"/>
      <c r="AV147" s="263"/>
      <c r="AW147" s="105"/>
      <c r="AX147" s="105"/>
      <c r="AY147" s="105"/>
      <c r="AZ147" s="105"/>
      <c r="BA147" s="105"/>
      <c r="BB147" s="105"/>
      <c r="BC147" s="105"/>
      <c r="BD147" s="105"/>
      <c r="BE147" s="105"/>
      <c r="BF147" s="105"/>
      <c r="BG147" s="105"/>
      <c r="BH147" s="105"/>
      <c r="BI147" s="105"/>
      <c r="BJ147" s="263" t="s">
        <v>510</v>
      </c>
      <c r="BK147" s="263" t="s">
        <v>511</v>
      </c>
      <c r="BL147" s="263" t="s">
        <v>89</v>
      </c>
      <c r="BM147" s="263" t="s">
        <v>85</v>
      </c>
      <c r="BN147" s="263"/>
      <c r="BO147" s="263"/>
      <c r="BP147" s="295"/>
      <c r="BQ147" s="295"/>
      <c r="BR147" s="295"/>
      <c r="BS147" s="38"/>
      <c r="BT147" s="38"/>
      <c r="BU147" s="38"/>
      <c r="BV147" s="38"/>
      <c r="BW147" s="38"/>
      <c r="BX147" s="38"/>
      <c r="BY147" s="38"/>
      <c r="BZ147" s="38"/>
      <c r="CA147" s="38" t="s">
        <v>7</v>
      </c>
      <c r="CB147" s="38"/>
      <c r="CC147" s="38"/>
      <c r="CD147" s="38"/>
      <c r="CE147" s="38"/>
      <c r="CF147" s="38"/>
      <c r="CG147" s="38"/>
      <c r="CH147" s="38"/>
      <c r="CI147" s="38"/>
      <c r="CJ147" s="38"/>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c r="DK147" s="38"/>
      <c r="DL147" s="38"/>
      <c r="DM147" s="38"/>
      <c r="DN147" s="38"/>
      <c r="DO147" s="38"/>
      <c r="DP147" s="38"/>
      <c r="DQ147" s="38"/>
      <c r="DR147" s="38"/>
      <c r="DS147" s="38"/>
      <c r="DT147" s="38"/>
      <c r="DU147" s="38"/>
      <c r="DV147" s="38"/>
      <c r="DW147" s="38"/>
      <c r="DX147" s="38"/>
      <c r="DY147" s="38"/>
      <c r="DZ147" s="38"/>
      <c r="EA147" s="38"/>
      <c r="EB147" s="38"/>
      <c r="EC147" s="38"/>
      <c r="ED147" s="38"/>
      <c r="EE147" s="38"/>
      <c r="EF147" s="38"/>
      <c r="EG147" s="38"/>
      <c r="EH147" s="38"/>
      <c r="EI147" s="38"/>
      <c r="EJ147" s="38"/>
      <c r="EK147" s="38"/>
      <c r="EL147" s="38"/>
      <c r="EM147" s="38"/>
      <c r="EN147" s="38"/>
      <c r="EO147" s="38"/>
      <c r="EP147" s="38"/>
      <c r="EQ147" s="38"/>
      <c r="ER147" s="38"/>
      <c r="ES147" s="38"/>
      <c r="ET147" s="38"/>
      <c r="EU147" s="38"/>
      <c r="EV147" s="38"/>
      <c r="EW147" s="38"/>
      <c r="EX147" s="38"/>
      <c r="EY147" s="38"/>
      <c r="EZ147" s="38"/>
      <c r="FA147" s="38"/>
      <c r="FB147" s="38"/>
      <c r="FC147" s="38"/>
      <c r="FD147" s="38"/>
      <c r="FE147" s="38"/>
      <c r="FF147" s="38"/>
      <c r="FG147" s="38"/>
      <c r="FH147" s="38"/>
      <c r="FI147" s="38"/>
      <c r="FJ147" s="38"/>
      <c r="FK147" s="38"/>
      <c r="FL147" s="38"/>
      <c r="FM147" s="38"/>
      <c r="FN147" s="38"/>
      <c r="FO147" s="38"/>
      <c r="FP147" s="38"/>
      <c r="FQ147" s="38"/>
      <c r="FR147" s="38"/>
      <c r="FS147" s="38"/>
      <c r="FT147" s="38"/>
      <c r="FU147" s="38"/>
      <c r="FV147" s="38"/>
      <c r="FW147" s="38"/>
      <c r="FX147" s="38"/>
      <c r="FY147" s="38"/>
      <c r="FZ147" s="38"/>
      <c r="GA147" s="38"/>
      <c r="GB147" s="38"/>
      <c r="GC147" s="38"/>
      <c r="GD147" s="38"/>
      <c r="GE147" s="38"/>
      <c r="GF147" s="38"/>
      <c r="GG147" s="38"/>
      <c r="GH147" s="38"/>
      <c r="GI147" s="38"/>
      <c r="GJ147" s="38"/>
      <c r="GK147" s="38"/>
      <c r="GL147" s="38"/>
      <c r="GM147" s="38"/>
      <c r="GN147" s="38"/>
      <c r="GO147" s="38"/>
      <c r="GP147" s="38"/>
      <c r="GQ147" s="38"/>
      <c r="GR147" s="38"/>
      <c r="GS147" s="38"/>
      <c r="GT147" s="38"/>
      <c r="GU147" s="38"/>
      <c r="GV147" s="38"/>
      <c r="GW147" s="38"/>
      <c r="GX147" s="38"/>
      <c r="GY147" s="38"/>
      <c r="GZ147" s="38"/>
      <c r="HA147" s="38"/>
      <c r="HB147" s="38"/>
      <c r="HC147" s="38"/>
      <c r="HD147" s="38"/>
      <c r="HE147" s="39"/>
      <c r="HF147" s="40"/>
      <c r="HG147" s="40"/>
      <c r="HH147" s="40"/>
      <c r="HI147" s="40"/>
      <c r="HJ147" s="40"/>
      <c r="HK147" s="40"/>
    </row>
    <row r="148" spans="1:219" s="41" customFormat="1" ht="70.5" customHeight="1" thickBot="1" x14ac:dyDescent="0.25">
      <c r="A148" s="339"/>
      <c r="B148" s="337"/>
      <c r="C148" s="78"/>
      <c r="D148" s="342">
        <v>8</v>
      </c>
      <c r="E148" s="97"/>
      <c r="F148" s="98" t="s">
        <v>184</v>
      </c>
      <c r="G148" s="99" t="s">
        <v>197</v>
      </c>
      <c r="H148" s="102" t="s">
        <v>5</v>
      </c>
      <c r="I148" s="345" t="s">
        <v>44</v>
      </c>
      <c r="J148" s="102" t="s">
        <v>373</v>
      </c>
      <c r="K148" s="345" t="s">
        <v>349</v>
      </c>
      <c r="L148" s="102" t="s">
        <v>333</v>
      </c>
      <c r="M148" s="348" t="s">
        <v>61</v>
      </c>
      <c r="N148" s="348" t="s">
        <v>35</v>
      </c>
      <c r="O148" s="352">
        <f>VLOOKUP(M148,'MATRIZ CALIFICACIÓN'!$B$10:$C$24,2,FALSE)</f>
        <v>3</v>
      </c>
      <c r="P148" s="324">
        <f>HLOOKUP(N148,'MATRIZ CALIFICACIÓN'!$D$8:$H$9,2,FALSE)</f>
        <v>2</v>
      </c>
      <c r="Q148" s="327">
        <f>VALUE(CONCATENATE(O148,P148))</f>
        <v>32</v>
      </c>
      <c r="R148" s="307" t="str">
        <f>VLOOKUP(Q148,'MATRIZ CALIFICACIÓN'!$D$58:$E$82,2,FALSE)</f>
        <v>MODERADA</v>
      </c>
      <c r="S148" s="330" t="s">
        <v>65</v>
      </c>
      <c r="T148" s="102" t="s">
        <v>422</v>
      </c>
      <c r="U148" s="134" t="s">
        <v>247</v>
      </c>
      <c r="V148" s="334" t="s">
        <v>377</v>
      </c>
      <c r="W148" s="335"/>
      <c r="X148" s="336"/>
      <c r="Y148" s="315" t="s">
        <v>251</v>
      </c>
      <c r="Z148" s="316"/>
      <c r="AA148" s="316"/>
      <c r="AB148" s="316"/>
      <c r="AC148" s="316"/>
      <c r="AD148" s="317"/>
      <c r="AE148" s="36" t="str">
        <f>IF(AD148="","",IF(AD148="PROBABILIDAD",SUM(W148+Z148+AC148),0))</f>
        <v/>
      </c>
      <c r="AF148" s="248" t="str">
        <f>IF(AD148="","",IF(AD148="IMPACTO",SUM(W148+Z148+AC148),0))</f>
        <v/>
      </c>
      <c r="AG148" s="299">
        <f>IF(SUM(AE148:AE152),AVERAGEIF(AE148:AE152,"&gt;0",AE148:AE152),1)</f>
        <v>1</v>
      </c>
      <c r="AH148" s="299">
        <f>IF(SUM(AF148:AF152),AVERAGEIF(AF148:AF152,"&gt;0",AF148:AF152),1)</f>
        <v>1</v>
      </c>
      <c r="AI148" s="299">
        <f>IF(AND(AG148&gt;=0,AG148&lt;=50),0,IF(AND(AG148&gt;50,AG148&lt;76),1,2))</f>
        <v>0</v>
      </c>
      <c r="AJ148" s="299">
        <f>IF(AND(AH148&gt;=0,AH148&lt;=50),0,IF(AND(AH148&gt;50,AH148&lt;76),1,2))</f>
        <v>0</v>
      </c>
      <c r="AK148" s="299">
        <f>IF(AI148&lt;O148,O148-AI148,O148)</f>
        <v>3</v>
      </c>
      <c r="AL148" s="299">
        <f>IF(AJ148&lt;P148,P148-AJ148,P148)</f>
        <v>2</v>
      </c>
      <c r="AM148" s="299">
        <f>VALUE(CONCATENATE(AK93:AK148,AL148))</f>
        <v>32</v>
      </c>
      <c r="AN148" s="307" t="s">
        <v>50</v>
      </c>
      <c r="AO148" s="307" t="s">
        <v>57</v>
      </c>
      <c r="AP148" s="307" t="s">
        <v>261</v>
      </c>
      <c r="AQ148" s="311" t="s">
        <v>119</v>
      </c>
      <c r="AR148" s="102" t="s">
        <v>432</v>
      </c>
      <c r="AS148" s="241">
        <v>43282</v>
      </c>
      <c r="AT148" s="241">
        <v>43435</v>
      </c>
      <c r="AU148" s="102" t="s">
        <v>379</v>
      </c>
      <c r="AV148" s="260" t="s">
        <v>406</v>
      </c>
      <c r="AW148" s="102" t="s">
        <v>379</v>
      </c>
      <c r="AX148" s="260" t="s">
        <v>558</v>
      </c>
      <c r="AY148" s="260" t="s">
        <v>559</v>
      </c>
      <c r="AZ148" s="102" t="s">
        <v>86</v>
      </c>
      <c r="BA148" s="102" t="s">
        <v>85</v>
      </c>
      <c r="BB148" s="102"/>
      <c r="BC148" s="102"/>
      <c r="BD148" s="102"/>
      <c r="BE148" s="102"/>
      <c r="BF148" s="102"/>
      <c r="BG148" s="102"/>
      <c r="BH148" s="102"/>
      <c r="BI148" s="102"/>
      <c r="BJ148" s="260" t="s">
        <v>512</v>
      </c>
      <c r="BK148" s="260" t="s">
        <v>513</v>
      </c>
      <c r="BL148" s="260" t="s">
        <v>86</v>
      </c>
      <c r="BM148" s="260" t="s">
        <v>85</v>
      </c>
      <c r="BN148" s="260"/>
      <c r="BO148" s="260"/>
      <c r="BP148" s="293" t="s">
        <v>579</v>
      </c>
      <c r="BQ148" s="293"/>
      <c r="BR148" s="293" t="s">
        <v>578</v>
      </c>
      <c r="BS148" s="38"/>
      <c r="BT148" s="38"/>
      <c r="BU148" s="38"/>
      <c r="BV148" s="38"/>
      <c r="BW148" s="38"/>
      <c r="BX148" s="38"/>
      <c r="BY148" s="38"/>
      <c r="BZ148" s="38"/>
      <c r="CA148" s="38" t="s">
        <v>103</v>
      </c>
      <c r="CB148" s="38"/>
      <c r="CC148" s="38"/>
      <c r="CD148" s="38"/>
      <c r="CE148" s="38"/>
      <c r="CF148" s="38"/>
      <c r="CG148" s="38"/>
      <c r="CH148" s="38"/>
      <c r="CI148" s="38"/>
      <c r="CJ148" s="38" t="s">
        <v>64</v>
      </c>
      <c r="CK148" s="38"/>
      <c r="CL148" s="38"/>
      <c r="CM148" s="38"/>
      <c r="CN148" s="38"/>
      <c r="CO148" s="38"/>
      <c r="CP148" s="38"/>
      <c r="CQ148" s="38"/>
      <c r="CR148" s="38"/>
      <c r="CS148" s="38"/>
      <c r="CT148" s="38"/>
      <c r="CU148" s="38"/>
      <c r="CV148" s="38"/>
      <c r="CW148" s="38"/>
      <c r="CX148" s="38"/>
      <c r="CY148" s="38"/>
      <c r="CZ148" s="38"/>
      <c r="DA148" s="38"/>
      <c r="DB148" s="38"/>
      <c r="DC148" s="38"/>
      <c r="DD148" s="38"/>
      <c r="DE148" s="38"/>
      <c r="DF148" s="38"/>
      <c r="DG148" s="38"/>
      <c r="DH148" s="38"/>
      <c r="DI148" s="38"/>
      <c r="DJ148" s="38"/>
      <c r="DK148" s="38"/>
      <c r="DL148" s="38"/>
      <c r="DM148" s="38"/>
      <c r="DN148" s="38"/>
      <c r="DO148" s="38"/>
      <c r="DP148" s="38"/>
      <c r="DQ148" s="38"/>
      <c r="DR148" s="38"/>
      <c r="DS148" s="38"/>
      <c r="DT148" s="38"/>
      <c r="DU148" s="38"/>
      <c r="DV148" s="38"/>
      <c r="DW148" s="38"/>
      <c r="DX148" s="38"/>
      <c r="DY148" s="38"/>
      <c r="DZ148" s="38"/>
      <c r="EA148" s="38"/>
      <c r="EB148" s="38"/>
      <c r="EC148" s="38"/>
      <c r="ED148" s="38"/>
      <c r="EE148" s="38"/>
      <c r="EF148" s="38"/>
      <c r="EG148" s="38"/>
      <c r="EH148" s="38"/>
      <c r="EI148" s="38"/>
      <c r="EJ148" s="38"/>
      <c r="EK148" s="38"/>
      <c r="EL148" s="38"/>
      <c r="EM148" s="38"/>
      <c r="EN148" s="38"/>
      <c r="EO148" s="38"/>
      <c r="EP148" s="38"/>
      <c r="EQ148" s="38"/>
      <c r="ER148" s="38"/>
      <c r="ES148" s="38"/>
      <c r="ET148" s="38"/>
      <c r="EU148" s="38"/>
      <c r="EV148" s="38"/>
      <c r="EW148" s="38"/>
      <c r="EX148" s="38"/>
      <c r="EY148" s="38"/>
      <c r="EZ148" s="38"/>
      <c r="FA148" s="38"/>
      <c r="FB148" s="38"/>
      <c r="FC148" s="38"/>
      <c r="FD148" s="38"/>
      <c r="FE148" s="38"/>
      <c r="FF148" s="38"/>
      <c r="FG148" s="38"/>
      <c r="FH148" s="38"/>
      <c r="FI148" s="38"/>
      <c r="FJ148" s="38"/>
      <c r="FK148" s="38"/>
      <c r="FL148" s="38"/>
      <c r="FM148" s="38"/>
      <c r="FN148" s="38"/>
      <c r="FO148" s="38"/>
      <c r="FP148" s="38"/>
      <c r="FQ148" s="38"/>
      <c r="FR148" s="38"/>
      <c r="FS148" s="38"/>
      <c r="FT148" s="38"/>
      <c r="FU148" s="38"/>
      <c r="FV148" s="38"/>
      <c r="FW148" s="38"/>
      <c r="FX148" s="38"/>
      <c r="FY148" s="38"/>
      <c r="FZ148" s="38"/>
      <c r="GA148" s="38"/>
      <c r="GB148" s="38"/>
      <c r="GC148" s="38"/>
      <c r="GD148" s="38"/>
      <c r="GE148" s="38"/>
      <c r="GF148" s="38"/>
      <c r="GG148" s="38"/>
      <c r="GH148" s="38"/>
      <c r="GI148" s="38"/>
      <c r="GJ148" s="38"/>
      <c r="GK148" s="38"/>
      <c r="GL148" s="38"/>
      <c r="GM148" s="38"/>
      <c r="GN148" s="38"/>
      <c r="GO148" s="38"/>
      <c r="GP148" s="38"/>
      <c r="GQ148" s="38"/>
      <c r="GR148" s="38"/>
      <c r="GS148" s="38"/>
      <c r="GT148" s="38"/>
      <c r="GU148" s="38"/>
      <c r="GV148" s="38"/>
      <c r="GW148" s="38"/>
      <c r="GX148" s="38"/>
      <c r="GY148" s="38"/>
      <c r="GZ148" s="38"/>
      <c r="HA148" s="38"/>
      <c r="HB148" s="38"/>
      <c r="HC148" s="38"/>
      <c r="HD148" s="38"/>
      <c r="HE148" s="39"/>
      <c r="HF148" s="40"/>
      <c r="HG148" s="40"/>
      <c r="HH148" s="40"/>
      <c r="HI148" s="40"/>
      <c r="HJ148" s="40"/>
      <c r="HK148" s="40"/>
    </row>
    <row r="149" spans="1:219" s="41" customFormat="1" ht="41.25" customHeight="1" thickBot="1" x14ac:dyDescent="0.25">
      <c r="A149" s="340"/>
      <c r="B149" s="338"/>
      <c r="C149" s="79"/>
      <c r="D149" s="343"/>
      <c r="E149" s="97"/>
      <c r="F149" s="98" t="s">
        <v>78</v>
      </c>
      <c r="G149" s="100" t="s">
        <v>201</v>
      </c>
      <c r="H149" s="102" t="s">
        <v>303</v>
      </c>
      <c r="I149" s="346"/>
      <c r="J149" s="103" t="s">
        <v>365</v>
      </c>
      <c r="K149" s="346"/>
      <c r="L149" s="103" t="s">
        <v>320</v>
      </c>
      <c r="M149" s="349"/>
      <c r="N149" s="349"/>
      <c r="O149" s="353"/>
      <c r="P149" s="325"/>
      <c r="Q149" s="328"/>
      <c r="R149" s="308"/>
      <c r="S149" s="331"/>
      <c r="T149" s="103" t="s">
        <v>389</v>
      </c>
      <c r="U149" s="134" t="s">
        <v>247</v>
      </c>
      <c r="V149" s="296" t="s">
        <v>394</v>
      </c>
      <c r="W149" s="297"/>
      <c r="X149" s="298"/>
      <c r="Y149" s="318"/>
      <c r="Z149" s="319"/>
      <c r="AA149" s="319"/>
      <c r="AB149" s="319"/>
      <c r="AC149" s="319"/>
      <c r="AD149" s="320"/>
      <c r="AE149" s="36" t="str">
        <f>IF(AD149="","",IF(AD149="PROBABILIDAD",SUM(W149+Z149+AC149),0))</f>
        <v/>
      </c>
      <c r="AF149" s="248" t="str">
        <f>IF(AD149="","",IF(AD149="IMPACTO",SUM(W149+Z149+AC149),0))</f>
        <v/>
      </c>
      <c r="AG149" s="306"/>
      <c r="AH149" s="306"/>
      <c r="AI149" s="306"/>
      <c r="AJ149" s="306"/>
      <c r="AK149" s="306"/>
      <c r="AL149" s="306"/>
      <c r="AM149" s="306"/>
      <c r="AN149" s="308"/>
      <c r="AO149" s="308"/>
      <c r="AP149" s="308"/>
      <c r="AQ149" s="312"/>
      <c r="AR149" s="103"/>
      <c r="AS149" s="103"/>
      <c r="AT149" s="103"/>
      <c r="AU149" s="103"/>
      <c r="AV149" s="261"/>
      <c r="AW149" s="103"/>
      <c r="AX149" s="103" t="s">
        <v>560</v>
      </c>
      <c r="AY149" s="103"/>
      <c r="AZ149" s="103" t="s">
        <v>89</v>
      </c>
      <c r="BA149" s="103" t="s">
        <v>85</v>
      </c>
      <c r="BB149" s="103"/>
      <c r="BC149" s="103"/>
      <c r="BD149" s="103"/>
      <c r="BE149" s="103"/>
      <c r="BF149" s="103"/>
      <c r="BG149" s="103"/>
      <c r="BH149" s="103"/>
      <c r="BI149" s="103"/>
      <c r="BJ149" s="261" t="s">
        <v>514</v>
      </c>
      <c r="BK149" s="262" t="s">
        <v>515</v>
      </c>
      <c r="BL149" s="261" t="s">
        <v>86</v>
      </c>
      <c r="BM149" s="261" t="s">
        <v>85</v>
      </c>
      <c r="BN149" s="261"/>
      <c r="BO149" s="261"/>
      <c r="BP149" s="294"/>
      <c r="BQ149" s="294"/>
      <c r="BR149" s="294"/>
      <c r="BS149" s="38"/>
      <c r="BT149" s="38"/>
      <c r="BU149" s="38"/>
      <c r="BV149" s="38"/>
      <c r="BW149" s="38"/>
      <c r="BX149" s="38"/>
      <c r="BY149" s="38"/>
      <c r="BZ149" s="38"/>
      <c r="CA149" s="38" t="s">
        <v>68</v>
      </c>
      <c r="CB149" s="38"/>
      <c r="CC149" s="38"/>
      <c r="CD149" s="38"/>
      <c r="CE149" s="38"/>
      <c r="CF149" s="38"/>
      <c r="CG149" s="38"/>
      <c r="CH149" s="38"/>
      <c r="CI149" s="38"/>
      <c r="CJ149" s="38" t="s">
        <v>65</v>
      </c>
      <c r="CK149" s="38"/>
      <c r="CL149" s="38"/>
      <c r="CM149" s="38"/>
      <c r="CN149" s="38"/>
      <c r="CO149" s="38"/>
      <c r="CP149" s="38"/>
      <c r="CQ149" s="38"/>
      <c r="CR149" s="38"/>
      <c r="CS149" s="38"/>
      <c r="CT149" s="38"/>
      <c r="CU149" s="38"/>
      <c r="CV149" s="38"/>
      <c r="CW149" s="38"/>
      <c r="CX149" s="38"/>
      <c r="CY149" s="38"/>
      <c r="CZ149" s="38"/>
      <c r="DA149" s="38"/>
      <c r="DB149" s="38"/>
      <c r="DC149" s="38"/>
      <c r="DD149" s="38"/>
      <c r="DE149" s="38"/>
      <c r="DF149" s="38"/>
      <c r="DG149" s="38"/>
      <c r="DH149" s="38"/>
      <c r="DI149" s="38"/>
      <c r="DJ149" s="38"/>
      <c r="DK149" s="38"/>
      <c r="DL149" s="38"/>
      <c r="DM149" s="38"/>
      <c r="DN149" s="38"/>
      <c r="DO149" s="38"/>
      <c r="DP149" s="38"/>
      <c r="DQ149" s="38"/>
      <c r="DR149" s="38"/>
      <c r="DS149" s="38"/>
      <c r="DT149" s="38"/>
      <c r="DU149" s="38"/>
      <c r="DV149" s="38"/>
      <c r="DW149" s="38"/>
      <c r="DX149" s="38"/>
      <c r="DY149" s="38"/>
      <c r="DZ149" s="38"/>
      <c r="EA149" s="38"/>
      <c r="EB149" s="38"/>
      <c r="EC149" s="38"/>
      <c r="ED149" s="38"/>
      <c r="EE149" s="38"/>
      <c r="EF149" s="38"/>
      <c r="EG149" s="38"/>
      <c r="EH149" s="38"/>
      <c r="EI149" s="38"/>
      <c r="EJ149" s="38"/>
      <c r="EK149" s="38"/>
      <c r="EL149" s="38"/>
      <c r="EM149" s="38"/>
      <c r="EN149" s="38"/>
      <c r="EO149" s="38"/>
      <c r="EP149" s="38"/>
      <c r="EQ149" s="38"/>
      <c r="ER149" s="38"/>
      <c r="ES149" s="38"/>
      <c r="ET149" s="38"/>
      <c r="EU149" s="38"/>
      <c r="EV149" s="38"/>
      <c r="EW149" s="38"/>
      <c r="EX149" s="38"/>
      <c r="EY149" s="38"/>
      <c r="EZ149" s="38"/>
      <c r="FA149" s="38"/>
      <c r="FB149" s="38"/>
      <c r="FC149" s="38"/>
      <c r="FD149" s="38"/>
      <c r="FE149" s="38"/>
      <c r="FF149" s="38"/>
      <c r="FG149" s="38"/>
      <c r="FH149" s="38"/>
      <c r="FI149" s="38"/>
      <c r="FJ149" s="38"/>
      <c r="FK149" s="38"/>
      <c r="FL149" s="38"/>
      <c r="FM149" s="38"/>
      <c r="FN149" s="38"/>
      <c r="FO149" s="38"/>
      <c r="FP149" s="38"/>
      <c r="FQ149" s="38"/>
      <c r="FR149" s="38"/>
      <c r="FS149" s="38"/>
      <c r="FT149" s="38"/>
      <c r="FU149" s="38"/>
      <c r="FV149" s="38"/>
      <c r="FW149" s="38"/>
      <c r="FX149" s="38"/>
      <c r="FY149" s="38"/>
      <c r="FZ149" s="38"/>
      <c r="GA149" s="38"/>
      <c r="GB149" s="38"/>
      <c r="GC149" s="38"/>
      <c r="GD149" s="38"/>
      <c r="GE149" s="38"/>
      <c r="GF149" s="38"/>
      <c r="GG149" s="38"/>
      <c r="GH149" s="38"/>
      <c r="GI149" s="38"/>
      <c r="GJ149" s="38"/>
      <c r="GK149" s="38"/>
      <c r="GL149" s="38"/>
      <c r="GM149" s="38"/>
      <c r="GN149" s="38"/>
      <c r="GO149" s="38"/>
      <c r="GP149" s="38"/>
      <c r="GQ149" s="38"/>
      <c r="GR149" s="38"/>
      <c r="GS149" s="38"/>
      <c r="GT149" s="38"/>
      <c r="GU149" s="38"/>
      <c r="GV149" s="38"/>
      <c r="GW149" s="38"/>
      <c r="GX149" s="38"/>
      <c r="GY149" s="38"/>
      <c r="GZ149" s="38"/>
      <c r="HA149" s="38"/>
      <c r="HB149" s="38"/>
      <c r="HC149" s="38"/>
      <c r="HD149" s="38"/>
      <c r="HE149" s="39"/>
      <c r="HF149" s="40"/>
      <c r="HG149" s="40"/>
      <c r="HH149" s="40"/>
      <c r="HI149" s="40"/>
      <c r="HJ149" s="40"/>
      <c r="HK149" s="40"/>
    </row>
    <row r="150" spans="1:219" s="41" customFormat="1" ht="41.25" customHeight="1" thickBot="1" x14ac:dyDescent="0.25">
      <c r="A150" s="340"/>
      <c r="B150" s="338"/>
      <c r="C150" s="79"/>
      <c r="D150" s="343"/>
      <c r="E150" s="97"/>
      <c r="F150" s="98"/>
      <c r="G150" s="100"/>
      <c r="H150" s="102"/>
      <c r="I150" s="346"/>
      <c r="J150" s="104" t="s">
        <v>374</v>
      </c>
      <c r="K150" s="346"/>
      <c r="L150" s="104" t="s">
        <v>366</v>
      </c>
      <c r="M150" s="349"/>
      <c r="N150" s="349"/>
      <c r="O150" s="353"/>
      <c r="P150" s="325"/>
      <c r="Q150" s="328"/>
      <c r="R150" s="308"/>
      <c r="S150" s="331"/>
      <c r="T150" s="104" t="s">
        <v>403</v>
      </c>
      <c r="U150" s="134" t="s">
        <v>247</v>
      </c>
      <c r="V150" s="296" t="s">
        <v>377</v>
      </c>
      <c r="W150" s="297"/>
      <c r="X150" s="298"/>
      <c r="Y150" s="318"/>
      <c r="Z150" s="319"/>
      <c r="AA150" s="319"/>
      <c r="AB150" s="319"/>
      <c r="AC150" s="319"/>
      <c r="AD150" s="320"/>
      <c r="AE150" s="299" t="str">
        <f>IF(AD150="","",IF(AD150="PROBABILIDAD",SUM(W150+Z150+AC150),0))</f>
        <v/>
      </c>
      <c r="AF150" s="301" t="str">
        <f>IF(AD150="","",IF(AD150="IMPACTO",SUM(W150+Z150+AC150),0))</f>
        <v/>
      </c>
      <c r="AG150" s="306"/>
      <c r="AH150" s="306"/>
      <c r="AI150" s="306"/>
      <c r="AJ150" s="306"/>
      <c r="AK150" s="306"/>
      <c r="AL150" s="306"/>
      <c r="AM150" s="306"/>
      <c r="AN150" s="308"/>
      <c r="AO150" s="308"/>
      <c r="AP150" s="308"/>
      <c r="AQ150" s="312"/>
      <c r="AR150" s="104"/>
      <c r="AS150" s="104"/>
      <c r="AT150" s="104"/>
      <c r="AU150" s="104"/>
      <c r="AV150" s="262"/>
      <c r="AW150" s="104"/>
      <c r="AX150" s="104" t="s">
        <v>561</v>
      </c>
      <c r="AY150" s="104"/>
      <c r="AZ150" s="104" t="s">
        <v>89</v>
      </c>
      <c r="BA150" s="104" t="s">
        <v>85</v>
      </c>
      <c r="BB150" s="104"/>
      <c r="BC150" s="104"/>
      <c r="BD150" s="104"/>
      <c r="BE150" s="104"/>
      <c r="BF150" s="104"/>
      <c r="BG150" s="104"/>
      <c r="BH150" s="104"/>
      <c r="BI150" s="104"/>
      <c r="BJ150" s="262" t="s">
        <v>516</v>
      </c>
      <c r="BK150" s="262" t="s">
        <v>517</v>
      </c>
      <c r="BL150" s="262" t="s">
        <v>86</v>
      </c>
      <c r="BM150" s="262" t="s">
        <v>85</v>
      </c>
      <c r="BN150" s="262"/>
      <c r="BO150" s="262"/>
      <c r="BP150" s="294"/>
      <c r="BQ150" s="294"/>
      <c r="BR150" s="294"/>
      <c r="BS150" s="38"/>
      <c r="BT150" s="38"/>
      <c r="BU150" s="38"/>
      <c r="BV150" s="38"/>
      <c r="BW150" s="38"/>
      <c r="BX150" s="38"/>
      <c r="BY150" s="38"/>
      <c r="BZ150" s="38"/>
      <c r="CA150" s="38" t="s">
        <v>5</v>
      </c>
      <c r="CB150" s="38"/>
      <c r="CC150" s="38"/>
      <c r="CD150" s="38"/>
      <c r="CE150" s="38"/>
      <c r="CF150" s="38"/>
      <c r="CG150" s="38"/>
      <c r="CH150" s="38"/>
      <c r="CI150" s="38"/>
      <c r="CJ150" s="38" t="s">
        <v>119</v>
      </c>
      <c r="CK150" s="38"/>
      <c r="CL150" s="38"/>
      <c r="CM150" s="38"/>
      <c r="CN150" s="38"/>
      <c r="CO150" s="38"/>
      <c r="CP150" s="38"/>
      <c r="CQ150" s="38"/>
      <c r="CR150" s="38"/>
      <c r="CS150" s="38"/>
      <c r="CT150" s="38"/>
      <c r="CU150" s="38"/>
      <c r="CV150" s="38"/>
      <c r="CW150" s="38"/>
      <c r="CX150" s="38"/>
      <c r="CY150" s="38"/>
      <c r="CZ150" s="38"/>
      <c r="DA150" s="38"/>
      <c r="DB150" s="38"/>
      <c r="DC150" s="38"/>
      <c r="DD150" s="38"/>
      <c r="DE150" s="38"/>
      <c r="DF150" s="38"/>
      <c r="DG150" s="38"/>
      <c r="DH150" s="38"/>
      <c r="DI150" s="38"/>
      <c r="DJ150" s="38"/>
      <c r="DK150" s="38"/>
      <c r="DL150" s="38"/>
      <c r="DM150" s="38"/>
      <c r="DN150" s="38"/>
      <c r="DO150" s="38"/>
      <c r="DP150" s="38"/>
      <c r="DQ150" s="38"/>
      <c r="DR150" s="38"/>
      <c r="DS150" s="38"/>
      <c r="DT150" s="38"/>
      <c r="DU150" s="38"/>
      <c r="DV150" s="38"/>
      <c r="DW150" s="38"/>
      <c r="DX150" s="38"/>
      <c r="DY150" s="38"/>
      <c r="DZ150" s="38"/>
      <c r="EA150" s="38"/>
      <c r="EB150" s="38"/>
      <c r="EC150" s="38"/>
      <c r="ED150" s="38"/>
      <c r="EE150" s="38"/>
      <c r="EF150" s="38"/>
      <c r="EG150" s="38"/>
      <c r="EH150" s="38"/>
      <c r="EI150" s="38"/>
      <c r="EJ150" s="38"/>
      <c r="EK150" s="38"/>
      <c r="EL150" s="38"/>
      <c r="EM150" s="38"/>
      <c r="EN150" s="38"/>
      <c r="EO150" s="38"/>
      <c r="EP150" s="38"/>
      <c r="EQ150" s="38"/>
      <c r="ER150" s="38"/>
      <c r="ES150" s="38"/>
      <c r="ET150" s="38"/>
      <c r="EU150" s="38"/>
      <c r="EV150" s="38"/>
      <c r="EW150" s="38"/>
      <c r="EX150" s="38"/>
      <c r="EY150" s="38"/>
      <c r="EZ150" s="38"/>
      <c r="FA150" s="38"/>
      <c r="FB150" s="38"/>
      <c r="FC150" s="38"/>
      <c r="FD150" s="38"/>
      <c r="FE150" s="38"/>
      <c r="FF150" s="38"/>
      <c r="FG150" s="38"/>
      <c r="FH150" s="38"/>
      <c r="FI150" s="38"/>
      <c r="FJ150" s="38"/>
      <c r="FK150" s="38"/>
      <c r="FL150" s="38"/>
      <c r="FM150" s="38"/>
      <c r="FN150" s="38"/>
      <c r="FO150" s="38"/>
      <c r="FP150" s="38"/>
      <c r="FQ150" s="38"/>
      <c r="FR150" s="38"/>
      <c r="FS150" s="38"/>
      <c r="FT150" s="38"/>
      <c r="FU150" s="38"/>
      <c r="FV150" s="38"/>
      <c r="FW150" s="38"/>
      <c r="FX150" s="38"/>
      <c r="FY150" s="38"/>
      <c r="FZ150" s="38"/>
      <c r="GA150" s="38"/>
      <c r="GB150" s="38"/>
      <c r="GC150" s="38"/>
      <c r="GD150" s="38"/>
      <c r="GE150" s="38"/>
      <c r="GF150" s="38"/>
      <c r="GG150" s="38"/>
      <c r="GH150" s="38"/>
      <c r="GI150" s="38"/>
      <c r="GJ150" s="38"/>
      <c r="GK150" s="38"/>
      <c r="GL150" s="38"/>
      <c r="GM150" s="38"/>
      <c r="GN150" s="38"/>
      <c r="GO150" s="38"/>
      <c r="GP150" s="38"/>
      <c r="GQ150" s="38"/>
      <c r="GR150" s="38"/>
      <c r="GS150" s="38"/>
      <c r="GT150" s="38"/>
      <c r="GU150" s="38"/>
      <c r="GV150" s="38"/>
      <c r="GW150" s="38"/>
      <c r="GX150" s="38"/>
      <c r="GY150" s="38"/>
      <c r="GZ150" s="38"/>
      <c r="HA150" s="38"/>
      <c r="HB150" s="38"/>
      <c r="HC150" s="38"/>
      <c r="HD150" s="38"/>
      <c r="HE150" s="39"/>
      <c r="HF150" s="40"/>
      <c r="HG150" s="40"/>
      <c r="HH150" s="40"/>
      <c r="HI150" s="40"/>
      <c r="HJ150" s="40"/>
      <c r="HK150" s="40"/>
    </row>
    <row r="151" spans="1:219" s="41" customFormat="1" ht="41.25" customHeight="1" thickBot="1" x14ac:dyDescent="0.25">
      <c r="A151" s="340"/>
      <c r="B151" s="338"/>
      <c r="C151" s="79"/>
      <c r="D151" s="343"/>
      <c r="E151" s="97"/>
      <c r="F151" s="98"/>
      <c r="G151" s="100"/>
      <c r="H151" s="102"/>
      <c r="I151" s="346"/>
      <c r="J151" s="104"/>
      <c r="K151" s="346"/>
      <c r="L151" s="104"/>
      <c r="M151" s="350"/>
      <c r="N151" s="350"/>
      <c r="O151" s="353"/>
      <c r="P151" s="325"/>
      <c r="Q151" s="328"/>
      <c r="R151" s="309"/>
      <c r="S151" s="332"/>
      <c r="T151" s="104"/>
      <c r="U151" s="134"/>
      <c r="V151" s="296"/>
      <c r="W151" s="297"/>
      <c r="X151" s="298"/>
      <c r="Y151" s="318"/>
      <c r="Z151" s="319"/>
      <c r="AA151" s="319"/>
      <c r="AB151" s="319"/>
      <c r="AC151" s="319"/>
      <c r="AD151" s="320"/>
      <c r="AE151" s="300"/>
      <c r="AF151" s="302"/>
      <c r="AG151" s="306"/>
      <c r="AH151" s="306"/>
      <c r="AI151" s="306"/>
      <c r="AJ151" s="306"/>
      <c r="AK151" s="306"/>
      <c r="AL151" s="306"/>
      <c r="AM151" s="306"/>
      <c r="AN151" s="309"/>
      <c r="AO151" s="309"/>
      <c r="AP151" s="309"/>
      <c r="AQ151" s="313"/>
      <c r="AR151" s="104"/>
      <c r="AS151" s="104"/>
      <c r="AT151" s="104"/>
      <c r="AU151" s="104"/>
      <c r="AV151" s="262"/>
      <c r="AW151" s="104"/>
      <c r="AX151" s="104"/>
      <c r="AY151" s="104"/>
      <c r="AZ151" s="104"/>
      <c r="BA151" s="104"/>
      <c r="BB151" s="104"/>
      <c r="BC151" s="104"/>
      <c r="BD151" s="104"/>
      <c r="BE151" s="104"/>
      <c r="BF151" s="104"/>
      <c r="BG151" s="104"/>
      <c r="BH151" s="104"/>
      <c r="BI151" s="104"/>
      <c r="BJ151" s="262"/>
      <c r="BK151" s="262"/>
      <c r="BL151" s="262"/>
      <c r="BM151" s="262"/>
      <c r="BN151" s="262"/>
      <c r="BO151" s="262"/>
      <c r="BP151" s="294"/>
      <c r="BQ151" s="294"/>
      <c r="BR151" s="294"/>
      <c r="BS151" s="38"/>
      <c r="BT151" s="38"/>
      <c r="BU151" s="38"/>
      <c r="BV151" s="38"/>
      <c r="BW151" s="38"/>
      <c r="BX151" s="38"/>
      <c r="BY151" s="38"/>
      <c r="BZ151" s="38"/>
      <c r="CA151" s="38" t="s">
        <v>6</v>
      </c>
      <c r="CB151" s="38"/>
      <c r="CC151" s="38"/>
      <c r="CD151" s="38"/>
      <c r="CE151" s="38"/>
      <c r="CF151" s="38"/>
      <c r="CG151" s="38"/>
      <c r="CH151" s="38"/>
      <c r="CI151" s="38"/>
      <c r="CJ151" s="38" t="s">
        <v>66</v>
      </c>
      <c r="CK151" s="38"/>
      <c r="CL151" s="38"/>
      <c r="CM151" s="38"/>
      <c r="CN151" s="38"/>
      <c r="CO151" s="38"/>
      <c r="CP151" s="38"/>
      <c r="CQ151" s="38"/>
      <c r="CR151" s="38"/>
      <c r="CS151" s="38"/>
      <c r="CT151" s="38"/>
      <c r="CU151" s="38"/>
      <c r="CV151" s="38"/>
      <c r="CW151" s="38"/>
      <c r="CX151" s="38"/>
      <c r="CY151" s="38"/>
      <c r="CZ151" s="38"/>
      <c r="DA151" s="38"/>
      <c r="DB151" s="38"/>
      <c r="DC151" s="38"/>
      <c r="DD151" s="38"/>
      <c r="DE151" s="38"/>
      <c r="DF151" s="38"/>
      <c r="DG151" s="38"/>
      <c r="DH151" s="38"/>
      <c r="DI151" s="38"/>
      <c r="DJ151" s="38"/>
      <c r="DK151" s="38"/>
      <c r="DL151" s="38"/>
      <c r="DM151" s="38"/>
      <c r="DN151" s="38"/>
      <c r="DO151" s="38"/>
      <c r="DP151" s="38"/>
      <c r="DQ151" s="38"/>
      <c r="DR151" s="38"/>
      <c r="DS151" s="38"/>
      <c r="DT151" s="38"/>
      <c r="DU151" s="38"/>
      <c r="DV151" s="38"/>
      <c r="DW151" s="38"/>
      <c r="DX151" s="38"/>
      <c r="DY151" s="38"/>
      <c r="DZ151" s="38"/>
      <c r="EA151" s="38"/>
      <c r="EB151" s="38"/>
      <c r="EC151" s="38"/>
      <c r="ED151" s="38"/>
      <c r="EE151" s="38"/>
      <c r="EF151" s="38"/>
      <c r="EG151" s="38"/>
      <c r="EH151" s="38"/>
      <c r="EI151" s="38"/>
      <c r="EJ151" s="38"/>
      <c r="EK151" s="38"/>
      <c r="EL151" s="38"/>
      <c r="EM151" s="38"/>
      <c r="EN151" s="38"/>
      <c r="EO151" s="38"/>
      <c r="EP151" s="38"/>
      <c r="EQ151" s="38"/>
      <c r="ER151" s="38"/>
      <c r="ES151" s="38"/>
      <c r="ET151" s="38"/>
      <c r="EU151" s="38"/>
      <c r="EV151" s="38"/>
      <c r="EW151" s="38"/>
      <c r="EX151" s="38"/>
      <c r="EY151" s="38"/>
      <c r="EZ151" s="38"/>
      <c r="FA151" s="38"/>
      <c r="FB151" s="38"/>
      <c r="FC151" s="38"/>
      <c r="FD151" s="38"/>
      <c r="FE151" s="38"/>
      <c r="FF151" s="38"/>
      <c r="FG151" s="38"/>
      <c r="FH151" s="38"/>
      <c r="FI151" s="38"/>
      <c r="FJ151" s="38"/>
      <c r="FK151" s="38"/>
      <c r="FL151" s="38"/>
      <c r="FM151" s="38"/>
      <c r="FN151" s="38"/>
      <c r="FO151" s="38"/>
      <c r="FP151" s="38"/>
      <c r="FQ151" s="38"/>
      <c r="FR151" s="38"/>
      <c r="FS151" s="38"/>
      <c r="FT151" s="38"/>
      <c r="FU151" s="38"/>
      <c r="FV151" s="38"/>
      <c r="FW151" s="38"/>
      <c r="FX151" s="38"/>
      <c r="FY151" s="38"/>
      <c r="FZ151" s="38"/>
      <c r="GA151" s="38"/>
      <c r="GB151" s="38"/>
      <c r="GC151" s="38"/>
      <c r="GD151" s="38"/>
      <c r="GE151" s="38"/>
      <c r="GF151" s="38"/>
      <c r="GG151" s="38"/>
      <c r="GH151" s="38"/>
      <c r="GI151" s="38"/>
      <c r="GJ151" s="38"/>
      <c r="GK151" s="38"/>
      <c r="GL151" s="38"/>
      <c r="GM151" s="38"/>
      <c r="GN151" s="38"/>
      <c r="GO151" s="38"/>
      <c r="GP151" s="38"/>
      <c r="GQ151" s="38"/>
      <c r="GR151" s="38"/>
      <c r="GS151" s="38"/>
      <c r="GT151" s="38"/>
      <c r="GU151" s="38"/>
      <c r="GV151" s="38"/>
      <c r="GW151" s="38"/>
      <c r="GX151" s="38"/>
      <c r="GY151" s="38"/>
      <c r="GZ151" s="38"/>
      <c r="HA151" s="38"/>
      <c r="HB151" s="38"/>
      <c r="HC151" s="38"/>
      <c r="HD151" s="38"/>
      <c r="HE151" s="39"/>
      <c r="HF151" s="40"/>
      <c r="HG151" s="40"/>
      <c r="HH151" s="40"/>
      <c r="HI151" s="40"/>
      <c r="HJ151" s="40"/>
      <c r="HK151" s="40"/>
    </row>
    <row r="152" spans="1:219" s="41" customFormat="1" ht="41.25" customHeight="1" thickBot="1" x14ac:dyDescent="0.25">
      <c r="A152" s="341"/>
      <c r="B152" s="338"/>
      <c r="C152" s="80"/>
      <c r="D152" s="344"/>
      <c r="E152" s="97"/>
      <c r="F152" s="98"/>
      <c r="G152" s="101"/>
      <c r="H152" s="102"/>
      <c r="I152" s="347"/>
      <c r="J152" s="105"/>
      <c r="K152" s="347"/>
      <c r="L152" s="105"/>
      <c r="M152" s="351"/>
      <c r="N152" s="351"/>
      <c r="O152" s="354"/>
      <c r="P152" s="326"/>
      <c r="Q152" s="329"/>
      <c r="R152" s="310"/>
      <c r="S152" s="333"/>
      <c r="T152" s="105"/>
      <c r="U152" s="134"/>
      <c r="V152" s="303"/>
      <c r="W152" s="304"/>
      <c r="X152" s="305"/>
      <c r="Y152" s="321"/>
      <c r="Z152" s="322"/>
      <c r="AA152" s="322"/>
      <c r="AB152" s="322"/>
      <c r="AC152" s="322"/>
      <c r="AD152" s="323"/>
      <c r="AE152" s="36" t="str">
        <f>IF(AD152="","",IF(AD152="PROBABILIDAD",SUM(W152+Z152+AC152),0))</f>
        <v/>
      </c>
      <c r="AF152" s="53" t="str">
        <f>IF(AD152="","",IF(AD152="IMPACTO",SUM(W152+Z152+AC152),0))</f>
        <v/>
      </c>
      <c r="AG152" s="300"/>
      <c r="AH152" s="300"/>
      <c r="AI152" s="300"/>
      <c r="AJ152" s="300"/>
      <c r="AK152" s="300"/>
      <c r="AL152" s="300"/>
      <c r="AM152" s="300"/>
      <c r="AN152" s="310"/>
      <c r="AO152" s="310"/>
      <c r="AP152" s="310"/>
      <c r="AQ152" s="314"/>
      <c r="AR152" s="105"/>
      <c r="AS152" s="105"/>
      <c r="AT152" s="105"/>
      <c r="AU152" s="105"/>
      <c r="AV152" s="263"/>
      <c r="AW152" s="105"/>
      <c r="AX152" s="105"/>
      <c r="AY152" s="105"/>
      <c r="AZ152" s="105"/>
      <c r="BA152" s="105"/>
      <c r="BB152" s="105"/>
      <c r="BC152" s="105"/>
      <c r="BD152" s="105"/>
      <c r="BE152" s="105"/>
      <c r="BF152" s="105"/>
      <c r="BG152" s="105"/>
      <c r="BH152" s="105"/>
      <c r="BI152" s="105"/>
      <c r="BJ152" s="263"/>
      <c r="BK152" s="263"/>
      <c r="BL152" s="263"/>
      <c r="BM152" s="263"/>
      <c r="BN152" s="263"/>
      <c r="BO152" s="263"/>
      <c r="BP152" s="295"/>
      <c r="BQ152" s="295"/>
      <c r="BR152" s="295"/>
      <c r="BS152" s="38"/>
      <c r="BT152" s="38"/>
      <c r="BU152" s="38"/>
      <c r="BV152" s="38"/>
      <c r="BW152" s="38"/>
      <c r="BX152" s="38"/>
      <c r="BY152" s="38"/>
      <c r="BZ152" s="38"/>
      <c r="CA152" s="38" t="s">
        <v>7</v>
      </c>
      <c r="CB152" s="38"/>
      <c r="CC152" s="38"/>
      <c r="CD152" s="38"/>
      <c r="CE152" s="38"/>
      <c r="CF152" s="38"/>
      <c r="CG152" s="38"/>
      <c r="CH152" s="38"/>
      <c r="CI152" s="38"/>
      <c r="CJ152" s="38"/>
      <c r="CK152" s="38"/>
      <c r="CL152" s="38"/>
      <c r="CM152" s="38"/>
      <c r="CN152" s="38"/>
      <c r="CO152" s="38"/>
      <c r="CP152" s="38"/>
      <c r="CQ152" s="38"/>
      <c r="CR152" s="38"/>
      <c r="CS152" s="38"/>
      <c r="CT152" s="38"/>
      <c r="CU152" s="38"/>
      <c r="CV152" s="38"/>
      <c r="CW152" s="38"/>
      <c r="CX152" s="38"/>
      <c r="CY152" s="38"/>
      <c r="CZ152" s="38"/>
      <c r="DA152" s="38"/>
      <c r="DB152" s="38"/>
      <c r="DC152" s="38"/>
      <c r="DD152" s="38"/>
      <c r="DE152" s="38"/>
      <c r="DF152" s="38"/>
      <c r="DG152" s="38"/>
      <c r="DH152" s="38"/>
      <c r="DI152" s="38"/>
      <c r="DJ152" s="38"/>
      <c r="DK152" s="38"/>
      <c r="DL152" s="38"/>
      <c r="DM152" s="38"/>
      <c r="DN152" s="38"/>
      <c r="DO152" s="38"/>
      <c r="DP152" s="38"/>
      <c r="DQ152" s="38"/>
      <c r="DR152" s="38"/>
      <c r="DS152" s="38"/>
      <c r="DT152" s="38"/>
      <c r="DU152" s="38"/>
      <c r="DV152" s="38"/>
      <c r="DW152" s="38"/>
      <c r="DX152" s="38"/>
      <c r="DY152" s="38"/>
      <c r="DZ152" s="38"/>
      <c r="EA152" s="38"/>
      <c r="EB152" s="38"/>
      <c r="EC152" s="38"/>
      <c r="ED152" s="38"/>
      <c r="EE152" s="38"/>
      <c r="EF152" s="38"/>
      <c r="EG152" s="38"/>
      <c r="EH152" s="38"/>
      <c r="EI152" s="38"/>
      <c r="EJ152" s="38"/>
      <c r="EK152" s="38"/>
      <c r="EL152" s="38"/>
      <c r="EM152" s="38"/>
      <c r="EN152" s="38"/>
      <c r="EO152" s="38"/>
      <c r="EP152" s="38"/>
      <c r="EQ152" s="38"/>
      <c r="ER152" s="38"/>
      <c r="ES152" s="38"/>
      <c r="ET152" s="38"/>
      <c r="EU152" s="38"/>
      <c r="EV152" s="38"/>
      <c r="EW152" s="38"/>
      <c r="EX152" s="38"/>
      <c r="EY152" s="38"/>
      <c r="EZ152" s="38"/>
      <c r="FA152" s="38"/>
      <c r="FB152" s="38"/>
      <c r="FC152" s="38"/>
      <c r="FD152" s="38"/>
      <c r="FE152" s="38"/>
      <c r="FF152" s="38"/>
      <c r="FG152" s="38"/>
      <c r="FH152" s="38"/>
      <c r="FI152" s="38"/>
      <c r="FJ152" s="38"/>
      <c r="FK152" s="38"/>
      <c r="FL152" s="38"/>
      <c r="FM152" s="38"/>
      <c r="FN152" s="38"/>
      <c r="FO152" s="38"/>
      <c r="FP152" s="38"/>
      <c r="FQ152" s="38"/>
      <c r="FR152" s="38"/>
      <c r="FS152" s="38"/>
      <c r="FT152" s="38"/>
      <c r="FU152" s="38"/>
      <c r="FV152" s="38"/>
      <c r="FW152" s="38"/>
      <c r="FX152" s="38"/>
      <c r="FY152" s="38"/>
      <c r="FZ152" s="38"/>
      <c r="GA152" s="38"/>
      <c r="GB152" s="38"/>
      <c r="GC152" s="38"/>
      <c r="GD152" s="38"/>
      <c r="GE152" s="38"/>
      <c r="GF152" s="38"/>
      <c r="GG152" s="38"/>
      <c r="GH152" s="38"/>
      <c r="GI152" s="38"/>
      <c r="GJ152" s="38"/>
      <c r="GK152" s="38"/>
      <c r="GL152" s="38"/>
      <c r="GM152" s="38"/>
      <c r="GN152" s="38"/>
      <c r="GO152" s="38"/>
      <c r="GP152" s="38"/>
      <c r="GQ152" s="38"/>
      <c r="GR152" s="38"/>
      <c r="GS152" s="38"/>
      <c r="GT152" s="38"/>
      <c r="GU152" s="38"/>
      <c r="GV152" s="38"/>
      <c r="GW152" s="38"/>
      <c r="GX152" s="38"/>
      <c r="GY152" s="38"/>
      <c r="GZ152" s="38"/>
      <c r="HA152" s="38"/>
      <c r="HB152" s="38"/>
      <c r="HC152" s="38"/>
      <c r="HD152" s="38"/>
      <c r="HE152" s="39"/>
      <c r="HF152" s="40"/>
      <c r="HG152" s="40"/>
      <c r="HH152" s="40"/>
      <c r="HI152" s="40"/>
      <c r="HJ152" s="40"/>
      <c r="HK152" s="40"/>
    </row>
    <row r="153" spans="1:219" s="41" customFormat="1" ht="118.5" customHeight="1" thickBot="1" x14ac:dyDescent="0.25">
      <c r="A153" s="339"/>
      <c r="B153" s="338"/>
      <c r="C153" s="78"/>
      <c r="D153" s="342">
        <v>9</v>
      </c>
      <c r="E153" s="97"/>
      <c r="F153" s="98" t="s">
        <v>184</v>
      </c>
      <c r="G153" s="99" t="s">
        <v>197</v>
      </c>
      <c r="H153" s="102" t="s">
        <v>5</v>
      </c>
      <c r="I153" s="345" t="s">
        <v>44</v>
      </c>
      <c r="J153" s="102" t="s">
        <v>367</v>
      </c>
      <c r="K153" s="345" t="s">
        <v>434</v>
      </c>
      <c r="L153" s="102" t="s">
        <v>334</v>
      </c>
      <c r="M153" s="348" t="s">
        <v>61</v>
      </c>
      <c r="N153" s="348" t="s">
        <v>32</v>
      </c>
      <c r="O153" s="352">
        <f>VLOOKUP(M153,'MATRIZ CALIFICACIÓN'!$B$10:$C$24,2,FALSE)</f>
        <v>3</v>
      </c>
      <c r="P153" s="324">
        <f>HLOOKUP(N153,'MATRIZ CALIFICACIÓN'!$D$8:$H$9,2,FALSE)</f>
        <v>3</v>
      </c>
      <c r="Q153" s="327">
        <f>VALUE(CONCATENATE(O153,P153))</f>
        <v>33</v>
      </c>
      <c r="R153" s="307" t="str">
        <f>VLOOKUP(Q153,'MATRIZ CALIFICACIÓN'!$D$58:$E$82,2,FALSE)</f>
        <v>ALTA</v>
      </c>
      <c r="S153" s="330" t="s">
        <v>65</v>
      </c>
      <c r="T153" s="102" t="s">
        <v>376</v>
      </c>
      <c r="U153" s="134" t="s">
        <v>247</v>
      </c>
      <c r="V153" s="334" t="s">
        <v>407</v>
      </c>
      <c r="W153" s="335"/>
      <c r="X153" s="336"/>
      <c r="Y153" s="315" t="s">
        <v>251</v>
      </c>
      <c r="Z153" s="316"/>
      <c r="AA153" s="316"/>
      <c r="AB153" s="316"/>
      <c r="AC153" s="316"/>
      <c r="AD153" s="317"/>
      <c r="AE153" s="36" t="str">
        <f>IF(AD153="","",IF(AD153="PROBABILIDAD",SUM(W153+Z153+AC153),0))</f>
        <v/>
      </c>
      <c r="AF153" s="248" t="str">
        <f>IF(AD153="","",IF(AD153="IMPACTO",SUM(W153+Z153+AC153),0))</f>
        <v/>
      </c>
      <c r="AG153" s="299">
        <f>IF(SUM(AE153:AE157),AVERAGEIF(AE153:AE157,"&gt;0",AE153:AE157),1)</f>
        <v>1</v>
      </c>
      <c r="AH153" s="299">
        <f>IF(SUM(AF153:AF157),AVERAGEIF(AF153:AF157,"&gt;0",AF153:AF157),1)</f>
        <v>1</v>
      </c>
      <c r="AI153" s="299">
        <f>IF(AND(AG153&gt;=0,AG153&lt;=50),0,IF(AND(AG153&gt;50,AG153&lt;76),1,2))</f>
        <v>0</v>
      </c>
      <c r="AJ153" s="299">
        <f>IF(AND(AH153&gt;=0,AH153&lt;=50),0,IF(AND(AH153&gt;50,AH153&lt;76),1,2))</f>
        <v>0</v>
      </c>
      <c r="AK153" s="299">
        <f>IF(AI153&lt;O153,O153-AI153,O153)</f>
        <v>3</v>
      </c>
      <c r="AL153" s="299">
        <f>IF(AJ153&lt;P153,P153-AJ153,P153)</f>
        <v>3</v>
      </c>
      <c r="AM153" s="299">
        <f>VALUE(CONCATENATE(AK118:AK153,AL153))</f>
        <v>33</v>
      </c>
      <c r="AN153" s="307" t="s">
        <v>50</v>
      </c>
      <c r="AO153" s="307" t="s">
        <v>21</v>
      </c>
      <c r="AP153" s="307" t="s">
        <v>262</v>
      </c>
      <c r="AQ153" s="311" t="s">
        <v>65</v>
      </c>
      <c r="AR153" s="102" t="s">
        <v>433</v>
      </c>
      <c r="AS153" s="241">
        <v>43282</v>
      </c>
      <c r="AT153" s="241">
        <v>43435</v>
      </c>
      <c r="AU153" s="102" t="s">
        <v>379</v>
      </c>
      <c r="AV153" s="260" t="s">
        <v>410</v>
      </c>
      <c r="AW153" s="102" t="s">
        <v>379</v>
      </c>
      <c r="AX153" s="260" t="s">
        <v>562</v>
      </c>
      <c r="AY153" s="260" t="s">
        <v>563</v>
      </c>
      <c r="AZ153" s="260" t="s">
        <v>86</v>
      </c>
      <c r="BA153" s="102" t="s">
        <v>39</v>
      </c>
      <c r="BB153" s="102" t="s">
        <v>564</v>
      </c>
      <c r="BC153" s="102"/>
      <c r="BD153" s="102"/>
      <c r="BE153" s="102"/>
      <c r="BF153" s="102"/>
      <c r="BG153" s="102"/>
      <c r="BH153" s="102"/>
      <c r="BI153" s="102"/>
      <c r="BJ153" s="260" t="s">
        <v>504</v>
      </c>
      <c r="BK153" s="260" t="s">
        <v>518</v>
      </c>
      <c r="BL153" s="260" t="s">
        <v>82</v>
      </c>
      <c r="BM153" s="260" t="s">
        <v>85</v>
      </c>
      <c r="BN153" s="261"/>
      <c r="BO153" s="260"/>
      <c r="BP153" s="293" t="s">
        <v>576</v>
      </c>
      <c r="BQ153" s="293"/>
      <c r="BR153" s="293" t="s">
        <v>575</v>
      </c>
      <c r="BS153" s="38"/>
      <c r="BT153" s="38"/>
      <c r="BU153" s="38"/>
      <c r="BV153" s="38"/>
      <c r="BW153" s="38"/>
      <c r="BX153" s="38"/>
      <c r="BY153" s="38"/>
      <c r="BZ153" s="38"/>
      <c r="CA153" s="38" t="s">
        <v>103</v>
      </c>
      <c r="CB153" s="38"/>
      <c r="CC153" s="38"/>
      <c r="CD153" s="38"/>
      <c r="CE153" s="38"/>
      <c r="CF153" s="38"/>
      <c r="CG153" s="38"/>
      <c r="CH153" s="38"/>
      <c r="CI153" s="38"/>
      <c r="CJ153" s="38" t="s">
        <v>64</v>
      </c>
      <c r="CK153" s="38"/>
      <c r="CL153" s="38"/>
      <c r="CM153" s="38"/>
      <c r="CN153" s="38"/>
      <c r="CO153" s="38"/>
      <c r="CP153" s="38"/>
      <c r="CQ153" s="38"/>
      <c r="CR153" s="38"/>
      <c r="CS153" s="38"/>
      <c r="CT153" s="38"/>
      <c r="CU153" s="38"/>
      <c r="CV153" s="38"/>
      <c r="CW153" s="38"/>
      <c r="CX153" s="38"/>
      <c r="CY153" s="38"/>
      <c r="CZ153" s="38"/>
      <c r="DA153" s="38"/>
      <c r="DB153" s="38"/>
      <c r="DC153" s="38"/>
      <c r="DD153" s="38"/>
      <c r="DE153" s="38"/>
      <c r="DF153" s="38"/>
      <c r="DG153" s="38"/>
      <c r="DH153" s="38"/>
      <c r="DI153" s="38"/>
      <c r="DJ153" s="38"/>
      <c r="DK153" s="38"/>
      <c r="DL153" s="38"/>
      <c r="DM153" s="38"/>
      <c r="DN153" s="38"/>
      <c r="DO153" s="38"/>
      <c r="DP153" s="38"/>
      <c r="DQ153" s="38"/>
      <c r="DR153" s="38"/>
      <c r="DS153" s="38"/>
      <c r="DT153" s="38"/>
      <c r="DU153" s="38"/>
      <c r="DV153" s="38"/>
      <c r="DW153" s="38"/>
      <c r="DX153" s="38"/>
      <c r="DY153" s="38"/>
      <c r="DZ153" s="38"/>
      <c r="EA153" s="38"/>
      <c r="EB153" s="38"/>
      <c r="EC153" s="38"/>
      <c r="ED153" s="38"/>
      <c r="EE153" s="38"/>
      <c r="EF153" s="38"/>
      <c r="EG153" s="38"/>
      <c r="EH153" s="38"/>
      <c r="EI153" s="38"/>
      <c r="EJ153" s="38"/>
      <c r="EK153" s="38"/>
      <c r="EL153" s="38"/>
      <c r="EM153" s="38"/>
      <c r="EN153" s="38"/>
      <c r="EO153" s="38"/>
      <c r="EP153" s="38"/>
      <c r="EQ153" s="38"/>
      <c r="ER153" s="38"/>
      <c r="ES153" s="38"/>
      <c r="ET153" s="38"/>
      <c r="EU153" s="38"/>
      <c r="EV153" s="38"/>
      <c r="EW153" s="38"/>
      <c r="EX153" s="38"/>
      <c r="EY153" s="38"/>
      <c r="EZ153" s="38"/>
      <c r="FA153" s="38"/>
      <c r="FB153" s="38"/>
      <c r="FC153" s="38"/>
      <c r="FD153" s="38"/>
      <c r="FE153" s="38"/>
      <c r="FF153" s="38"/>
      <c r="FG153" s="38"/>
      <c r="FH153" s="38"/>
      <c r="FI153" s="38"/>
      <c r="FJ153" s="38"/>
      <c r="FK153" s="38"/>
      <c r="FL153" s="38"/>
      <c r="FM153" s="38"/>
      <c r="FN153" s="38"/>
      <c r="FO153" s="38"/>
      <c r="FP153" s="38"/>
      <c r="FQ153" s="38"/>
      <c r="FR153" s="38"/>
      <c r="FS153" s="38"/>
      <c r="FT153" s="38"/>
      <c r="FU153" s="38"/>
      <c r="FV153" s="38"/>
      <c r="FW153" s="38"/>
      <c r="FX153" s="38"/>
      <c r="FY153" s="38"/>
      <c r="FZ153" s="38"/>
      <c r="GA153" s="38"/>
      <c r="GB153" s="38"/>
      <c r="GC153" s="38"/>
      <c r="GD153" s="38"/>
      <c r="GE153" s="38"/>
      <c r="GF153" s="38"/>
      <c r="GG153" s="38"/>
      <c r="GH153" s="38"/>
      <c r="GI153" s="38"/>
      <c r="GJ153" s="38"/>
      <c r="GK153" s="38"/>
      <c r="GL153" s="38"/>
      <c r="GM153" s="38"/>
      <c r="GN153" s="38"/>
      <c r="GO153" s="38"/>
      <c r="GP153" s="38"/>
      <c r="GQ153" s="38"/>
      <c r="GR153" s="38"/>
      <c r="GS153" s="38"/>
      <c r="GT153" s="38"/>
      <c r="GU153" s="38"/>
      <c r="GV153" s="38"/>
      <c r="GW153" s="38"/>
      <c r="GX153" s="38"/>
      <c r="GY153" s="38"/>
      <c r="GZ153" s="38"/>
      <c r="HA153" s="38"/>
      <c r="HB153" s="38"/>
      <c r="HC153" s="38"/>
      <c r="HD153" s="38"/>
      <c r="HE153" s="39"/>
      <c r="HF153" s="40"/>
      <c r="HG153" s="40"/>
      <c r="HH153" s="40"/>
      <c r="HI153" s="40"/>
      <c r="HJ153" s="40"/>
      <c r="HK153" s="40"/>
    </row>
    <row r="154" spans="1:219" s="41" customFormat="1" ht="41.25" customHeight="1" thickBot="1" x14ac:dyDescent="0.25">
      <c r="A154" s="340"/>
      <c r="B154" s="338"/>
      <c r="C154" s="79"/>
      <c r="D154" s="343"/>
      <c r="E154" s="97"/>
      <c r="F154" s="98" t="s">
        <v>78</v>
      </c>
      <c r="G154" s="100" t="s">
        <v>198</v>
      </c>
      <c r="H154" s="102" t="s">
        <v>234</v>
      </c>
      <c r="I154" s="346"/>
      <c r="J154" s="103" t="s">
        <v>368</v>
      </c>
      <c r="K154" s="346"/>
      <c r="L154" s="103" t="s">
        <v>370</v>
      </c>
      <c r="M154" s="349"/>
      <c r="N154" s="349"/>
      <c r="O154" s="353"/>
      <c r="P154" s="325"/>
      <c r="Q154" s="328"/>
      <c r="R154" s="308"/>
      <c r="S154" s="331"/>
      <c r="T154" s="103" t="s">
        <v>408</v>
      </c>
      <c r="U154" s="134" t="s">
        <v>247</v>
      </c>
      <c r="V154" s="296" t="s">
        <v>409</v>
      </c>
      <c r="W154" s="297"/>
      <c r="X154" s="298"/>
      <c r="Y154" s="318"/>
      <c r="Z154" s="319"/>
      <c r="AA154" s="319"/>
      <c r="AB154" s="319"/>
      <c r="AC154" s="319"/>
      <c r="AD154" s="320"/>
      <c r="AE154" s="36" t="str">
        <f>IF(AD154="","",IF(AD154="PROBABILIDAD",SUM(W154+Z154+AC154),0))</f>
        <v/>
      </c>
      <c r="AF154" s="248" t="str">
        <f>IF(AD154="","",IF(AD154="IMPACTO",SUM(W154+Z154+AC154),0))</f>
        <v/>
      </c>
      <c r="AG154" s="306"/>
      <c r="AH154" s="306"/>
      <c r="AI154" s="306"/>
      <c r="AJ154" s="306"/>
      <c r="AK154" s="306"/>
      <c r="AL154" s="306"/>
      <c r="AM154" s="306"/>
      <c r="AN154" s="308"/>
      <c r="AO154" s="308"/>
      <c r="AP154" s="308"/>
      <c r="AQ154" s="312"/>
      <c r="AR154" s="103"/>
      <c r="AS154" s="103"/>
      <c r="AT154" s="103"/>
      <c r="AU154" s="103"/>
      <c r="AV154" s="261" t="s">
        <v>412</v>
      </c>
      <c r="AW154" s="103" t="s">
        <v>379</v>
      </c>
      <c r="AX154" s="261" t="s">
        <v>565</v>
      </c>
      <c r="AY154" s="103"/>
      <c r="AZ154" s="103" t="s">
        <v>82</v>
      </c>
      <c r="BA154" s="103"/>
      <c r="BB154" s="103"/>
      <c r="BC154" s="103"/>
      <c r="BD154" s="103"/>
      <c r="BE154" s="103"/>
      <c r="BF154" s="103"/>
      <c r="BG154" s="103"/>
      <c r="BH154" s="103"/>
      <c r="BI154" s="103"/>
      <c r="BJ154" s="261" t="s">
        <v>519</v>
      </c>
      <c r="BK154" s="263" t="s">
        <v>480</v>
      </c>
      <c r="BL154" s="261" t="s">
        <v>89</v>
      </c>
      <c r="BM154" s="261" t="s">
        <v>85</v>
      </c>
      <c r="BN154" s="261"/>
      <c r="BO154" s="261"/>
      <c r="BP154" s="294"/>
      <c r="BQ154" s="294"/>
      <c r="BR154" s="294"/>
      <c r="BS154" s="38"/>
      <c r="BT154" s="38"/>
      <c r="BU154" s="38"/>
      <c r="BV154" s="38"/>
      <c r="BW154" s="38"/>
      <c r="BX154" s="38"/>
      <c r="BY154" s="38"/>
      <c r="BZ154" s="38"/>
      <c r="CA154" s="38" t="s">
        <v>68</v>
      </c>
      <c r="CB154" s="38"/>
      <c r="CC154" s="38"/>
      <c r="CD154" s="38"/>
      <c r="CE154" s="38"/>
      <c r="CF154" s="38"/>
      <c r="CG154" s="38"/>
      <c r="CH154" s="38"/>
      <c r="CI154" s="38"/>
      <c r="CJ154" s="38" t="s">
        <v>65</v>
      </c>
      <c r="CK154" s="38"/>
      <c r="CL154" s="38"/>
      <c r="CM154" s="38"/>
      <c r="CN154" s="38"/>
      <c r="CO154" s="38"/>
      <c r="CP154" s="38"/>
      <c r="CQ154" s="38"/>
      <c r="CR154" s="38"/>
      <c r="CS154" s="38"/>
      <c r="CT154" s="38"/>
      <c r="CU154" s="38"/>
      <c r="CV154" s="38"/>
      <c r="CW154" s="38"/>
      <c r="CX154" s="38"/>
      <c r="CY154" s="38"/>
      <c r="CZ154" s="38"/>
      <c r="DA154" s="38"/>
      <c r="DB154" s="38"/>
      <c r="DC154" s="38"/>
      <c r="DD154" s="38"/>
      <c r="DE154" s="38"/>
      <c r="DF154" s="38"/>
      <c r="DG154" s="38"/>
      <c r="DH154" s="38"/>
      <c r="DI154" s="38"/>
      <c r="DJ154" s="38"/>
      <c r="DK154" s="38"/>
      <c r="DL154" s="38"/>
      <c r="DM154" s="38"/>
      <c r="DN154" s="38"/>
      <c r="DO154" s="38"/>
      <c r="DP154" s="38"/>
      <c r="DQ154" s="38"/>
      <c r="DR154" s="38"/>
      <c r="DS154" s="38"/>
      <c r="DT154" s="38"/>
      <c r="DU154" s="38"/>
      <c r="DV154" s="38"/>
      <c r="DW154" s="38"/>
      <c r="DX154" s="38"/>
      <c r="DY154" s="38"/>
      <c r="DZ154" s="38"/>
      <c r="EA154" s="38"/>
      <c r="EB154" s="38"/>
      <c r="EC154" s="38"/>
      <c r="ED154" s="38"/>
      <c r="EE154" s="38"/>
      <c r="EF154" s="38"/>
      <c r="EG154" s="38"/>
      <c r="EH154" s="38"/>
      <c r="EI154" s="38"/>
      <c r="EJ154" s="38"/>
      <c r="EK154" s="38"/>
      <c r="EL154" s="38"/>
      <c r="EM154" s="38"/>
      <c r="EN154" s="38"/>
      <c r="EO154" s="38"/>
      <c r="EP154" s="38"/>
      <c r="EQ154" s="38"/>
      <c r="ER154" s="38"/>
      <c r="ES154" s="38"/>
      <c r="ET154" s="38"/>
      <c r="EU154" s="38"/>
      <c r="EV154" s="38"/>
      <c r="EW154" s="38"/>
      <c r="EX154" s="38"/>
      <c r="EY154" s="38"/>
      <c r="EZ154" s="38"/>
      <c r="FA154" s="38"/>
      <c r="FB154" s="38"/>
      <c r="FC154" s="38"/>
      <c r="FD154" s="38"/>
      <c r="FE154" s="38"/>
      <c r="FF154" s="38"/>
      <c r="FG154" s="38"/>
      <c r="FH154" s="38"/>
      <c r="FI154" s="38"/>
      <c r="FJ154" s="38"/>
      <c r="FK154" s="38"/>
      <c r="FL154" s="38"/>
      <c r="FM154" s="38"/>
      <c r="FN154" s="38"/>
      <c r="FO154" s="38"/>
      <c r="FP154" s="38"/>
      <c r="FQ154" s="38"/>
      <c r="FR154" s="38"/>
      <c r="FS154" s="38"/>
      <c r="FT154" s="38"/>
      <c r="FU154" s="38"/>
      <c r="FV154" s="38"/>
      <c r="FW154" s="38"/>
      <c r="FX154" s="38"/>
      <c r="FY154" s="38"/>
      <c r="FZ154" s="38"/>
      <c r="GA154" s="38"/>
      <c r="GB154" s="38"/>
      <c r="GC154" s="38"/>
      <c r="GD154" s="38"/>
      <c r="GE154" s="38"/>
      <c r="GF154" s="38"/>
      <c r="GG154" s="38"/>
      <c r="GH154" s="38"/>
      <c r="GI154" s="38"/>
      <c r="GJ154" s="38"/>
      <c r="GK154" s="38"/>
      <c r="GL154" s="38"/>
      <c r="GM154" s="38"/>
      <c r="GN154" s="38"/>
      <c r="GO154" s="38"/>
      <c r="GP154" s="38"/>
      <c r="GQ154" s="38"/>
      <c r="GR154" s="38"/>
      <c r="GS154" s="38"/>
      <c r="GT154" s="38"/>
      <c r="GU154" s="38"/>
      <c r="GV154" s="38"/>
      <c r="GW154" s="38"/>
      <c r="GX154" s="38"/>
      <c r="GY154" s="38"/>
      <c r="GZ154" s="38"/>
      <c r="HA154" s="38"/>
      <c r="HB154" s="38"/>
      <c r="HC154" s="38"/>
      <c r="HD154" s="38"/>
      <c r="HE154" s="39"/>
      <c r="HF154" s="40"/>
      <c r="HG154" s="40"/>
      <c r="HH154" s="40"/>
      <c r="HI154" s="40"/>
      <c r="HJ154" s="40"/>
      <c r="HK154" s="40"/>
    </row>
    <row r="155" spans="1:219" s="41" customFormat="1" ht="41.25" customHeight="1" thickBot="1" x14ac:dyDescent="0.25">
      <c r="A155" s="340"/>
      <c r="B155" s="338"/>
      <c r="C155" s="79"/>
      <c r="D155" s="343"/>
      <c r="E155" s="97"/>
      <c r="F155" s="98"/>
      <c r="G155" s="100" t="s">
        <v>201</v>
      </c>
      <c r="H155" s="102" t="s">
        <v>303</v>
      </c>
      <c r="I155" s="346"/>
      <c r="J155" s="104" t="s">
        <v>369</v>
      </c>
      <c r="K155" s="346"/>
      <c r="L155" s="104" t="s">
        <v>371</v>
      </c>
      <c r="M155" s="349"/>
      <c r="N155" s="349"/>
      <c r="O155" s="353"/>
      <c r="P155" s="325"/>
      <c r="Q155" s="328"/>
      <c r="R155" s="308"/>
      <c r="S155" s="331"/>
      <c r="T155" s="104" t="s">
        <v>411</v>
      </c>
      <c r="U155" s="134" t="s">
        <v>247</v>
      </c>
      <c r="V155" s="296" t="s">
        <v>426</v>
      </c>
      <c r="W155" s="297"/>
      <c r="X155" s="298"/>
      <c r="Y155" s="318"/>
      <c r="Z155" s="319"/>
      <c r="AA155" s="319"/>
      <c r="AB155" s="319"/>
      <c r="AC155" s="319"/>
      <c r="AD155" s="320"/>
      <c r="AE155" s="299" t="str">
        <f>IF(AD155="","",IF(AD155="PROBABILIDAD",SUM(W155+Z155+AC155),0))</f>
        <v/>
      </c>
      <c r="AF155" s="301" t="str">
        <f>IF(AD155="","",IF(AD155="IMPACTO",SUM(W155+Z155+AC155),0))</f>
        <v/>
      </c>
      <c r="AG155" s="306"/>
      <c r="AH155" s="306"/>
      <c r="AI155" s="306"/>
      <c r="AJ155" s="306"/>
      <c r="AK155" s="306"/>
      <c r="AL155" s="306"/>
      <c r="AM155" s="306"/>
      <c r="AN155" s="308"/>
      <c r="AO155" s="308"/>
      <c r="AP155" s="308"/>
      <c r="AQ155" s="312"/>
      <c r="AR155" s="104"/>
      <c r="AS155" s="104"/>
      <c r="AT155" s="104"/>
      <c r="AU155" s="104"/>
      <c r="AV155" s="262" t="s">
        <v>414</v>
      </c>
      <c r="AW155" s="104" t="s">
        <v>379</v>
      </c>
      <c r="AX155" s="104" t="s">
        <v>566</v>
      </c>
      <c r="AY155" s="104"/>
      <c r="AZ155" s="104" t="s">
        <v>91</v>
      </c>
      <c r="BA155" s="104" t="s">
        <v>85</v>
      </c>
      <c r="BB155" s="104"/>
      <c r="BC155" s="104"/>
      <c r="BD155" s="104"/>
      <c r="BE155" s="104"/>
      <c r="BF155" s="104"/>
      <c r="BG155" s="104"/>
      <c r="BH155" s="104"/>
      <c r="BI155" s="104"/>
      <c r="BJ155" s="262" t="s">
        <v>520</v>
      </c>
      <c r="BK155" s="262" t="s">
        <v>521</v>
      </c>
      <c r="BL155" s="262" t="s">
        <v>89</v>
      </c>
      <c r="BM155" s="262" t="s">
        <v>85</v>
      </c>
      <c r="BN155" s="262"/>
      <c r="BO155" s="262"/>
      <c r="BP155" s="294"/>
      <c r="BQ155" s="294"/>
      <c r="BR155" s="294"/>
      <c r="BS155" s="38"/>
      <c r="BT155" s="38"/>
      <c r="BU155" s="38"/>
      <c r="BV155" s="38"/>
      <c r="BW155" s="38"/>
      <c r="BX155" s="38"/>
      <c r="BY155" s="38"/>
      <c r="BZ155" s="38"/>
      <c r="CA155" s="38" t="s">
        <v>5</v>
      </c>
      <c r="CB155" s="38"/>
      <c r="CC155" s="38"/>
      <c r="CD155" s="38"/>
      <c r="CE155" s="38"/>
      <c r="CF155" s="38"/>
      <c r="CG155" s="38"/>
      <c r="CH155" s="38"/>
      <c r="CI155" s="38"/>
      <c r="CJ155" s="38" t="s">
        <v>119</v>
      </c>
      <c r="CK155" s="38"/>
      <c r="CL155" s="38"/>
      <c r="CM155" s="38"/>
      <c r="CN155" s="38"/>
      <c r="CO155" s="38"/>
      <c r="CP155" s="38"/>
      <c r="CQ155" s="38"/>
      <c r="CR155" s="38"/>
      <c r="CS155" s="38"/>
      <c r="CT155" s="38"/>
      <c r="CU155" s="38"/>
      <c r="CV155" s="38"/>
      <c r="CW155" s="38"/>
      <c r="CX155" s="38"/>
      <c r="CY155" s="38"/>
      <c r="CZ155" s="38"/>
      <c r="DA155" s="38"/>
      <c r="DB155" s="38"/>
      <c r="DC155" s="38"/>
      <c r="DD155" s="38"/>
      <c r="DE155" s="38"/>
      <c r="DF155" s="38"/>
      <c r="DG155" s="38"/>
      <c r="DH155" s="38"/>
      <c r="DI155" s="38"/>
      <c r="DJ155" s="38"/>
      <c r="DK155" s="38"/>
      <c r="DL155" s="38"/>
      <c r="DM155" s="38"/>
      <c r="DN155" s="38"/>
      <c r="DO155" s="38"/>
      <c r="DP155" s="38"/>
      <c r="DQ155" s="38"/>
      <c r="DR155" s="38"/>
      <c r="DS155" s="38"/>
      <c r="DT155" s="38"/>
      <c r="DU155" s="38"/>
      <c r="DV155" s="38"/>
      <c r="DW155" s="38"/>
      <c r="DX155" s="38"/>
      <c r="DY155" s="38"/>
      <c r="DZ155" s="38"/>
      <c r="EA155" s="38"/>
      <c r="EB155" s="38"/>
      <c r="EC155" s="38"/>
      <c r="ED155" s="38"/>
      <c r="EE155" s="38"/>
      <c r="EF155" s="38"/>
      <c r="EG155" s="38"/>
      <c r="EH155" s="38"/>
      <c r="EI155" s="38"/>
      <c r="EJ155" s="38"/>
      <c r="EK155" s="38"/>
      <c r="EL155" s="38"/>
      <c r="EM155" s="38"/>
      <c r="EN155" s="38"/>
      <c r="EO155" s="38"/>
      <c r="EP155" s="38"/>
      <c r="EQ155" s="38"/>
      <c r="ER155" s="38"/>
      <c r="ES155" s="38"/>
      <c r="ET155" s="38"/>
      <c r="EU155" s="38"/>
      <c r="EV155" s="38"/>
      <c r="EW155" s="38"/>
      <c r="EX155" s="38"/>
      <c r="EY155" s="38"/>
      <c r="EZ155" s="38"/>
      <c r="FA155" s="38"/>
      <c r="FB155" s="38"/>
      <c r="FC155" s="38"/>
      <c r="FD155" s="38"/>
      <c r="FE155" s="38"/>
      <c r="FF155" s="38"/>
      <c r="FG155" s="38"/>
      <c r="FH155" s="38"/>
      <c r="FI155" s="38"/>
      <c r="FJ155" s="38"/>
      <c r="FK155" s="38"/>
      <c r="FL155" s="38"/>
      <c r="FM155" s="38"/>
      <c r="FN155" s="38"/>
      <c r="FO155" s="38"/>
      <c r="FP155" s="38"/>
      <c r="FQ155" s="38"/>
      <c r="FR155" s="38"/>
      <c r="FS155" s="38"/>
      <c r="FT155" s="38"/>
      <c r="FU155" s="38"/>
      <c r="FV155" s="38"/>
      <c r="FW155" s="38"/>
      <c r="FX155" s="38"/>
      <c r="FY155" s="38"/>
      <c r="FZ155" s="38"/>
      <c r="GA155" s="38"/>
      <c r="GB155" s="38"/>
      <c r="GC155" s="38"/>
      <c r="GD155" s="38"/>
      <c r="GE155" s="38"/>
      <c r="GF155" s="38"/>
      <c r="GG155" s="38"/>
      <c r="GH155" s="38"/>
      <c r="GI155" s="38"/>
      <c r="GJ155" s="38"/>
      <c r="GK155" s="38"/>
      <c r="GL155" s="38"/>
      <c r="GM155" s="38"/>
      <c r="GN155" s="38"/>
      <c r="GO155" s="38"/>
      <c r="GP155" s="38"/>
      <c r="GQ155" s="38"/>
      <c r="GR155" s="38"/>
      <c r="GS155" s="38"/>
      <c r="GT155" s="38"/>
      <c r="GU155" s="38"/>
      <c r="GV155" s="38"/>
      <c r="GW155" s="38"/>
      <c r="GX155" s="38"/>
      <c r="GY155" s="38"/>
      <c r="GZ155" s="38"/>
      <c r="HA155" s="38"/>
      <c r="HB155" s="38"/>
      <c r="HC155" s="38"/>
      <c r="HD155" s="38"/>
      <c r="HE155" s="39"/>
      <c r="HF155" s="40"/>
      <c r="HG155" s="40"/>
      <c r="HH155" s="40"/>
      <c r="HI155" s="40"/>
      <c r="HJ155" s="40"/>
      <c r="HK155" s="40"/>
    </row>
    <row r="156" spans="1:219" s="41" customFormat="1" ht="41.25" customHeight="1" thickBot="1" x14ac:dyDescent="0.25">
      <c r="A156" s="340"/>
      <c r="B156" s="338"/>
      <c r="C156" s="79"/>
      <c r="D156" s="343"/>
      <c r="E156" s="97"/>
      <c r="F156" s="98"/>
      <c r="G156" s="100"/>
      <c r="H156" s="102"/>
      <c r="I156" s="346"/>
      <c r="J156" s="104" t="s">
        <v>425</v>
      </c>
      <c r="K156" s="346"/>
      <c r="L156" s="104" t="s">
        <v>372</v>
      </c>
      <c r="M156" s="350"/>
      <c r="N156" s="350"/>
      <c r="O156" s="353"/>
      <c r="P156" s="325"/>
      <c r="Q156" s="328"/>
      <c r="R156" s="309"/>
      <c r="S156" s="332"/>
      <c r="T156" s="104" t="s">
        <v>422</v>
      </c>
      <c r="U156" s="134" t="s">
        <v>247</v>
      </c>
      <c r="V156" s="296" t="s">
        <v>377</v>
      </c>
      <c r="W156" s="297"/>
      <c r="X156" s="298"/>
      <c r="Y156" s="318"/>
      <c r="Z156" s="319"/>
      <c r="AA156" s="319"/>
      <c r="AB156" s="319"/>
      <c r="AC156" s="319"/>
      <c r="AD156" s="320"/>
      <c r="AE156" s="300"/>
      <c r="AF156" s="302"/>
      <c r="AG156" s="306"/>
      <c r="AH156" s="306"/>
      <c r="AI156" s="306"/>
      <c r="AJ156" s="306"/>
      <c r="AK156" s="306"/>
      <c r="AL156" s="306"/>
      <c r="AM156" s="306"/>
      <c r="AN156" s="309"/>
      <c r="AO156" s="309"/>
      <c r="AP156" s="309"/>
      <c r="AQ156" s="313"/>
      <c r="AR156" s="104"/>
      <c r="AS156" s="104"/>
      <c r="AT156" s="104"/>
      <c r="AU156" s="104"/>
      <c r="AV156" s="262"/>
      <c r="AW156" s="104"/>
      <c r="AX156" s="104" t="s">
        <v>567</v>
      </c>
      <c r="AY156" s="104"/>
      <c r="AZ156" s="104" t="s">
        <v>86</v>
      </c>
      <c r="BA156" s="104" t="s">
        <v>85</v>
      </c>
      <c r="BB156" s="104"/>
      <c r="BC156" s="104"/>
      <c r="BD156" s="104"/>
      <c r="BE156" s="104"/>
      <c r="BF156" s="104"/>
      <c r="BG156" s="104"/>
      <c r="BH156" s="104"/>
      <c r="BI156" s="104"/>
      <c r="BJ156" s="262" t="s">
        <v>522</v>
      </c>
      <c r="BK156" s="262" t="s">
        <v>523</v>
      </c>
      <c r="BL156" s="262" t="s">
        <v>89</v>
      </c>
      <c r="BM156" s="262" t="s">
        <v>85</v>
      </c>
      <c r="BN156" s="262"/>
      <c r="BO156" s="262"/>
      <c r="BP156" s="294"/>
      <c r="BQ156" s="294"/>
      <c r="BR156" s="294"/>
      <c r="BS156" s="38"/>
      <c r="BT156" s="38"/>
      <c r="BU156" s="38"/>
      <c r="BV156" s="38"/>
      <c r="BW156" s="38"/>
      <c r="BX156" s="38"/>
      <c r="BY156" s="38"/>
      <c r="BZ156" s="38"/>
      <c r="CA156" s="38" t="s">
        <v>6</v>
      </c>
      <c r="CB156" s="38"/>
      <c r="CC156" s="38"/>
      <c r="CD156" s="38"/>
      <c r="CE156" s="38"/>
      <c r="CF156" s="38"/>
      <c r="CG156" s="38"/>
      <c r="CH156" s="38"/>
      <c r="CI156" s="38"/>
      <c r="CJ156" s="38" t="s">
        <v>66</v>
      </c>
      <c r="CK156" s="38"/>
      <c r="CL156" s="38"/>
      <c r="CM156" s="38"/>
      <c r="CN156" s="38"/>
      <c r="CO156" s="38"/>
      <c r="CP156" s="38"/>
      <c r="CQ156" s="38"/>
      <c r="CR156" s="38"/>
      <c r="CS156" s="38"/>
      <c r="CT156" s="38"/>
      <c r="CU156" s="38"/>
      <c r="CV156" s="38"/>
      <c r="CW156" s="38"/>
      <c r="CX156" s="38"/>
      <c r="CY156" s="38"/>
      <c r="CZ156" s="38"/>
      <c r="DA156" s="38"/>
      <c r="DB156" s="38"/>
      <c r="DC156" s="38"/>
      <c r="DD156" s="38"/>
      <c r="DE156" s="38"/>
      <c r="DF156" s="38"/>
      <c r="DG156" s="38"/>
      <c r="DH156" s="38"/>
      <c r="DI156" s="38"/>
      <c r="DJ156" s="38"/>
      <c r="DK156" s="38"/>
      <c r="DL156" s="38"/>
      <c r="DM156" s="38"/>
      <c r="DN156" s="38"/>
      <c r="DO156" s="38"/>
      <c r="DP156" s="38"/>
      <c r="DQ156" s="38"/>
      <c r="DR156" s="38"/>
      <c r="DS156" s="38"/>
      <c r="DT156" s="38"/>
      <c r="DU156" s="38"/>
      <c r="DV156" s="38"/>
      <c r="DW156" s="38"/>
      <c r="DX156" s="38"/>
      <c r="DY156" s="38"/>
      <c r="DZ156" s="38"/>
      <c r="EA156" s="38"/>
      <c r="EB156" s="38"/>
      <c r="EC156" s="38"/>
      <c r="ED156" s="38"/>
      <c r="EE156" s="38"/>
      <c r="EF156" s="38"/>
      <c r="EG156" s="38"/>
      <c r="EH156" s="38"/>
      <c r="EI156" s="38"/>
      <c r="EJ156" s="38"/>
      <c r="EK156" s="38"/>
      <c r="EL156" s="38"/>
      <c r="EM156" s="38"/>
      <c r="EN156" s="38"/>
      <c r="EO156" s="38"/>
      <c r="EP156" s="38"/>
      <c r="EQ156" s="38"/>
      <c r="ER156" s="38"/>
      <c r="ES156" s="38"/>
      <c r="ET156" s="38"/>
      <c r="EU156" s="38"/>
      <c r="EV156" s="38"/>
      <c r="EW156" s="38"/>
      <c r="EX156" s="38"/>
      <c r="EY156" s="38"/>
      <c r="EZ156" s="38"/>
      <c r="FA156" s="38"/>
      <c r="FB156" s="38"/>
      <c r="FC156" s="38"/>
      <c r="FD156" s="38"/>
      <c r="FE156" s="38"/>
      <c r="FF156" s="38"/>
      <c r="FG156" s="38"/>
      <c r="FH156" s="38"/>
      <c r="FI156" s="38"/>
      <c r="FJ156" s="38"/>
      <c r="FK156" s="38"/>
      <c r="FL156" s="38"/>
      <c r="FM156" s="38"/>
      <c r="FN156" s="38"/>
      <c r="FO156" s="38"/>
      <c r="FP156" s="38"/>
      <c r="FQ156" s="38"/>
      <c r="FR156" s="38"/>
      <c r="FS156" s="38"/>
      <c r="FT156" s="38"/>
      <c r="FU156" s="38"/>
      <c r="FV156" s="38"/>
      <c r="FW156" s="38"/>
      <c r="FX156" s="38"/>
      <c r="FY156" s="38"/>
      <c r="FZ156" s="38"/>
      <c r="GA156" s="38"/>
      <c r="GB156" s="38"/>
      <c r="GC156" s="38"/>
      <c r="GD156" s="38"/>
      <c r="GE156" s="38"/>
      <c r="GF156" s="38"/>
      <c r="GG156" s="38"/>
      <c r="GH156" s="38"/>
      <c r="GI156" s="38"/>
      <c r="GJ156" s="38"/>
      <c r="GK156" s="38"/>
      <c r="GL156" s="38"/>
      <c r="GM156" s="38"/>
      <c r="GN156" s="38"/>
      <c r="GO156" s="38"/>
      <c r="GP156" s="38"/>
      <c r="GQ156" s="38"/>
      <c r="GR156" s="38"/>
      <c r="GS156" s="38"/>
      <c r="GT156" s="38"/>
      <c r="GU156" s="38"/>
      <c r="GV156" s="38"/>
      <c r="GW156" s="38"/>
      <c r="GX156" s="38"/>
      <c r="GY156" s="38"/>
      <c r="GZ156" s="38"/>
      <c r="HA156" s="38"/>
      <c r="HB156" s="38"/>
      <c r="HC156" s="38"/>
      <c r="HD156" s="38"/>
      <c r="HE156" s="39"/>
      <c r="HF156" s="40"/>
      <c r="HG156" s="40"/>
      <c r="HH156" s="40"/>
      <c r="HI156" s="40"/>
      <c r="HJ156" s="40"/>
      <c r="HK156" s="40"/>
    </row>
    <row r="157" spans="1:219" s="41" customFormat="1" ht="41.25" customHeight="1" thickBot="1" x14ac:dyDescent="0.25">
      <c r="A157" s="341"/>
      <c r="B157" s="338"/>
      <c r="C157" s="80"/>
      <c r="D157" s="344"/>
      <c r="E157" s="97"/>
      <c r="F157" s="98"/>
      <c r="G157" s="101"/>
      <c r="H157" s="102"/>
      <c r="I157" s="347"/>
      <c r="J157" s="105"/>
      <c r="K157" s="347"/>
      <c r="L157" s="228" t="s">
        <v>375</v>
      </c>
      <c r="M157" s="351"/>
      <c r="N157" s="351"/>
      <c r="O157" s="354"/>
      <c r="P157" s="326"/>
      <c r="Q157" s="329"/>
      <c r="R157" s="310"/>
      <c r="S157" s="333"/>
      <c r="T157" s="105" t="s">
        <v>413</v>
      </c>
      <c r="U157" s="134" t="s">
        <v>247</v>
      </c>
      <c r="V157" s="303" t="s">
        <v>427</v>
      </c>
      <c r="W157" s="304"/>
      <c r="X157" s="305"/>
      <c r="Y157" s="321"/>
      <c r="Z157" s="322"/>
      <c r="AA157" s="322"/>
      <c r="AB157" s="322"/>
      <c r="AC157" s="322"/>
      <c r="AD157" s="323"/>
      <c r="AE157" s="36" t="str">
        <f>IF(AD157="","",IF(AD157="PROBABILIDAD",SUM(W157+Z157+AC157),0))</f>
        <v/>
      </c>
      <c r="AF157" s="53" t="str">
        <f>IF(AD157="","",IF(AD157="IMPACTO",SUM(W157+Z157+AC157),0))</f>
        <v/>
      </c>
      <c r="AG157" s="300"/>
      <c r="AH157" s="300"/>
      <c r="AI157" s="300"/>
      <c r="AJ157" s="300"/>
      <c r="AK157" s="300"/>
      <c r="AL157" s="300"/>
      <c r="AM157" s="300"/>
      <c r="AN157" s="310"/>
      <c r="AO157" s="310"/>
      <c r="AP157" s="310"/>
      <c r="AQ157" s="314"/>
      <c r="AR157" s="105"/>
      <c r="AS157" s="105"/>
      <c r="AT157" s="105"/>
      <c r="AU157" s="105"/>
      <c r="AV157" s="263"/>
      <c r="AW157" s="105"/>
      <c r="AX157" s="105" t="s">
        <v>568</v>
      </c>
      <c r="AY157" s="105"/>
      <c r="AZ157" s="105" t="s">
        <v>86</v>
      </c>
      <c r="BA157" s="105" t="s">
        <v>85</v>
      </c>
      <c r="BB157" s="105"/>
      <c r="BC157" s="105"/>
      <c r="BD157" s="105"/>
      <c r="BE157" s="105"/>
      <c r="BF157" s="105"/>
      <c r="BG157" s="105"/>
      <c r="BH157" s="105"/>
      <c r="BI157" s="105"/>
      <c r="BJ157" s="263" t="s">
        <v>524</v>
      </c>
      <c r="BK157" s="263" t="s">
        <v>525</v>
      </c>
      <c r="BL157" s="263" t="s">
        <v>89</v>
      </c>
      <c r="BM157" s="263" t="s">
        <v>85</v>
      </c>
      <c r="BN157" s="263"/>
      <c r="BO157" s="263"/>
      <c r="BP157" s="295"/>
      <c r="BQ157" s="295"/>
      <c r="BR157" s="295"/>
      <c r="BS157" s="38"/>
      <c r="BT157" s="38"/>
      <c r="BU157" s="38"/>
      <c r="BV157" s="38"/>
      <c r="BW157" s="38"/>
      <c r="BX157" s="38"/>
      <c r="BY157" s="38"/>
      <c r="BZ157" s="38"/>
      <c r="CA157" s="38" t="s">
        <v>7</v>
      </c>
      <c r="CB157" s="38"/>
      <c r="CC157" s="38"/>
      <c r="CD157" s="38"/>
      <c r="CE157" s="38"/>
      <c r="CF157" s="38"/>
      <c r="CG157" s="38"/>
      <c r="CH157" s="38"/>
      <c r="CI157" s="38"/>
      <c r="CJ157" s="38"/>
      <c r="CK157" s="38"/>
      <c r="CL157" s="38"/>
      <c r="CM157" s="38"/>
      <c r="CN157" s="38"/>
      <c r="CO157" s="38"/>
      <c r="CP157" s="38"/>
      <c r="CQ157" s="38"/>
      <c r="CR157" s="38"/>
      <c r="CS157" s="38"/>
      <c r="CT157" s="38"/>
      <c r="CU157" s="38"/>
      <c r="CV157" s="38"/>
      <c r="CW157" s="38"/>
      <c r="CX157" s="38"/>
      <c r="CY157" s="38"/>
      <c r="CZ157" s="38"/>
      <c r="DA157" s="38"/>
      <c r="DB157" s="38"/>
      <c r="DC157" s="38"/>
      <c r="DD157" s="38"/>
      <c r="DE157" s="38"/>
      <c r="DF157" s="38"/>
      <c r="DG157" s="38"/>
      <c r="DH157" s="38"/>
      <c r="DI157" s="38"/>
      <c r="DJ157" s="38"/>
      <c r="DK157" s="38"/>
      <c r="DL157" s="38"/>
      <c r="DM157" s="38"/>
      <c r="DN157" s="38"/>
      <c r="DO157" s="38"/>
      <c r="DP157" s="38"/>
      <c r="DQ157" s="38"/>
      <c r="DR157" s="38"/>
      <c r="DS157" s="38"/>
      <c r="DT157" s="38"/>
      <c r="DU157" s="38"/>
      <c r="DV157" s="38"/>
      <c r="DW157" s="38"/>
      <c r="DX157" s="38"/>
      <c r="DY157" s="38"/>
      <c r="DZ157" s="38"/>
      <c r="EA157" s="38"/>
      <c r="EB157" s="38"/>
      <c r="EC157" s="38"/>
      <c r="ED157" s="38"/>
      <c r="EE157" s="38"/>
      <c r="EF157" s="38"/>
      <c r="EG157" s="38"/>
      <c r="EH157" s="38"/>
      <c r="EI157" s="38"/>
      <c r="EJ157" s="38"/>
      <c r="EK157" s="38"/>
      <c r="EL157" s="38"/>
      <c r="EM157" s="38"/>
      <c r="EN157" s="38"/>
      <c r="EO157" s="38"/>
      <c r="EP157" s="38"/>
      <c r="EQ157" s="38"/>
      <c r="ER157" s="38"/>
      <c r="ES157" s="38"/>
      <c r="ET157" s="38"/>
      <c r="EU157" s="38"/>
      <c r="EV157" s="38"/>
      <c r="EW157" s="38"/>
      <c r="EX157" s="38"/>
      <c r="EY157" s="38"/>
      <c r="EZ157" s="38"/>
      <c r="FA157" s="38"/>
      <c r="FB157" s="38"/>
      <c r="FC157" s="38"/>
      <c r="FD157" s="38"/>
      <c r="FE157" s="38"/>
      <c r="FF157" s="38"/>
      <c r="FG157" s="38"/>
      <c r="FH157" s="38"/>
      <c r="FI157" s="38"/>
      <c r="FJ157" s="38"/>
      <c r="FK157" s="38"/>
      <c r="FL157" s="38"/>
      <c r="FM157" s="38"/>
      <c r="FN157" s="38"/>
      <c r="FO157" s="38"/>
      <c r="FP157" s="38"/>
      <c r="FQ157" s="38"/>
      <c r="FR157" s="38"/>
      <c r="FS157" s="38"/>
      <c r="FT157" s="38"/>
      <c r="FU157" s="38"/>
      <c r="FV157" s="38"/>
      <c r="FW157" s="38"/>
      <c r="FX157" s="38"/>
      <c r="FY157" s="38"/>
      <c r="FZ157" s="38"/>
      <c r="GA157" s="38"/>
      <c r="GB157" s="38"/>
      <c r="GC157" s="38"/>
      <c r="GD157" s="38"/>
      <c r="GE157" s="38"/>
      <c r="GF157" s="38"/>
      <c r="GG157" s="38"/>
      <c r="GH157" s="38"/>
      <c r="GI157" s="38"/>
      <c r="GJ157" s="38"/>
      <c r="GK157" s="38"/>
      <c r="GL157" s="38"/>
      <c r="GM157" s="38"/>
      <c r="GN157" s="38"/>
      <c r="GO157" s="38"/>
      <c r="GP157" s="38"/>
      <c r="GQ157" s="38"/>
      <c r="GR157" s="38"/>
      <c r="GS157" s="38"/>
      <c r="GT157" s="38"/>
      <c r="GU157" s="38"/>
      <c r="GV157" s="38"/>
      <c r="GW157" s="38"/>
      <c r="GX157" s="38"/>
      <c r="GY157" s="38"/>
      <c r="GZ157" s="38"/>
      <c r="HA157" s="38"/>
      <c r="HB157" s="38"/>
      <c r="HC157" s="38"/>
      <c r="HD157" s="38"/>
      <c r="HE157" s="39"/>
      <c r="HF157" s="40"/>
      <c r="HG157" s="40"/>
      <c r="HH157" s="40"/>
      <c r="HI157" s="40"/>
      <c r="HJ157" s="40"/>
      <c r="HK157" s="40"/>
    </row>
    <row r="158" spans="1:219" s="41" customFormat="1" ht="118.5" customHeight="1" thickBot="1" x14ac:dyDescent="0.25">
      <c r="A158" s="339"/>
      <c r="B158" s="338"/>
      <c r="C158" s="78"/>
      <c r="D158" s="342">
        <v>10</v>
      </c>
      <c r="E158" s="97" t="s">
        <v>211</v>
      </c>
      <c r="F158" s="98" t="s">
        <v>184</v>
      </c>
      <c r="G158" s="99" t="s">
        <v>199</v>
      </c>
      <c r="H158" s="102" t="s">
        <v>234</v>
      </c>
      <c r="I158" s="345"/>
      <c r="J158" s="223" t="s">
        <v>437</v>
      </c>
      <c r="K158" s="345" t="s">
        <v>436</v>
      </c>
      <c r="L158" s="235" t="s">
        <v>440</v>
      </c>
      <c r="M158" s="348" t="s">
        <v>62</v>
      </c>
      <c r="N158" s="348" t="s">
        <v>36</v>
      </c>
      <c r="O158" s="352">
        <f>VLOOKUP(M158,'MATRIZ CALIFICACIÓN'!$B$10:$C$24,2,FALSE)</f>
        <v>5</v>
      </c>
      <c r="P158" s="324">
        <f>HLOOKUP(N158,'MATRIZ CALIFICACIÓN'!$D$8:$H$9,2,FALSE)</f>
        <v>4</v>
      </c>
      <c r="Q158" s="327">
        <f>VALUE(CONCATENATE(O158,P158))</f>
        <v>54</v>
      </c>
      <c r="R158" s="307" t="str">
        <f>VLOOKUP(Q158,'MATRIZ CALIFICACIÓN'!$D$58:$E$82,2,FALSE)</f>
        <v>EXTREMA</v>
      </c>
      <c r="S158" s="330" t="s">
        <v>65</v>
      </c>
      <c r="T158" s="102" t="s">
        <v>442</v>
      </c>
      <c r="U158" s="134" t="s">
        <v>247</v>
      </c>
      <c r="V158" s="334" t="s">
        <v>445</v>
      </c>
      <c r="W158" s="335"/>
      <c r="X158" s="336"/>
      <c r="Y158" s="315" t="s">
        <v>251</v>
      </c>
      <c r="Z158" s="316"/>
      <c r="AA158" s="316"/>
      <c r="AB158" s="316"/>
      <c r="AC158" s="316"/>
      <c r="AD158" s="317"/>
      <c r="AE158" s="36" t="str">
        <f>IF(AD158="","",IF(AD158="PROBABILIDAD",SUM(W158+Z158+AC158),0))</f>
        <v/>
      </c>
      <c r="AF158" s="259" t="str">
        <f>IF(AD158="","",IF(AD158="IMPACTO",SUM(W158+Z158+AC158),0))</f>
        <v/>
      </c>
      <c r="AG158" s="299">
        <f>IF(SUM(AE158:AE162),AVERAGEIF(AE158:AE162,"&gt;0",AE158:AE162),1)</f>
        <v>1</v>
      </c>
      <c r="AH158" s="299">
        <f>IF(SUM(AF158:AF162),AVERAGEIF(AF158:AF162,"&gt;0",AF158:AF162),1)</f>
        <v>1</v>
      </c>
      <c r="AI158" s="299">
        <f>IF(AND(AG158&gt;=0,AG158&lt;=50),0,IF(AND(AG158&gt;50,AG158&lt;76),1,2))</f>
        <v>0</v>
      </c>
      <c r="AJ158" s="299">
        <f>IF(AND(AH158&gt;=0,AH158&lt;=50),0,IF(AND(AH158&gt;50,AH158&lt;76),1,2))</f>
        <v>0</v>
      </c>
      <c r="AK158" s="299">
        <f>IF(AI158&lt;O158,O158-AI158,O158)</f>
        <v>5</v>
      </c>
      <c r="AL158" s="299">
        <f>IF(AJ158&lt;P158,P158-AJ158,P158)</f>
        <v>4</v>
      </c>
      <c r="AM158" s="299">
        <f>VALUE(CONCATENATE(AK123:AK158,AL158))</f>
        <v>54</v>
      </c>
      <c r="AN158" s="307" t="s">
        <v>236</v>
      </c>
      <c r="AO158" s="307" t="s">
        <v>58</v>
      </c>
      <c r="AP158" s="307" t="s">
        <v>24</v>
      </c>
      <c r="AQ158" s="311" t="s">
        <v>65</v>
      </c>
      <c r="AR158" s="489" t="s">
        <v>44</v>
      </c>
      <c r="AS158" s="490"/>
      <c r="AT158" s="490"/>
      <c r="AU158" s="491"/>
      <c r="AV158" s="264" t="s">
        <v>448</v>
      </c>
      <c r="AW158" s="102" t="s">
        <v>449</v>
      </c>
      <c r="AX158" s="264" t="s">
        <v>533</v>
      </c>
      <c r="AY158" s="102"/>
      <c r="AZ158" s="102"/>
      <c r="BA158" s="102" t="s">
        <v>85</v>
      </c>
      <c r="BB158" s="102"/>
      <c r="BC158" s="102"/>
      <c r="BD158" s="102"/>
      <c r="BE158" s="102"/>
      <c r="BF158" s="102"/>
      <c r="BG158" s="102"/>
      <c r="BH158" s="102"/>
      <c r="BI158" s="102"/>
      <c r="BJ158" s="102" t="s">
        <v>526</v>
      </c>
      <c r="BK158" s="102"/>
      <c r="BL158" s="102"/>
      <c r="BM158" s="102" t="s">
        <v>85</v>
      </c>
      <c r="BN158" s="102"/>
      <c r="BO158" s="102"/>
      <c r="BP158" s="293" t="s">
        <v>572</v>
      </c>
      <c r="BQ158" s="293"/>
      <c r="BR158" s="293" t="s">
        <v>571</v>
      </c>
      <c r="BS158" s="38"/>
      <c r="BT158" s="38"/>
      <c r="BU158" s="38"/>
      <c r="BV158" s="38"/>
      <c r="BW158" s="38"/>
      <c r="BX158" s="38"/>
      <c r="BY158" s="38"/>
      <c r="BZ158" s="38"/>
      <c r="CA158" s="38" t="s">
        <v>103</v>
      </c>
      <c r="CB158" s="38"/>
      <c r="CC158" s="38"/>
      <c r="CD158" s="38"/>
      <c r="CE158" s="38"/>
      <c r="CF158" s="38"/>
      <c r="CG158" s="38"/>
      <c r="CH158" s="38"/>
      <c r="CI158" s="38"/>
      <c r="CJ158" s="38" t="s">
        <v>64</v>
      </c>
      <c r="CK158" s="38"/>
      <c r="CL158" s="38"/>
      <c r="CM158" s="38"/>
      <c r="CN158" s="38"/>
      <c r="CO158" s="38"/>
      <c r="CP158" s="38"/>
      <c r="CQ158" s="38"/>
      <c r="CR158" s="38"/>
      <c r="CS158" s="38"/>
      <c r="CT158" s="38"/>
      <c r="CU158" s="38"/>
      <c r="CV158" s="38"/>
      <c r="CW158" s="38"/>
      <c r="CX158" s="38"/>
      <c r="CY158" s="38"/>
      <c r="CZ158" s="38"/>
      <c r="DA158" s="38"/>
      <c r="DB158" s="38"/>
      <c r="DC158" s="38"/>
      <c r="DD158" s="38"/>
      <c r="DE158" s="38"/>
      <c r="DF158" s="38"/>
      <c r="DG158" s="38"/>
      <c r="DH158" s="38"/>
      <c r="DI158" s="38"/>
      <c r="DJ158" s="38"/>
      <c r="DK158" s="38"/>
      <c r="DL158" s="38"/>
      <c r="DM158" s="38"/>
      <c r="DN158" s="38"/>
      <c r="DO158" s="38"/>
      <c r="DP158" s="38"/>
      <c r="DQ158" s="38"/>
      <c r="DR158" s="38"/>
      <c r="DS158" s="38"/>
      <c r="DT158" s="38"/>
      <c r="DU158" s="38"/>
      <c r="DV158" s="38"/>
      <c r="DW158" s="38"/>
      <c r="DX158" s="38"/>
      <c r="DY158" s="38"/>
      <c r="DZ158" s="38"/>
      <c r="EA158" s="38"/>
      <c r="EB158" s="38"/>
      <c r="EC158" s="38"/>
      <c r="ED158" s="38"/>
      <c r="EE158" s="38"/>
      <c r="EF158" s="38"/>
      <c r="EG158" s="38"/>
      <c r="EH158" s="38"/>
      <c r="EI158" s="38"/>
      <c r="EJ158" s="38"/>
      <c r="EK158" s="38"/>
      <c r="EL158" s="38"/>
      <c r="EM158" s="38"/>
      <c r="EN158" s="38"/>
      <c r="EO158" s="38"/>
      <c r="EP158" s="38"/>
      <c r="EQ158" s="38"/>
      <c r="ER158" s="38"/>
      <c r="ES158" s="38"/>
      <c r="ET158" s="38"/>
      <c r="EU158" s="38"/>
      <c r="EV158" s="38"/>
      <c r="EW158" s="38"/>
      <c r="EX158" s="38"/>
      <c r="EY158" s="38"/>
      <c r="EZ158" s="38"/>
      <c r="FA158" s="38"/>
      <c r="FB158" s="38"/>
      <c r="FC158" s="38"/>
      <c r="FD158" s="38"/>
      <c r="FE158" s="38"/>
      <c r="FF158" s="38"/>
      <c r="FG158" s="38"/>
      <c r="FH158" s="38"/>
      <c r="FI158" s="38"/>
      <c r="FJ158" s="38"/>
      <c r="FK158" s="38"/>
      <c r="FL158" s="38"/>
      <c r="FM158" s="38"/>
      <c r="FN158" s="38"/>
      <c r="FO158" s="38"/>
      <c r="FP158" s="38"/>
      <c r="FQ158" s="38"/>
      <c r="FR158" s="38"/>
      <c r="FS158" s="38"/>
      <c r="FT158" s="38"/>
      <c r="FU158" s="38"/>
      <c r="FV158" s="38"/>
      <c r="FW158" s="38"/>
      <c r="FX158" s="38"/>
      <c r="FY158" s="38"/>
      <c r="FZ158" s="38"/>
      <c r="GA158" s="38"/>
      <c r="GB158" s="38"/>
      <c r="GC158" s="38"/>
      <c r="GD158" s="38"/>
      <c r="GE158" s="38"/>
      <c r="GF158" s="38"/>
      <c r="GG158" s="38"/>
      <c r="GH158" s="38"/>
      <c r="GI158" s="38"/>
      <c r="GJ158" s="38"/>
      <c r="GK158" s="38"/>
      <c r="GL158" s="38"/>
      <c r="GM158" s="38"/>
      <c r="GN158" s="38"/>
      <c r="GO158" s="38"/>
      <c r="GP158" s="38"/>
      <c r="GQ158" s="38"/>
      <c r="GR158" s="38"/>
      <c r="GS158" s="38"/>
      <c r="GT158" s="38"/>
      <c r="GU158" s="38"/>
      <c r="GV158" s="38"/>
      <c r="GW158" s="38"/>
      <c r="GX158" s="38"/>
      <c r="GY158" s="38"/>
      <c r="GZ158" s="38"/>
      <c r="HA158" s="38"/>
      <c r="HB158" s="38"/>
      <c r="HC158" s="38"/>
      <c r="HD158" s="38"/>
      <c r="HE158" s="39"/>
      <c r="HF158" s="40"/>
      <c r="HG158" s="40"/>
      <c r="HH158" s="40"/>
      <c r="HI158" s="40"/>
      <c r="HJ158" s="40"/>
      <c r="HK158" s="40"/>
    </row>
    <row r="159" spans="1:219" s="41" customFormat="1" ht="41.25" customHeight="1" thickBot="1" x14ac:dyDescent="0.25">
      <c r="A159" s="340"/>
      <c r="B159" s="338"/>
      <c r="C159" s="79"/>
      <c r="D159" s="343"/>
      <c r="E159" s="97"/>
      <c r="F159" s="98"/>
      <c r="G159" s="100"/>
      <c r="H159" s="102"/>
      <c r="I159" s="346"/>
      <c r="J159" s="224" t="s">
        <v>438</v>
      </c>
      <c r="K159" s="346"/>
      <c r="L159" s="236" t="s">
        <v>441</v>
      </c>
      <c r="M159" s="349"/>
      <c r="N159" s="349"/>
      <c r="O159" s="353"/>
      <c r="P159" s="325"/>
      <c r="Q159" s="328"/>
      <c r="R159" s="308"/>
      <c r="S159" s="331"/>
      <c r="T159" s="103" t="s">
        <v>443</v>
      </c>
      <c r="U159" s="134" t="s">
        <v>248</v>
      </c>
      <c r="V159" s="334" t="s">
        <v>446</v>
      </c>
      <c r="W159" s="335"/>
      <c r="X159" s="336"/>
      <c r="Y159" s="318"/>
      <c r="Z159" s="319"/>
      <c r="AA159" s="319"/>
      <c r="AB159" s="319"/>
      <c r="AC159" s="319"/>
      <c r="AD159" s="320"/>
      <c r="AE159" s="36" t="str">
        <f>IF(AD159="","",IF(AD159="PROBABILIDAD",SUM(W159+Z159+AC159),0))</f>
        <v/>
      </c>
      <c r="AF159" s="259" t="str">
        <f>IF(AD159="","",IF(AD159="IMPACTO",SUM(W159+Z159+AC159),0))</f>
        <v/>
      </c>
      <c r="AG159" s="306"/>
      <c r="AH159" s="306"/>
      <c r="AI159" s="306"/>
      <c r="AJ159" s="306"/>
      <c r="AK159" s="306"/>
      <c r="AL159" s="306"/>
      <c r="AM159" s="306"/>
      <c r="AN159" s="308"/>
      <c r="AO159" s="308"/>
      <c r="AP159" s="308"/>
      <c r="AQ159" s="312"/>
      <c r="AR159" s="492"/>
      <c r="AS159" s="493"/>
      <c r="AT159" s="493"/>
      <c r="AU159" s="494"/>
      <c r="AV159" s="261"/>
      <c r="AW159" s="261"/>
      <c r="AX159" s="103" t="s">
        <v>538</v>
      </c>
      <c r="AY159" s="103"/>
      <c r="AZ159" s="103"/>
      <c r="BA159" s="103" t="s">
        <v>85</v>
      </c>
      <c r="BB159" s="103"/>
      <c r="BC159" s="103"/>
      <c r="BD159" s="103"/>
      <c r="BE159" s="103"/>
      <c r="BF159" s="103"/>
      <c r="BG159" s="103"/>
      <c r="BH159" s="103"/>
      <c r="BI159" s="103"/>
      <c r="BJ159" s="103" t="s">
        <v>527</v>
      </c>
      <c r="BK159" s="103"/>
      <c r="BL159" s="103"/>
      <c r="BM159" s="103" t="s">
        <v>85</v>
      </c>
      <c r="BN159" s="103"/>
      <c r="BO159" s="103"/>
      <c r="BP159" s="294"/>
      <c r="BQ159" s="294"/>
      <c r="BR159" s="294"/>
      <c r="BS159" s="38"/>
      <c r="BT159" s="38"/>
      <c r="BU159" s="38"/>
      <c r="BV159" s="38"/>
      <c r="BW159" s="38"/>
      <c r="BX159" s="38"/>
      <c r="BY159" s="38"/>
      <c r="BZ159" s="38"/>
      <c r="CA159" s="38" t="s">
        <v>68</v>
      </c>
      <c r="CB159" s="38"/>
      <c r="CC159" s="38"/>
      <c r="CD159" s="38"/>
      <c r="CE159" s="38"/>
      <c r="CF159" s="38"/>
      <c r="CG159" s="38"/>
      <c r="CH159" s="38"/>
      <c r="CI159" s="38"/>
      <c r="CJ159" s="38" t="s">
        <v>65</v>
      </c>
      <c r="CK159" s="38"/>
      <c r="CL159" s="38"/>
      <c r="CM159" s="38"/>
      <c r="CN159" s="38"/>
      <c r="CO159" s="38"/>
      <c r="CP159" s="38"/>
      <c r="CQ159" s="38"/>
      <c r="CR159" s="38"/>
      <c r="CS159" s="38"/>
      <c r="CT159" s="38"/>
      <c r="CU159" s="38"/>
      <c r="CV159" s="38"/>
      <c r="CW159" s="38"/>
      <c r="CX159" s="38"/>
      <c r="CY159" s="38"/>
      <c r="CZ159" s="38"/>
      <c r="DA159" s="38"/>
      <c r="DB159" s="38"/>
      <c r="DC159" s="38"/>
      <c r="DD159" s="38"/>
      <c r="DE159" s="38"/>
      <c r="DF159" s="38"/>
      <c r="DG159" s="38"/>
      <c r="DH159" s="38"/>
      <c r="DI159" s="38"/>
      <c r="DJ159" s="38"/>
      <c r="DK159" s="38"/>
      <c r="DL159" s="38"/>
      <c r="DM159" s="38"/>
      <c r="DN159" s="38"/>
      <c r="DO159" s="38"/>
      <c r="DP159" s="38"/>
      <c r="DQ159" s="38"/>
      <c r="DR159" s="38"/>
      <c r="DS159" s="38"/>
      <c r="DT159" s="38"/>
      <c r="DU159" s="38"/>
      <c r="DV159" s="38"/>
      <c r="DW159" s="38"/>
      <c r="DX159" s="38"/>
      <c r="DY159" s="38"/>
      <c r="DZ159" s="38"/>
      <c r="EA159" s="38"/>
      <c r="EB159" s="38"/>
      <c r="EC159" s="38"/>
      <c r="ED159" s="38"/>
      <c r="EE159" s="38"/>
      <c r="EF159" s="38"/>
      <c r="EG159" s="38"/>
      <c r="EH159" s="38"/>
      <c r="EI159" s="38"/>
      <c r="EJ159" s="38"/>
      <c r="EK159" s="38"/>
      <c r="EL159" s="38"/>
      <c r="EM159" s="38"/>
      <c r="EN159" s="38"/>
      <c r="EO159" s="38"/>
      <c r="EP159" s="38"/>
      <c r="EQ159" s="38"/>
      <c r="ER159" s="38"/>
      <c r="ES159" s="38"/>
      <c r="ET159" s="38"/>
      <c r="EU159" s="38"/>
      <c r="EV159" s="38"/>
      <c r="EW159" s="38"/>
      <c r="EX159" s="38"/>
      <c r="EY159" s="38"/>
      <c r="EZ159" s="38"/>
      <c r="FA159" s="38"/>
      <c r="FB159" s="38"/>
      <c r="FC159" s="38"/>
      <c r="FD159" s="38"/>
      <c r="FE159" s="38"/>
      <c r="FF159" s="38"/>
      <c r="FG159" s="38"/>
      <c r="FH159" s="38"/>
      <c r="FI159" s="38"/>
      <c r="FJ159" s="38"/>
      <c r="FK159" s="38"/>
      <c r="FL159" s="38"/>
      <c r="FM159" s="38"/>
      <c r="FN159" s="38"/>
      <c r="FO159" s="38"/>
      <c r="FP159" s="38"/>
      <c r="FQ159" s="38"/>
      <c r="FR159" s="38"/>
      <c r="FS159" s="38"/>
      <c r="FT159" s="38"/>
      <c r="FU159" s="38"/>
      <c r="FV159" s="38"/>
      <c r="FW159" s="38"/>
      <c r="FX159" s="38"/>
      <c r="FY159" s="38"/>
      <c r="FZ159" s="38"/>
      <c r="GA159" s="38"/>
      <c r="GB159" s="38"/>
      <c r="GC159" s="38"/>
      <c r="GD159" s="38"/>
      <c r="GE159" s="38"/>
      <c r="GF159" s="38"/>
      <c r="GG159" s="38"/>
      <c r="GH159" s="38"/>
      <c r="GI159" s="38"/>
      <c r="GJ159" s="38"/>
      <c r="GK159" s="38"/>
      <c r="GL159" s="38"/>
      <c r="GM159" s="38"/>
      <c r="GN159" s="38"/>
      <c r="GO159" s="38"/>
      <c r="GP159" s="38"/>
      <c r="GQ159" s="38"/>
      <c r="GR159" s="38"/>
      <c r="GS159" s="38"/>
      <c r="GT159" s="38"/>
      <c r="GU159" s="38"/>
      <c r="GV159" s="38"/>
      <c r="GW159" s="38"/>
      <c r="GX159" s="38"/>
      <c r="GY159" s="38"/>
      <c r="GZ159" s="38"/>
      <c r="HA159" s="38"/>
      <c r="HB159" s="38"/>
      <c r="HC159" s="38"/>
      <c r="HD159" s="38"/>
      <c r="HE159" s="39"/>
      <c r="HF159" s="40"/>
      <c r="HG159" s="40"/>
      <c r="HH159" s="40"/>
      <c r="HI159" s="40"/>
      <c r="HJ159" s="40"/>
      <c r="HK159" s="40"/>
    </row>
    <row r="160" spans="1:219" s="41" customFormat="1" ht="41.25" customHeight="1" thickBot="1" x14ac:dyDescent="0.25">
      <c r="A160" s="340"/>
      <c r="B160" s="338"/>
      <c r="C160" s="79"/>
      <c r="D160" s="343"/>
      <c r="E160" s="97"/>
      <c r="F160" s="98"/>
      <c r="G160" s="100"/>
      <c r="H160" s="102"/>
      <c r="I160" s="346"/>
      <c r="J160" s="224" t="s">
        <v>439</v>
      </c>
      <c r="K160" s="346"/>
      <c r="L160" s="104"/>
      <c r="M160" s="349"/>
      <c r="N160" s="349"/>
      <c r="O160" s="353"/>
      <c r="P160" s="325"/>
      <c r="Q160" s="328"/>
      <c r="R160" s="308"/>
      <c r="S160" s="331"/>
      <c r="T160" s="104" t="s">
        <v>444</v>
      </c>
      <c r="U160" s="134" t="s">
        <v>247</v>
      </c>
      <c r="V160" s="296" t="s">
        <v>447</v>
      </c>
      <c r="W160" s="297"/>
      <c r="X160" s="298"/>
      <c r="Y160" s="318"/>
      <c r="Z160" s="319"/>
      <c r="AA160" s="319"/>
      <c r="AB160" s="319"/>
      <c r="AC160" s="319"/>
      <c r="AD160" s="320"/>
      <c r="AE160" s="299" t="str">
        <f>IF(AD160="","",IF(AD160="PROBABILIDAD",SUM(W160+Z160+AC160),0))</f>
        <v/>
      </c>
      <c r="AF160" s="301" t="str">
        <f>IF(AD160="","",IF(AD160="IMPACTO",SUM(W160+Z160+AC160),0))</f>
        <v/>
      </c>
      <c r="AG160" s="306"/>
      <c r="AH160" s="306"/>
      <c r="AI160" s="306"/>
      <c r="AJ160" s="306"/>
      <c r="AK160" s="306"/>
      <c r="AL160" s="306"/>
      <c r="AM160" s="306"/>
      <c r="AN160" s="308"/>
      <c r="AO160" s="308"/>
      <c r="AP160" s="308"/>
      <c r="AQ160" s="312"/>
      <c r="AR160" s="492"/>
      <c r="AS160" s="493"/>
      <c r="AT160" s="493"/>
      <c r="AU160" s="494"/>
      <c r="AV160" s="262"/>
      <c r="AW160" s="262"/>
      <c r="AX160" s="104" t="s">
        <v>537</v>
      </c>
      <c r="AY160" s="104"/>
      <c r="AZ160" s="104"/>
      <c r="BA160" s="104" t="s">
        <v>85</v>
      </c>
      <c r="BB160" s="104"/>
      <c r="BC160" s="104"/>
      <c r="BD160" s="104"/>
      <c r="BE160" s="104"/>
      <c r="BF160" s="104"/>
      <c r="BG160" s="104"/>
      <c r="BH160" s="104"/>
      <c r="BI160" s="104"/>
      <c r="BJ160" s="104" t="s">
        <v>528</v>
      </c>
      <c r="BK160" s="104"/>
      <c r="BL160" s="104"/>
      <c r="BM160" s="104" t="s">
        <v>85</v>
      </c>
      <c r="BN160" s="104"/>
      <c r="BO160" s="104"/>
      <c r="BP160" s="294"/>
      <c r="BQ160" s="294"/>
      <c r="BR160" s="294"/>
      <c r="BS160" s="38"/>
      <c r="BT160" s="38"/>
      <c r="BU160" s="38"/>
      <c r="BV160" s="38"/>
      <c r="BW160" s="38"/>
      <c r="BX160" s="38"/>
      <c r="BY160" s="38"/>
      <c r="BZ160" s="38"/>
      <c r="CA160" s="38" t="s">
        <v>5</v>
      </c>
      <c r="CB160" s="38"/>
      <c r="CC160" s="38"/>
      <c r="CD160" s="38"/>
      <c r="CE160" s="38"/>
      <c r="CF160" s="38"/>
      <c r="CG160" s="38"/>
      <c r="CH160" s="38"/>
      <c r="CI160" s="38"/>
      <c r="CJ160" s="38" t="s">
        <v>119</v>
      </c>
      <c r="CK160" s="38"/>
      <c r="CL160" s="38"/>
      <c r="CM160" s="38"/>
      <c r="CN160" s="38"/>
      <c r="CO160" s="38"/>
      <c r="CP160" s="38"/>
      <c r="CQ160" s="38"/>
      <c r="CR160" s="38"/>
      <c r="CS160" s="38"/>
      <c r="CT160" s="38"/>
      <c r="CU160" s="38"/>
      <c r="CV160" s="38"/>
      <c r="CW160" s="38"/>
      <c r="CX160" s="38"/>
      <c r="CY160" s="38"/>
      <c r="CZ160" s="38"/>
      <c r="DA160" s="38"/>
      <c r="DB160" s="38"/>
      <c r="DC160" s="38"/>
      <c r="DD160" s="38"/>
      <c r="DE160" s="38"/>
      <c r="DF160" s="38"/>
      <c r="DG160" s="38"/>
      <c r="DH160" s="38"/>
      <c r="DI160" s="38"/>
      <c r="DJ160" s="38"/>
      <c r="DK160" s="38"/>
      <c r="DL160" s="38"/>
      <c r="DM160" s="38"/>
      <c r="DN160" s="38"/>
      <c r="DO160" s="38"/>
      <c r="DP160" s="38"/>
      <c r="DQ160" s="38"/>
      <c r="DR160" s="38"/>
      <c r="DS160" s="38"/>
      <c r="DT160" s="38"/>
      <c r="DU160" s="38"/>
      <c r="DV160" s="38"/>
      <c r="DW160" s="38"/>
      <c r="DX160" s="38"/>
      <c r="DY160" s="38"/>
      <c r="DZ160" s="38"/>
      <c r="EA160" s="38"/>
      <c r="EB160" s="38"/>
      <c r="EC160" s="38"/>
      <c r="ED160" s="38"/>
      <c r="EE160" s="38"/>
      <c r="EF160" s="38"/>
      <c r="EG160" s="38"/>
      <c r="EH160" s="38"/>
      <c r="EI160" s="38"/>
      <c r="EJ160" s="38"/>
      <c r="EK160" s="38"/>
      <c r="EL160" s="38"/>
      <c r="EM160" s="38"/>
      <c r="EN160" s="38"/>
      <c r="EO160" s="38"/>
      <c r="EP160" s="38"/>
      <c r="EQ160" s="38"/>
      <c r="ER160" s="38"/>
      <c r="ES160" s="38"/>
      <c r="ET160" s="38"/>
      <c r="EU160" s="38"/>
      <c r="EV160" s="38"/>
      <c r="EW160" s="38"/>
      <c r="EX160" s="38"/>
      <c r="EY160" s="38"/>
      <c r="EZ160" s="38"/>
      <c r="FA160" s="38"/>
      <c r="FB160" s="38"/>
      <c r="FC160" s="38"/>
      <c r="FD160" s="38"/>
      <c r="FE160" s="38"/>
      <c r="FF160" s="38"/>
      <c r="FG160" s="38"/>
      <c r="FH160" s="38"/>
      <c r="FI160" s="38"/>
      <c r="FJ160" s="38"/>
      <c r="FK160" s="38"/>
      <c r="FL160" s="38"/>
      <c r="FM160" s="38"/>
      <c r="FN160" s="38"/>
      <c r="FO160" s="38"/>
      <c r="FP160" s="38"/>
      <c r="FQ160" s="38"/>
      <c r="FR160" s="38"/>
      <c r="FS160" s="38"/>
      <c r="FT160" s="38"/>
      <c r="FU160" s="38"/>
      <c r="FV160" s="38"/>
      <c r="FW160" s="38"/>
      <c r="FX160" s="38"/>
      <c r="FY160" s="38"/>
      <c r="FZ160" s="38"/>
      <c r="GA160" s="38"/>
      <c r="GB160" s="38"/>
      <c r="GC160" s="38"/>
      <c r="GD160" s="38"/>
      <c r="GE160" s="38"/>
      <c r="GF160" s="38"/>
      <c r="GG160" s="38"/>
      <c r="GH160" s="38"/>
      <c r="GI160" s="38"/>
      <c r="GJ160" s="38"/>
      <c r="GK160" s="38"/>
      <c r="GL160" s="38"/>
      <c r="GM160" s="38"/>
      <c r="GN160" s="38"/>
      <c r="GO160" s="38"/>
      <c r="GP160" s="38"/>
      <c r="GQ160" s="38"/>
      <c r="GR160" s="38"/>
      <c r="GS160" s="38"/>
      <c r="GT160" s="38"/>
      <c r="GU160" s="38"/>
      <c r="GV160" s="38"/>
      <c r="GW160" s="38"/>
      <c r="GX160" s="38"/>
      <c r="GY160" s="38"/>
      <c r="GZ160" s="38"/>
      <c r="HA160" s="38"/>
      <c r="HB160" s="38"/>
      <c r="HC160" s="38"/>
      <c r="HD160" s="38"/>
      <c r="HE160" s="39"/>
      <c r="HF160" s="40"/>
      <c r="HG160" s="40"/>
      <c r="HH160" s="40"/>
      <c r="HI160" s="40"/>
      <c r="HJ160" s="40"/>
      <c r="HK160" s="40"/>
    </row>
    <row r="161" spans="1:219" s="41" customFormat="1" ht="41.25" customHeight="1" thickBot="1" x14ac:dyDescent="0.25">
      <c r="A161" s="340"/>
      <c r="B161" s="338"/>
      <c r="C161" s="79"/>
      <c r="D161" s="343"/>
      <c r="E161" s="97"/>
      <c r="F161" s="98"/>
      <c r="G161" s="100"/>
      <c r="H161" s="102"/>
      <c r="I161" s="346"/>
      <c r="J161" s="104"/>
      <c r="K161" s="346"/>
      <c r="L161" s="104"/>
      <c r="M161" s="350"/>
      <c r="N161" s="350"/>
      <c r="O161" s="353"/>
      <c r="P161" s="325"/>
      <c r="Q161" s="328"/>
      <c r="R161" s="309"/>
      <c r="S161" s="332"/>
      <c r="T161" s="104"/>
      <c r="U161" s="134"/>
      <c r="V161" s="296"/>
      <c r="W161" s="297"/>
      <c r="X161" s="298"/>
      <c r="Y161" s="318"/>
      <c r="Z161" s="319"/>
      <c r="AA161" s="319"/>
      <c r="AB161" s="319"/>
      <c r="AC161" s="319"/>
      <c r="AD161" s="320"/>
      <c r="AE161" s="300"/>
      <c r="AF161" s="302"/>
      <c r="AG161" s="306"/>
      <c r="AH161" s="306"/>
      <c r="AI161" s="306"/>
      <c r="AJ161" s="306"/>
      <c r="AK161" s="306"/>
      <c r="AL161" s="306"/>
      <c r="AM161" s="306"/>
      <c r="AN161" s="309"/>
      <c r="AO161" s="309"/>
      <c r="AP161" s="309"/>
      <c r="AQ161" s="313"/>
      <c r="AR161" s="492"/>
      <c r="AS161" s="493"/>
      <c r="AT161" s="493"/>
      <c r="AU161" s="494"/>
      <c r="AV161" s="262"/>
      <c r="AW161" s="262"/>
      <c r="AX161" s="104"/>
      <c r="AY161" s="104"/>
      <c r="AZ161" s="104"/>
      <c r="BA161" s="104"/>
      <c r="BB161" s="104"/>
      <c r="BC161" s="104"/>
      <c r="BD161" s="104"/>
      <c r="BE161" s="104"/>
      <c r="BF161" s="104"/>
      <c r="BG161" s="104"/>
      <c r="BH161" s="104"/>
      <c r="BI161" s="104"/>
      <c r="BJ161" s="104"/>
      <c r="BK161" s="104"/>
      <c r="BL161" s="104"/>
      <c r="BM161" s="104"/>
      <c r="BN161" s="104"/>
      <c r="BO161" s="104"/>
      <c r="BP161" s="294"/>
      <c r="BQ161" s="294"/>
      <c r="BR161" s="294"/>
      <c r="BS161" s="38"/>
      <c r="BT161" s="38"/>
      <c r="BU161" s="38"/>
      <c r="BV161" s="38"/>
      <c r="BW161" s="38"/>
      <c r="BX161" s="38"/>
      <c r="BY161" s="38"/>
      <c r="BZ161" s="38"/>
      <c r="CA161" s="38" t="s">
        <v>6</v>
      </c>
      <c r="CB161" s="38"/>
      <c r="CC161" s="38"/>
      <c r="CD161" s="38"/>
      <c r="CE161" s="38"/>
      <c r="CF161" s="38"/>
      <c r="CG161" s="38"/>
      <c r="CH161" s="38"/>
      <c r="CI161" s="38"/>
      <c r="CJ161" s="38" t="s">
        <v>66</v>
      </c>
      <c r="CK161" s="38"/>
      <c r="CL161" s="38"/>
      <c r="CM161" s="38"/>
      <c r="CN161" s="38"/>
      <c r="CO161" s="38"/>
      <c r="CP161" s="38"/>
      <c r="CQ161" s="38"/>
      <c r="CR161" s="38"/>
      <c r="CS161" s="38"/>
      <c r="CT161" s="38"/>
      <c r="CU161" s="38"/>
      <c r="CV161" s="38"/>
      <c r="CW161" s="38"/>
      <c r="CX161" s="38"/>
      <c r="CY161" s="38"/>
      <c r="CZ161" s="38"/>
      <c r="DA161" s="38"/>
      <c r="DB161" s="38"/>
      <c r="DC161" s="38"/>
      <c r="DD161" s="38"/>
      <c r="DE161" s="38"/>
      <c r="DF161" s="38"/>
      <c r="DG161" s="38"/>
      <c r="DH161" s="38"/>
      <c r="DI161" s="38"/>
      <c r="DJ161" s="38"/>
      <c r="DK161" s="38"/>
      <c r="DL161" s="38"/>
      <c r="DM161" s="38"/>
      <c r="DN161" s="38"/>
      <c r="DO161" s="38"/>
      <c r="DP161" s="38"/>
      <c r="DQ161" s="38"/>
      <c r="DR161" s="38"/>
      <c r="DS161" s="38"/>
      <c r="DT161" s="38"/>
      <c r="DU161" s="38"/>
      <c r="DV161" s="38"/>
      <c r="DW161" s="38"/>
      <c r="DX161" s="38"/>
      <c r="DY161" s="38"/>
      <c r="DZ161" s="38"/>
      <c r="EA161" s="38"/>
      <c r="EB161" s="38"/>
      <c r="EC161" s="38"/>
      <c r="ED161" s="38"/>
      <c r="EE161" s="38"/>
      <c r="EF161" s="38"/>
      <c r="EG161" s="38"/>
      <c r="EH161" s="38"/>
      <c r="EI161" s="38"/>
      <c r="EJ161" s="38"/>
      <c r="EK161" s="38"/>
      <c r="EL161" s="38"/>
      <c r="EM161" s="38"/>
      <c r="EN161" s="38"/>
      <c r="EO161" s="38"/>
      <c r="EP161" s="38"/>
      <c r="EQ161" s="38"/>
      <c r="ER161" s="38"/>
      <c r="ES161" s="38"/>
      <c r="ET161" s="38"/>
      <c r="EU161" s="38"/>
      <c r="EV161" s="38"/>
      <c r="EW161" s="38"/>
      <c r="EX161" s="38"/>
      <c r="EY161" s="38"/>
      <c r="EZ161" s="38"/>
      <c r="FA161" s="38"/>
      <c r="FB161" s="38"/>
      <c r="FC161" s="38"/>
      <c r="FD161" s="38"/>
      <c r="FE161" s="38"/>
      <c r="FF161" s="38"/>
      <c r="FG161" s="38"/>
      <c r="FH161" s="38"/>
      <c r="FI161" s="38"/>
      <c r="FJ161" s="38"/>
      <c r="FK161" s="38"/>
      <c r="FL161" s="38"/>
      <c r="FM161" s="38"/>
      <c r="FN161" s="38"/>
      <c r="FO161" s="38"/>
      <c r="FP161" s="38"/>
      <c r="FQ161" s="38"/>
      <c r="FR161" s="38"/>
      <c r="FS161" s="38"/>
      <c r="FT161" s="38"/>
      <c r="FU161" s="38"/>
      <c r="FV161" s="38"/>
      <c r="FW161" s="38"/>
      <c r="FX161" s="38"/>
      <c r="FY161" s="38"/>
      <c r="FZ161" s="38"/>
      <c r="GA161" s="38"/>
      <c r="GB161" s="38"/>
      <c r="GC161" s="38"/>
      <c r="GD161" s="38"/>
      <c r="GE161" s="38"/>
      <c r="GF161" s="38"/>
      <c r="GG161" s="38"/>
      <c r="GH161" s="38"/>
      <c r="GI161" s="38"/>
      <c r="GJ161" s="38"/>
      <c r="GK161" s="38"/>
      <c r="GL161" s="38"/>
      <c r="GM161" s="38"/>
      <c r="GN161" s="38"/>
      <c r="GO161" s="38"/>
      <c r="GP161" s="38"/>
      <c r="GQ161" s="38"/>
      <c r="GR161" s="38"/>
      <c r="GS161" s="38"/>
      <c r="GT161" s="38"/>
      <c r="GU161" s="38"/>
      <c r="GV161" s="38"/>
      <c r="GW161" s="38"/>
      <c r="GX161" s="38"/>
      <c r="GY161" s="38"/>
      <c r="GZ161" s="38"/>
      <c r="HA161" s="38"/>
      <c r="HB161" s="38"/>
      <c r="HC161" s="38"/>
      <c r="HD161" s="38"/>
      <c r="HE161" s="39"/>
      <c r="HF161" s="40"/>
      <c r="HG161" s="40"/>
      <c r="HH161" s="40"/>
      <c r="HI161" s="40"/>
      <c r="HJ161" s="40"/>
      <c r="HK161" s="40"/>
    </row>
    <row r="162" spans="1:219" s="41" customFormat="1" ht="41.25" customHeight="1" thickBot="1" x14ac:dyDescent="0.25">
      <c r="A162" s="341"/>
      <c r="B162" s="338"/>
      <c r="C162" s="80"/>
      <c r="D162" s="344"/>
      <c r="E162" s="97"/>
      <c r="F162" s="98"/>
      <c r="G162" s="101"/>
      <c r="H162" s="102"/>
      <c r="I162" s="347"/>
      <c r="J162" s="105"/>
      <c r="K162" s="347"/>
      <c r="L162" s="228"/>
      <c r="M162" s="351"/>
      <c r="N162" s="351"/>
      <c r="O162" s="354"/>
      <c r="P162" s="326"/>
      <c r="Q162" s="329"/>
      <c r="R162" s="310"/>
      <c r="S162" s="333"/>
      <c r="T162" s="105"/>
      <c r="U162" s="134"/>
      <c r="V162" s="303"/>
      <c r="W162" s="304"/>
      <c r="X162" s="305"/>
      <c r="Y162" s="321"/>
      <c r="Z162" s="322"/>
      <c r="AA162" s="322"/>
      <c r="AB162" s="322"/>
      <c r="AC162" s="322"/>
      <c r="AD162" s="323"/>
      <c r="AE162" s="36" t="str">
        <f>IF(AD162="","",IF(AD162="PROBABILIDAD",SUM(W162+Z162+AC162),0))</f>
        <v/>
      </c>
      <c r="AF162" s="53" t="str">
        <f>IF(AD162="","",IF(AD162="IMPACTO",SUM(W162+Z162+AC162),0))</f>
        <v/>
      </c>
      <c r="AG162" s="300"/>
      <c r="AH162" s="300"/>
      <c r="AI162" s="300"/>
      <c r="AJ162" s="300"/>
      <c r="AK162" s="300"/>
      <c r="AL162" s="300"/>
      <c r="AM162" s="300"/>
      <c r="AN162" s="310"/>
      <c r="AO162" s="310"/>
      <c r="AP162" s="310"/>
      <c r="AQ162" s="314"/>
      <c r="AR162" s="495"/>
      <c r="AS162" s="496"/>
      <c r="AT162" s="496"/>
      <c r="AU162" s="497"/>
      <c r="AV162" s="263"/>
      <c r="AW162" s="263"/>
      <c r="AX162" s="105"/>
      <c r="AY162" s="105"/>
      <c r="AZ162" s="105"/>
      <c r="BA162" s="105"/>
      <c r="BB162" s="105"/>
      <c r="BC162" s="105"/>
      <c r="BD162" s="105"/>
      <c r="BE162" s="105"/>
      <c r="BF162" s="105"/>
      <c r="BG162" s="105"/>
      <c r="BH162" s="105"/>
      <c r="BI162" s="105"/>
      <c r="BJ162" s="105"/>
      <c r="BK162" s="105"/>
      <c r="BL162" s="105"/>
      <c r="BM162" s="105"/>
      <c r="BN162" s="105"/>
      <c r="BO162" s="105"/>
      <c r="BP162" s="295"/>
      <c r="BQ162" s="295"/>
      <c r="BR162" s="295"/>
      <c r="BS162" s="38"/>
      <c r="BT162" s="38"/>
      <c r="BU162" s="38"/>
      <c r="BV162" s="38"/>
      <c r="BW162" s="38"/>
      <c r="BX162" s="38"/>
      <c r="BY162" s="38"/>
      <c r="BZ162" s="38"/>
      <c r="CA162" s="38" t="s">
        <v>7</v>
      </c>
      <c r="CB162" s="38"/>
      <c r="CC162" s="38"/>
      <c r="CD162" s="38"/>
      <c r="CE162" s="38"/>
      <c r="CF162" s="38"/>
      <c r="CG162" s="38"/>
      <c r="CH162" s="38"/>
      <c r="CI162" s="38"/>
      <c r="CJ162" s="38"/>
      <c r="CK162" s="38"/>
      <c r="CL162" s="38"/>
      <c r="CM162" s="38"/>
      <c r="CN162" s="38"/>
      <c r="CO162" s="38"/>
      <c r="CP162" s="38"/>
      <c r="CQ162" s="38"/>
      <c r="CR162" s="38"/>
      <c r="CS162" s="38"/>
      <c r="CT162" s="38"/>
      <c r="CU162" s="38"/>
      <c r="CV162" s="38"/>
      <c r="CW162" s="38"/>
      <c r="CX162" s="38"/>
      <c r="CY162" s="38"/>
      <c r="CZ162" s="38"/>
      <c r="DA162" s="38"/>
      <c r="DB162" s="38"/>
      <c r="DC162" s="38"/>
      <c r="DD162" s="38"/>
      <c r="DE162" s="38"/>
      <c r="DF162" s="38"/>
      <c r="DG162" s="38"/>
      <c r="DH162" s="38"/>
      <c r="DI162" s="38"/>
      <c r="DJ162" s="38"/>
      <c r="DK162" s="38"/>
      <c r="DL162" s="38"/>
      <c r="DM162" s="38"/>
      <c r="DN162" s="38"/>
      <c r="DO162" s="38"/>
      <c r="DP162" s="38"/>
      <c r="DQ162" s="38"/>
      <c r="DR162" s="38"/>
      <c r="DS162" s="38"/>
      <c r="DT162" s="38"/>
      <c r="DU162" s="38"/>
      <c r="DV162" s="38"/>
      <c r="DW162" s="38"/>
      <c r="DX162" s="38"/>
      <c r="DY162" s="38"/>
      <c r="DZ162" s="38"/>
      <c r="EA162" s="38"/>
      <c r="EB162" s="38"/>
      <c r="EC162" s="38"/>
      <c r="ED162" s="38"/>
      <c r="EE162" s="38"/>
      <c r="EF162" s="38"/>
      <c r="EG162" s="38"/>
      <c r="EH162" s="38"/>
      <c r="EI162" s="38"/>
      <c r="EJ162" s="38"/>
      <c r="EK162" s="38"/>
      <c r="EL162" s="38"/>
      <c r="EM162" s="38"/>
      <c r="EN162" s="38"/>
      <c r="EO162" s="38"/>
      <c r="EP162" s="38"/>
      <c r="EQ162" s="38"/>
      <c r="ER162" s="38"/>
      <c r="ES162" s="38"/>
      <c r="ET162" s="38"/>
      <c r="EU162" s="38"/>
      <c r="EV162" s="38"/>
      <c r="EW162" s="38"/>
      <c r="EX162" s="38"/>
      <c r="EY162" s="38"/>
      <c r="EZ162" s="38"/>
      <c r="FA162" s="38"/>
      <c r="FB162" s="38"/>
      <c r="FC162" s="38"/>
      <c r="FD162" s="38"/>
      <c r="FE162" s="38"/>
      <c r="FF162" s="38"/>
      <c r="FG162" s="38"/>
      <c r="FH162" s="38"/>
      <c r="FI162" s="38"/>
      <c r="FJ162" s="38"/>
      <c r="FK162" s="38"/>
      <c r="FL162" s="38"/>
      <c r="FM162" s="38"/>
      <c r="FN162" s="38"/>
      <c r="FO162" s="38"/>
      <c r="FP162" s="38"/>
      <c r="FQ162" s="38"/>
      <c r="FR162" s="38"/>
      <c r="FS162" s="38"/>
      <c r="FT162" s="38"/>
      <c r="FU162" s="38"/>
      <c r="FV162" s="38"/>
      <c r="FW162" s="38"/>
      <c r="FX162" s="38"/>
      <c r="FY162" s="38"/>
      <c r="FZ162" s="38"/>
      <c r="GA162" s="38"/>
      <c r="GB162" s="38"/>
      <c r="GC162" s="38"/>
      <c r="GD162" s="38"/>
      <c r="GE162" s="38"/>
      <c r="GF162" s="38"/>
      <c r="GG162" s="38"/>
      <c r="GH162" s="38"/>
      <c r="GI162" s="38"/>
      <c r="GJ162" s="38"/>
      <c r="GK162" s="38"/>
      <c r="GL162" s="38"/>
      <c r="GM162" s="38"/>
      <c r="GN162" s="38"/>
      <c r="GO162" s="38"/>
      <c r="GP162" s="38"/>
      <c r="GQ162" s="38"/>
      <c r="GR162" s="38"/>
      <c r="GS162" s="38"/>
      <c r="GT162" s="38"/>
      <c r="GU162" s="38"/>
      <c r="GV162" s="38"/>
      <c r="GW162" s="38"/>
      <c r="GX162" s="38"/>
      <c r="GY162" s="38"/>
      <c r="GZ162" s="38"/>
      <c r="HA162" s="38"/>
      <c r="HB162" s="38"/>
      <c r="HC162" s="38"/>
      <c r="HD162" s="38"/>
      <c r="HE162" s="39"/>
      <c r="HF162" s="40"/>
      <c r="HG162" s="40"/>
      <c r="HH162" s="40"/>
      <c r="HI162" s="40"/>
      <c r="HJ162" s="40"/>
      <c r="HK162" s="40"/>
    </row>
    <row r="163" spans="1:219" s="41" customFormat="1" ht="147.75" customHeight="1" thickBot="1" x14ac:dyDescent="0.25">
      <c r="A163" s="339"/>
      <c r="B163" s="338"/>
      <c r="C163" s="78"/>
      <c r="D163" s="342">
        <v>11</v>
      </c>
      <c r="E163" s="97" t="s">
        <v>213</v>
      </c>
      <c r="F163" s="98" t="s">
        <v>215</v>
      </c>
      <c r="G163" s="99"/>
      <c r="H163" s="102" t="s">
        <v>5</v>
      </c>
      <c r="I163" s="345"/>
      <c r="J163" s="238" t="s">
        <v>451</v>
      </c>
      <c r="K163" s="345" t="s">
        <v>450</v>
      </c>
      <c r="L163" s="203" t="s">
        <v>454</v>
      </c>
      <c r="M163" s="348" t="s">
        <v>33</v>
      </c>
      <c r="N163" s="348" t="s">
        <v>32</v>
      </c>
      <c r="O163" s="352">
        <f>VLOOKUP(M163,'MATRIZ CALIFICACIÓN'!$B$10:$C$24,2,FALSE)</f>
        <v>4</v>
      </c>
      <c r="P163" s="324">
        <f>HLOOKUP(N163,'MATRIZ CALIFICACIÓN'!$D$8:$H$9,2,FALSE)</f>
        <v>3</v>
      </c>
      <c r="Q163" s="327">
        <f>VALUE(CONCATENATE(O163,P163))</f>
        <v>43</v>
      </c>
      <c r="R163" s="307" t="str">
        <f>VLOOKUP(Q163,'MATRIZ CALIFICACIÓN'!$D$58:$E$82,2,FALSE)</f>
        <v>ALTA</v>
      </c>
      <c r="S163" s="330" t="s">
        <v>65</v>
      </c>
      <c r="T163" s="203" t="s">
        <v>459</v>
      </c>
      <c r="U163" s="134" t="s">
        <v>247</v>
      </c>
      <c r="V163" s="334" t="s">
        <v>460</v>
      </c>
      <c r="W163" s="335"/>
      <c r="X163" s="336"/>
      <c r="Y163" s="315" t="s">
        <v>251</v>
      </c>
      <c r="Z163" s="316"/>
      <c r="AA163" s="316"/>
      <c r="AB163" s="316"/>
      <c r="AC163" s="316"/>
      <c r="AD163" s="317"/>
      <c r="AE163" s="36" t="str">
        <f>IF(AD163="","",IF(AD163="PROBABILIDAD",SUM(W163+Z163+AC163),0))</f>
        <v/>
      </c>
      <c r="AF163" s="259" t="str">
        <f>IF(AD163="","",IF(AD163="IMPACTO",SUM(W163+Z163+AC163),0))</f>
        <v/>
      </c>
      <c r="AG163" s="299">
        <f>IF(SUM(AE163:AE167),AVERAGEIF(AE163:AE167,"&gt;0",AE163:AE167),1)</f>
        <v>1</v>
      </c>
      <c r="AH163" s="299">
        <f>IF(SUM(AF163:AF167),AVERAGEIF(AF163:AF167,"&gt;0",AF163:AF167),1)</f>
        <v>1</v>
      </c>
      <c r="AI163" s="299">
        <f>IF(AND(AG163&gt;=0,AG163&lt;=50),0,IF(AND(AG163&gt;50,AG163&lt;76),1,2))</f>
        <v>0</v>
      </c>
      <c r="AJ163" s="299">
        <f>IF(AND(AH163&gt;=0,AH163&lt;=50),0,IF(AND(AH163&gt;50,AH163&lt;76),1,2))</f>
        <v>0</v>
      </c>
      <c r="AK163" s="299">
        <f>IF(AI163&lt;O163,O163-AI163,O163)</f>
        <v>4</v>
      </c>
      <c r="AL163" s="299">
        <f>IF(AJ163&lt;P163,P163-AJ163,P163)</f>
        <v>3</v>
      </c>
      <c r="AM163" s="299">
        <f>VALUE(CONCATENATE(AK128:AK163,AL163))</f>
        <v>43</v>
      </c>
      <c r="AN163" s="307" t="s">
        <v>50</v>
      </c>
      <c r="AO163" s="307" t="s">
        <v>21</v>
      </c>
      <c r="AP163" s="307" t="s">
        <v>24</v>
      </c>
      <c r="AQ163" s="311" t="s">
        <v>65</v>
      </c>
      <c r="AR163" s="489" t="s">
        <v>44</v>
      </c>
      <c r="AS163" s="490"/>
      <c r="AT163" s="490"/>
      <c r="AU163" s="491"/>
      <c r="AV163" s="102" t="s">
        <v>465</v>
      </c>
      <c r="AW163" s="102" t="s">
        <v>466</v>
      </c>
      <c r="AX163" s="102" t="s">
        <v>534</v>
      </c>
      <c r="AY163" s="102"/>
      <c r="AZ163" s="102"/>
      <c r="BA163" s="102" t="s">
        <v>85</v>
      </c>
      <c r="BB163" s="102"/>
      <c r="BC163" s="102"/>
      <c r="BD163" s="102"/>
      <c r="BE163" s="102"/>
      <c r="BF163" s="102"/>
      <c r="BG163" s="102"/>
      <c r="BH163" s="102"/>
      <c r="BI163" s="102"/>
      <c r="BJ163" s="102" t="s">
        <v>529</v>
      </c>
      <c r="BK163" s="102"/>
      <c r="BL163" s="102"/>
      <c r="BM163" s="102" t="s">
        <v>85</v>
      </c>
      <c r="BN163" s="102"/>
      <c r="BO163" s="102"/>
      <c r="BP163" s="293" t="s">
        <v>572</v>
      </c>
      <c r="BQ163" s="293"/>
      <c r="BR163" s="293" t="s">
        <v>571</v>
      </c>
      <c r="BS163" s="38"/>
      <c r="BT163" s="38"/>
      <c r="BU163" s="38"/>
      <c r="BV163" s="38"/>
      <c r="BW163" s="38"/>
      <c r="BX163" s="38"/>
      <c r="BY163" s="38"/>
      <c r="BZ163" s="38"/>
      <c r="CA163" s="38" t="s">
        <v>103</v>
      </c>
      <c r="CB163" s="38"/>
      <c r="CC163" s="38"/>
      <c r="CD163" s="38"/>
      <c r="CE163" s="38"/>
      <c r="CF163" s="38"/>
      <c r="CG163" s="38"/>
      <c r="CH163" s="38"/>
      <c r="CI163" s="38"/>
      <c r="CJ163" s="38" t="s">
        <v>64</v>
      </c>
      <c r="CK163" s="38"/>
      <c r="CL163" s="38"/>
      <c r="CM163" s="38"/>
      <c r="CN163" s="38"/>
      <c r="CO163" s="38"/>
      <c r="CP163" s="38"/>
      <c r="CQ163" s="38"/>
      <c r="CR163" s="38"/>
      <c r="CS163" s="38"/>
      <c r="CT163" s="38"/>
      <c r="CU163" s="38"/>
      <c r="CV163" s="38"/>
      <c r="CW163" s="38"/>
      <c r="CX163" s="38"/>
      <c r="CY163" s="38"/>
      <c r="CZ163" s="38"/>
      <c r="DA163" s="38"/>
      <c r="DB163" s="38"/>
      <c r="DC163" s="38"/>
      <c r="DD163" s="38"/>
      <c r="DE163" s="38"/>
      <c r="DF163" s="38"/>
      <c r="DG163" s="38"/>
      <c r="DH163" s="38"/>
      <c r="DI163" s="38"/>
      <c r="DJ163" s="38"/>
      <c r="DK163" s="38"/>
      <c r="DL163" s="38"/>
      <c r="DM163" s="38"/>
      <c r="DN163" s="38"/>
      <c r="DO163" s="38"/>
      <c r="DP163" s="38"/>
      <c r="DQ163" s="38"/>
      <c r="DR163" s="38"/>
      <c r="DS163" s="38"/>
      <c r="DT163" s="38"/>
      <c r="DU163" s="38"/>
      <c r="DV163" s="38"/>
      <c r="DW163" s="38"/>
      <c r="DX163" s="38"/>
      <c r="DY163" s="38"/>
      <c r="DZ163" s="38"/>
      <c r="EA163" s="38"/>
      <c r="EB163" s="38"/>
      <c r="EC163" s="38"/>
      <c r="ED163" s="38"/>
      <c r="EE163" s="38"/>
      <c r="EF163" s="38"/>
      <c r="EG163" s="38"/>
      <c r="EH163" s="38"/>
      <c r="EI163" s="38"/>
      <c r="EJ163" s="38"/>
      <c r="EK163" s="38"/>
      <c r="EL163" s="38"/>
      <c r="EM163" s="38"/>
      <c r="EN163" s="38"/>
      <c r="EO163" s="38"/>
      <c r="EP163" s="38"/>
      <c r="EQ163" s="38"/>
      <c r="ER163" s="38"/>
      <c r="ES163" s="38"/>
      <c r="ET163" s="38"/>
      <c r="EU163" s="38"/>
      <c r="EV163" s="38"/>
      <c r="EW163" s="38"/>
      <c r="EX163" s="38"/>
      <c r="EY163" s="38"/>
      <c r="EZ163" s="38"/>
      <c r="FA163" s="38"/>
      <c r="FB163" s="38"/>
      <c r="FC163" s="38"/>
      <c r="FD163" s="38"/>
      <c r="FE163" s="38"/>
      <c r="FF163" s="38"/>
      <c r="FG163" s="38"/>
      <c r="FH163" s="38"/>
      <c r="FI163" s="38"/>
      <c r="FJ163" s="38"/>
      <c r="FK163" s="38"/>
      <c r="FL163" s="38"/>
      <c r="FM163" s="38"/>
      <c r="FN163" s="38"/>
      <c r="FO163" s="38"/>
      <c r="FP163" s="38"/>
      <c r="FQ163" s="38"/>
      <c r="FR163" s="38"/>
      <c r="FS163" s="38"/>
      <c r="FT163" s="38"/>
      <c r="FU163" s="38"/>
      <c r="FV163" s="38"/>
      <c r="FW163" s="38"/>
      <c r="FX163" s="38"/>
      <c r="FY163" s="38"/>
      <c r="FZ163" s="38"/>
      <c r="GA163" s="38"/>
      <c r="GB163" s="38"/>
      <c r="GC163" s="38"/>
      <c r="GD163" s="38"/>
      <c r="GE163" s="38"/>
      <c r="GF163" s="38"/>
      <c r="GG163" s="38"/>
      <c r="GH163" s="38"/>
      <c r="GI163" s="38"/>
      <c r="GJ163" s="38"/>
      <c r="GK163" s="38"/>
      <c r="GL163" s="38"/>
      <c r="GM163" s="38"/>
      <c r="GN163" s="38"/>
      <c r="GO163" s="38"/>
      <c r="GP163" s="38"/>
      <c r="GQ163" s="38"/>
      <c r="GR163" s="38"/>
      <c r="GS163" s="38"/>
      <c r="GT163" s="38"/>
      <c r="GU163" s="38"/>
      <c r="GV163" s="38"/>
      <c r="GW163" s="38"/>
      <c r="GX163" s="38"/>
      <c r="GY163" s="38"/>
      <c r="GZ163" s="38"/>
      <c r="HA163" s="38"/>
      <c r="HB163" s="38"/>
      <c r="HC163" s="38"/>
      <c r="HD163" s="38"/>
      <c r="HE163" s="39"/>
      <c r="HF163" s="40"/>
      <c r="HG163" s="40"/>
      <c r="HH163" s="40"/>
      <c r="HI163" s="40"/>
      <c r="HJ163" s="40"/>
      <c r="HK163" s="40"/>
    </row>
    <row r="164" spans="1:219" s="41" customFormat="1" ht="41.25" customHeight="1" thickBot="1" x14ac:dyDescent="0.25">
      <c r="A164" s="340"/>
      <c r="B164" s="338"/>
      <c r="C164" s="79"/>
      <c r="D164" s="343"/>
      <c r="E164" s="97" t="s">
        <v>183</v>
      </c>
      <c r="F164" s="98" t="s">
        <v>8</v>
      </c>
      <c r="G164" s="100"/>
      <c r="H164" s="102"/>
      <c r="I164" s="346"/>
      <c r="J164" s="218" t="s">
        <v>452</v>
      </c>
      <c r="K164" s="346"/>
      <c r="L164" s="204" t="s">
        <v>455</v>
      </c>
      <c r="M164" s="349"/>
      <c r="N164" s="349"/>
      <c r="O164" s="353"/>
      <c r="P164" s="325"/>
      <c r="Q164" s="328"/>
      <c r="R164" s="308"/>
      <c r="S164" s="331"/>
      <c r="T164" s="203" t="s">
        <v>461</v>
      </c>
      <c r="U164" s="134" t="s">
        <v>247</v>
      </c>
      <c r="V164" s="296" t="s">
        <v>462</v>
      </c>
      <c r="W164" s="297"/>
      <c r="X164" s="298"/>
      <c r="Y164" s="318"/>
      <c r="Z164" s="319"/>
      <c r="AA164" s="319"/>
      <c r="AB164" s="319"/>
      <c r="AC164" s="319"/>
      <c r="AD164" s="320"/>
      <c r="AE164" s="36" t="str">
        <f>IF(AD164="","",IF(AD164="PROBABILIDAD",SUM(W164+Z164+AC164),0))</f>
        <v/>
      </c>
      <c r="AF164" s="259" t="str">
        <f>IF(AD164="","",IF(AD164="IMPACTO",SUM(W164+Z164+AC164),0))</f>
        <v/>
      </c>
      <c r="AG164" s="306"/>
      <c r="AH164" s="306"/>
      <c r="AI164" s="306"/>
      <c r="AJ164" s="306"/>
      <c r="AK164" s="306"/>
      <c r="AL164" s="306"/>
      <c r="AM164" s="306"/>
      <c r="AN164" s="308"/>
      <c r="AO164" s="308"/>
      <c r="AP164" s="308"/>
      <c r="AQ164" s="312"/>
      <c r="AR164" s="492"/>
      <c r="AS164" s="493"/>
      <c r="AT164" s="493"/>
      <c r="AU164" s="494"/>
      <c r="AV164" s="261"/>
      <c r="AW164" s="103"/>
      <c r="AX164" s="103" t="s">
        <v>535</v>
      </c>
      <c r="AY164" s="103"/>
      <c r="AZ164" s="103"/>
      <c r="BA164" s="103" t="s">
        <v>85</v>
      </c>
      <c r="BB164" s="103"/>
      <c r="BC164" s="103"/>
      <c r="BD164" s="103"/>
      <c r="BE164" s="103"/>
      <c r="BF164" s="103"/>
      <c r="BG164" s="103"/>
      <c r="BH164" s="103"/>
      <c r="BI164" s="103"/>
      <c r="BJ164" s="103" t="s">
        <v>530</v>
      </c>
      <c r="BK164" s="103"/>
      <c r="BL164" s="103"/>
      <c r="BM164" s="103" t="s">
        <v>85</v>
      </c>
      <c r="BN164" s="103"/>
      <c r="BO164" s="103"/>
      <c r="BP164" s="294"/>
      <c r="BQ164" s="294"/>
      <c r="BR164" s="294"/>
      <c r="BS164" s="38"/>
      <c r="BT164" s="38"/>
      <c r="BU164" s="38"/>
      <c r="BV164" s="38"/>
      <c r="BW164" s="38"/>
      <c r="BX164" s="38"/>
      <c r="BY164" s="38"/>
      <c r="BZ164" s="38"/>
      <c r="CA164" s="38" t="s">
        <v>68</v>
      </c>
      <c r="CB164" s="38"/>
      <c r="CC164" s="38"/>
      <c r="CD164" s="38"/>
      <c r="CE164" s="38"/>
      <c r="CF164" s="38"/>
      <c r="CG164" s="38"/>
      <c r="CH164" s="38"/>
      <c r="CI164" s="38"/>
      <c r="CJ164" s="38" t="s">
        <v>65</v>
      </c>
      <c r="CK164" s="38"/>
      <c r="CL164" s="38"/>
      <c r="CM164" s="38"/>
      <c r="CN164" s="38"/>
      <c r="CO164" s="38"/>
      <c r="CP164" s="38"/>
      <c r="CQ164" s="38"/>
      <c r="CR164" s="38"/>
      <c r="CS164" s="38"/>
      <c r="CT164" s="38"/>
      <c r="CU164" s="38"/>
      <c r="CV164" s="38"/>
      <c r="CW164" s="38"/>
      <c r="CX164" s="38"/>
      <c r="CY164" s="38"/>
      <c r="CZ164" s="38"/>
      <c r="DA164" s="38"/>
      <c r="DB164" s="38"/>
      <c r="DC164" s="38"/>
      <c r="DD164" s="38"/>
      <c r="DE164" s="38"/>
      <c r="DF164" s="38"/>
      <c r="DG164" s="38"/>
      <c r="DH164" s="38"/>
      <c r="DI164" s="38"/>
      <c r="DJ164" s="38"/>
      <c r="DK164" s="38"/>
      <c r="DL164" s="38"/>
      <c r="DM164" s="38"/>
      <c r="DN164" s="38"/>
      <c r="DO164" s="38"/>
      <c r="DP164" s="38"/>
      <c r="DQ164" s="38"/>
      <c r="DR164" s="38"/>
      <c r="DS164" s="38"/>
      <c r="DT164" s="38"/>
      <c r="DU164" s="38"/>
      <c r="DV164" s="38"/>
      <c r="DW164" s="38"/>
      <c r="DX164" s="38"/>
      <c r="DY164" s="38"/>
      <c r="DZ164" s="38"/>
      <c r="EA164" s="38"/>
      <c r="EB164" s="38"/>
      <c r="EC164" s="38"/>
      <c r="ED164" s="38"/>
      <c r="EE164" s="38"/>
      <c r="EF164" s="38"/>
      <c r="EG164" s="38"/>
      <c r="EH164" s="38"/>
      <c r="EI164" s="38"/>
      <c r="EJ164" s="38"/>
      <c r="EK164" s="38"/>
      <c r="EL164" s="38"/>
      <c r="EM164" s="38"/>
      <c r="EN164" s="38"/>
      <c r="EO164" s="38"/>
      <c r="EP164" s="38"/>
      <c r="EQ164" s="38"/>
      <c r="ER164" s="38"/>
      <c r="ES164" s="38"/>
      <c r="ET164" s="38"/>
      <c r="EU164" s="38"/>
      <c r="EV164" s="38"/>
      <c r="EW164" s="38"/>
      <c r="EX164" s="38"/>
      <c r="EY164" s="38"/>
      <c r="EZ164" s="38"/>
      <c r="FA164" s="38"/>
      <c r="FB164" s="38"/>
      <c r="FC164" s="38"/>
      <c r="FD164" s="38"/>
      <c r="FE164" s="38"/>
      <c r="FF164" s="38"/>
      <c r="FG164" s="38"/>
      <c r="FH164" s="38"/>
      <c r="FI164" s="38"/>
      <c r="FJ164" s="38"/>
      <c r="FK164" s="38"/>
      <c r="FL164" s="38"/>
      <c r="FM164" s="38"/>
      <c r="FN164" s="38"/>
      <c r="FO164" s="38"/>
      <c r="FP164" s="38"/>
      <c r="FQ164" s="38"/>
      <c r="FR164" s="38"/>
      <c r="FS164" s="38"/>
      <c r="FT164" s="38"/>
      <c r="FU164" s="38"/>
      <c r="FV164" s="38"/>
      <c r="FW164" s="38"/>
      <c r="FX164" s="38"/>
      <c r="FY164" s="38"/>
      <c r="FZ164" s="38"/>
      <c r="GA164" s="38"/>
      <c r="GB164" s="38"/>
      <c r="GC164" s="38"/>
      <c r="GD164" s="38"/>
      <c r="GE164" s="38"/>
      <c r="GF164" s="38"/>
      <c r="GG164" s="38"/>
      <c r="GH164" s="38"/>
      <c r="GI164" s="38"/>
      <c r="GJ164" s="38"/>
      <c r="GK164" s="38"/>
      <c r="GL164" s="38"/>
      <c r="GM164" s="38"/>
      <c r="GN164" s="38"/>
      <c r="GO164" s="38"/>
      <c r="GP164" s="38"/>
      <c r="GQ164" s="38"/>
      <c r="GR164" s="38"/>
      <c r="GS164" s="38"/>
      <c r="GT164" s="38"/>
      <c r="GU164" s="38"/>
      <c r="GV164" s="38"/>
      <c r="GW164" s="38"/>
      <c r="GX164" s="38"/>
      <c r="GY164" s="38"/>
      <c r="GZ164" s="38"/>
      <c r="HA164" s="38"/>
      <c r="HB164" s="38"/>
      <c r="HC164" s="38"/>
      <c r="HD164" s="38"/>
      <c r="HE164" s="39"/>
      <c r="HF164" s="40"/>
      <c r="HG164" s="40"/>
      <c r="HH164" s="40"/>
      <c r="HI164" s="40"/>
      <c r="HJ164" s="40"/>
      <c r="HK164" s="40"/>
    </row>
    <row r="165" spans="1:219" s="41" customFormat="1" ht="41.25" customHeight="1" thickBot="1" x14ac:dyDescent="0.25">
      <c r="A165" s="340"/>
      <c r="B165" s="338"/>
      <c r="C165" s="79"/>
      <c r="D165" s="343"/>
      <c r="E165" s="97"/>
      <c r="F165" s="98"/>
      <c r="G165" s="100"/>
      <c r="H165" s="102"/>
      <c r="I165" s="346"/>
      <c r="J165" s="218" t="s">
        <v>453</v>
      </c>
      <c r="K165" s="346"/>
      <c r="L165" s="204" t="s">
        <v>456</v>
      </c>
      <c r="M165" s="349"/>
      <c r="N165" s="349"/>
      <c r="O165" s="353"/>
      <c r="P165" s="325"/>
      <c r="Q165" s="328"/>
      <c r="R165" s="308"/>
      <c r="S165" s="331"/>
      <c r="T165" s="204" t="s">
        <v>463</v>
      </c>
      <c r="U165" s="134" t="s">
        <v>248</v>
      </c>
      <c r="V165" s="296" t="s">
        <v>464</v>
      </c>
      <c r="W165" s="297"/>
      <c r="X165" s="298"/>
      <c r="Y165" s="318"/>
      <c r="Z165" s="319"/>
      <c r="AA165" s="319"/>
      <c r="AB165" s="319"/>
      <c r="AC165" s="319"/>
      <c r="AD165" s="320"/>
      <c r="AE165" s="299" t="str">
        <f>IF(AD165="","",IF(AD165="PROBABILIDAD",SUM(W165+Z165+AC165),0))</f>
        <v/>
      </c>
      <c r="AF165" s="301" t="str">
        <f>IF(AD165="","",IF(AD165="IMPACTO",SUM(W165+Z165+AC165),0))</f>
        <v/>
      </c>
      <c r="AG165" s="306"/>
      <c r="AH165" s="306"/>
      <c r="AI165" s="306"/>
      <c r="AJ165" s="306"/>
      <c r="AK165" s="306"/>
      <c r="AL165" s="306"/>
      <c r="AM165" s="306"/>
      <c r="AN165" s="308"/>
      <c r="AO165" s="308"/>
      <c r="AP165" s="308"/>
      <c r="AQ165" s="312"/>
      <c r="AR165" s="492"/>
      <c r="AS165" s="493"/>
      <c r="AT165" s="493"/>
      <c r="AU165" s="494"/>
      <c r="AV165" s="262"/>
      <c r="AW165" s="104"/>
      <c r="AX165" s="104" t="s">
        <v>536</v>
      </c>
      <c r="AY165" s="104"/>
      <c r="AZ165" s="104"/>
      <c r="BA165" s="104" t="s">
        <v>85</v>
      </c>
      <c r="BB165" s="104"/>
      <c r="BC165" s="104"/>
      <c r="BD165" s="104"/>
      <c r="BE165" s="104"/>
      <c r="BF165" s="104"/>
      <c r="BG165" s="104"/>
      <c r="BH165" s="104"/>
      <c r="BI165" s="104"/>
      <c r="BJ165" s="104" t="s">
        <v>531</v>
      </c>
      <c r="BK165" s="104"/>
      <c r="BL165" s="104"/>
      <c r="BM165" s="104" t="s">
        <v>85</v>
      </c>
      <c r="BN165" s="104"/>
      <c r="BO165" s="104"/>
      <c r="BP165" s="294"/>
      <c r="BQ165" s="294"/>
      <c r="BR165" s="294"/>
      <c r="BS165" s="38"/>
      <c r="BT165" s="38"/>
      <c r="BU165" s="38"/>
      <c r="BV165" s="38"/>
      <c r="BW165" s="38"/>
      <c r="BX165" s="38"/>
      <c r="BY165" s="38"/>
      <c r="BZ165" s="38"/>
      <c r="CA165" s="38" t="s">
        <v>5</v>
      </c>
      <c r="CB165" s="38"/>
      <c r="CC165" s="38"/>
      <c r="CD165" s="38"/>
      <c r="CE165" s="38"/>
      <c r="CF165" s="38"/>
      <c r="CG165" s="38"/>
      <c r="CH165" s="38"/>
      <c r="CI165" s="38"/>
      <c r="CJ165" s="38" t="s">
        <v>119</v>
      </c>
      <c r="CK165" s="38"/>
      <c r="CL165" s="38"/>
      <c r="CM165" s="38"/>
      <c r="CN165" s="38"/>
      <c r="CO165" s="38"/>
      <c r="CP165" s="38"/>
      <c r="CQ165" s="38"/>
      <c r="CR165" s="38"/>
      <c r="CS165" s="38"/>
      <c r="CT165" s="38"/>
      <c r="CU165" s="38"/>
      <c r="CV165" s="38"/>
      <c r="CW165" s="38"/>
      <c r="CX165" s="38"/>
      <c r="CY165" s="38"/>
      <c r="CZ165" s="38"/>
      <c r="DA165" s="38"/>
      <c r="DB165" s="38"/>
      <c r="DC165" s="38"/>
      <c r="DD165" s="38"/>
      <c r="DE165" s="38"/>
      <c r="DF165" s="38"/>
      <c r="DG165" s="38"/>
      <c r="DH165" s="38"/>
      <c r="DI165" s="38"/>
      <c r="DJ165" s="38"/>
      <c r="DK165" s="38"/>
      <c r="DL165" s="38"/>
      <c r="DM165" s="38"/>
      <c r="DN165" s="38"/>
      <c r="DO165" s="38"/>
      <c r="DP165" s="38"/>
      <c r="DQ165" s="38"/>
      <c r="DR165" s="38"/>
      <c r="DS165" s="38"/>
      <c r="DT165" s="38"/>
      <c r="DU165" s="38"/>
      <c r="DV165" s="38"/>
      <c r="DW165" s="38"/>
      <c r="DX165" s="38"/>
      <c r="DY165" s="38"/>
      <c r="DZ165" s="38"/>
      <c r="EA165" s="38"/>
      <c r="EB165" s="38"/>
      <c r="EC165" s="38"/>
      <c r="ED165" s="38"/>
      <c r="EE165" s="38"/>
      <c r="EF165" s="38"/>
      <c r="EG165" s="38"/>
      <c r="EH165" s="38"/>
      <c r="EI165" s="38"/>
      <c r="EJ165" s="38"/>
      <c r="EK165" s="38"/>
      <c r="EL165" s="38"/>
      <c r="EM165" s="38"/>
      <c r="EN165" s="38"/>
      <c r="EO165" s="38"/>
      <c r="EP165" s="38"/>
      <c r="EQ165" s="38"/>
      <c r="ER165" s="38"/>
      <c r="ES165" s="38"/>
      <c r="ET165" s="38"/>
      <c r="EU165" s="38"/>
      <c r="EV165" s="38"/>
      <c r="EW165" s="38"/>
      <c r="EX165" s="38"/>
      <c r="EY165" s="38"/>
      <c r="EZ165" s="38"/>
      <c r="FA165" s="38"/>
      <c r="FB165" s="38"/>
      <c r="FC165" s="38"/>
      <c r="FD165" s="38"/>
      <c r="FE165" s="38"/>
      <c r="FF165" s="38"/>
      <c r="FG165" s="38"/>
      <c r="FH165" s="38"/>
      <c r="FI165" s="38"/>
      <c r="FJ165" s="38"/>
      <c r="FK165" s="38"/>
      <c r="FL165" s="38"/>
      <c r="FM165" s="38"/>
      <c r="FN165" s="38"/>
      <c r="FO165" s="38"/>
      <c r="FP165" s="38"/>
      <c r="FQ165" s="38"/>
      <c r="FR165" s="38"/>
      <c r="FS165" s="38"/>
      <c r="FT165" s="38"/>
      <c r="FU165" s="38"/>
      <c r="FV165" s="38"/>
      <c r="FW165" s="38"/>
      <c r="FX165" s="38"/>
      <c r="FY165" s="38"/>
      <c r="FZ165" s="38"/>
      <c r="GA165" s="38"/>
      <c r="GB165" s="38"/>
      <c r="GC165" s="38"/>
      <c r="GD165" s="38"/>
      <c r="GE165" s="38"/>
      <c r="GF165" s="38"/>
      <c r="GG165" s="38"/>
      <c r="GH165" s="38"/>
      <c r="GI165" s="38"/>
      <c r="GJ165" s="38"/>
      <c r="GK165" s="38"/>
      <c r="GL165" s="38"/>
      <c r="GM165" s="38"/>
      <c r="GN165" s="38"/>
      <c r="GO165" s="38"/>
      <c r="GP165" s="38"/>
      <c r="GQ165" s="38"/>
      <c r="GR165" s="38"/>
      <c r="GS165" s="38"/>
      <c r="GT165" s="38"/>
      <c r="GU165" s="38"/>
      <c r="GV165" s="38"/>
      <c r="GW165" s="38"/>
      <c r="GX165" s="38"/>
      <c r="GY165" s="38"/>
      <c r="GZ165" s="38"/>
      <c r="HA165" s="38"/>
      <c r="HB165" s="38"/>
      <c r="HC165" s="38"/>
      <c r="HD165" s="38"/>
      <c r="HE165" s="39"/>
      <c r="HF165" s="40"/>
      <c r="HG165" s="40"/>
      <c r="HH165" s="40"/>
      <c r="HI165" s="40"/>
      <c r="HJ165" s="40"/>
      <c r="HK165" s="40"/>
    </row>
    <row r="166" spans="1:219" s="41" customFormat="1" ht="41.25" customHeight="1" thickBot="1" x14ac:dyDescent="0.25">
      <c r="A166" s="340"/>
      <c r="B166" s="338"/>
      <c r="C166" s="79"/>
      <c r="D166" s="343"/>
      <c r="E166" s="97"/>
      <c r="F166" s="98"/>
      <c r="G166" s="100"/>
      <c r="H166" s="102"/>
      <c r="I166" s="346"/>
      <c r="J166" s="104"/>
      <c r="K166" s="346"/>
      <c r="L166" s="204" t="s">
        <v>457</v>
      </c>
      <c r="M166" s="350"/>
      <c r="N166" s="350"/>
      <c r="O166" s="353"/>
      <c r="P166" s="325"/>
      <c r="Q166" s="328"/>
      <c r="R166" s="309"/>
      <c r="S166" s="332"/>
      <c r="T166" s="104"/>
      <c r="U166" s="134"/>
      <c r="V166" s="296"/>
      <c r="W166" s="297"/>
      <c r="X166" s="298"/>
      <c r="Y166" s="318"/>
      <c r="Z166" s="319"/>
      <c r="AA166" s="319"/>
      <c r="AB166" s="319"/>
      <c r="AC166" s="319"/>
      <c r="AD166" s="320"/>
      <c r="AE166" s="300"/>
      <c r="AF166" s="302"/>
      <c r="AG166" s="306"/>
      <c r="AH166" s="306"/>
      <c r="AI166" s="306"/>
      <c r="AJ166" s="306"/>
      <c r="AK166" s="306"/>
      <c r="AL166" s="306"/>
      <c r="AM166" s="306"/>
      <c r="AN166" s="309"/>
      <c r="AO166" s="309"/>
      <c r="AP166" s="309"/>
      <c r="AQ166" s="313"/>
      <c r="AR166" s="492"/>
      <c r="AS166" s="493"/>
      <c r="AT166" s="493"/>
      <c r="AU166" s="494"/>
      <c r="AV166" s="262"/>
      <c r="AW166" s="104"/>
      <c r="AX166" s="104"/>
      <c r="AY166" s="104"/>
      <c r="AZ166" s="104"/>
      <c r="BA166" s="104"/>
      <c r="BB166" s="104"/>
      <c r="BC166" s="104"/>
      <c r="BD166" s="104"/>
      <c r="BE166" s="104"/>
      <c r="BF166" s="104"/>
      <c r="BG166" s="104"/>
      <c r="BH166" s="104"/>
      <c r="BI166" s="104"/>
      <c r="BJ166" s="104"/>
      <c r="BK166" s="104"/>
      <c r="BL166" s="104"/>
      <c r="BM166" s="104"/>
      <c r="BN166" s="104"/>
      <c r="BO166" s="104"/>
      <c r="BP166" s="294"/>
      <c r="BQ166" s="294"/>
      <c r="BR166" s="294"/>
      <c r="BS166" s="38"/>
      <c r="BT166" s="38"/>
      <c r="BU166" s="38"/>
      <c r="BV166" s="38"/>
      <c r="BW166" s="38"/>
      <c r="BX166" s="38"/>
      <c r="BY166" s="38"/>
      <c r="BZ166" s="38"/>
      <c r="CA166" s="38" t="s">
        <v>6</v>
      </c>
      <c r="CB166" s="38"/>
      <c r="CC166" s="38"/>
      <c r="CD166" s="38"/>
      <c r="CE166" s="38"/>
      <c r="CF166" s="38"/>
      <c r="CG166" s="38"/>
      <c r="CH166" s="38"/>
      <c r="CI166" s="38"/>
      <c r="CJ166" s="38" t="s">
        <v>66</v>
      </c>
      <c r="CK166" s="38"/>
      <c r="CL166" s="38"/>
      <c r="CM166" s="38"/>
      <c r="CN166" s="38"/>
      <c r="CO166" s="38"/>
      <c r="CP166" s="38"/>
      <c r="CQ166" s="38"/>
      <c r="CR166" s="38"/>
      <c r="CS166" s="38"/>
      <c r="CT166" s="38"/>
      <c r="CU166" s="38"/>
      <c r="CV166" s="38"/>
      <c r="CW166" s="38"/>
      <c r="CX166" s="38"/>
      <c r="CY166" s="38"/>
      <c r="CZ166" s="38"/>
      <c r="DA166" s="38"/>
      <c r="DB166" s="38"/>
      <c r="DC166" s="38"/>
      <c r="DD166" s="38"/>
      <c r="DE166" s="38"/>
      <c r="DF166" s="38"/>
      <c r="DG166" s="38"/>
      <c r="DH166" s="38"/>
      <c r="DI166" s="38"/>
      <c r="DJ166" s="38"/>
      <c r="DK166" s="38"/>
      <c r="DL166" s="38"/>
      <c r="DM166" s="38"/>
      <c r="DN166" s="38"/>
      <c r="DO166" s="38"/>
      <c r="DP166" s="38"/>
      <c r="DQ166" s="38"/>
      <c r="DR166" s="38"/>
      <c r="DS166" s="38"/>
      <c r="DT166" s="38"/>
      <c r="DU166" s="38"/>
      <c r="DV166" s="38"/>
      <c r="DW166" s="38"/>
      <c r="DX166" s="38"/>
      <c r="DY166" s="38"/>
      <c r="DZ166" s="38"/>
      <c r="EA166" s="38"/>
      <c r="EB166" s="38"/>
      <c r="EC166" s="38"/>
      <c r="ED166" s="38"/>
      <c r="EE166" s="38"/>
      <c r="EF166" s="38"/>
      <c r="EG166" s="38"/>
      <c r="EH166" s="38"/>
      <c r="EI166" s="38"/>
      <c r="EJ166" s="38"/>
      <c r="EK166" s="38"/>
      <c r="EL166" s="38"/>
      <c r="EM166" s="38"/>
      <c r="EN166" s="38"/>
      <c r="EO166" s="38"/>
      <c r="EP166" s="38"/>
      <c r="EQ166" s="38"/>
      <c r="ER166" s="38"/>
      <c r="ES166" s="38"/>
      <c r="ET166" s="38"/>
      <c r="EU166" s="38"/>
      <c r="EV166" s="38"/>
      <c r="EW166" s="38"/>
      <c r="EX166" s="38"/>
      <c r="EY166" s="38"/>
      <c r="EZ166" s="38"/>
      <c r="FA166" s="38"/>
      <c r="FB166" s="38"/>
      <c r="FC166" s="38"/>
      <c r="FD166" s="38"/>
      <c r="FE166" s="38"/>
      <c r="FF166" s="38"/>
      <c r="FG166" s="38"/>
      <c r="FH166" s="38"/>
      <c r="FI166" s="38"/>
      <c r="FJ166" s="38"/>
      <c r="FK166" s="38"/>
      <c r="FL166" s="38"/>
      <c r="FM166" s="38"/>
      <c r="FN166" s="38"/>
      <c r="FO166" s="38"/>
      <c r="FP166" s="38"/>
      <c r="FQ166" s="38"/>
      <c r="FR166" s="38"/>
      <c r="FS166" s="38"/>
      <c r="FT166" s="38"/>
      <c r="FU166" s="38"/>
      <c r="FV166" s="38"/>
      <c r="FW166" s="38"/>
      <c r="FX166" s="38"/>
      <c r="FY166" s="38"/>
      <c r="FZ166" s="38"/>
      <c r="GA166" s="38"/>
      <c r="GB166" s="38"/>
      <c r="GC166" s="38"/>
      <c r="GD166" s="38"/>
      <c r="GE166" s="38"/>
      <c r="GF166" s="38"/>
      <c r="GG166" s="38"/>
      <c r="GH166" s="38"/>
      <c r="GI166" s="38"/>
      <c r="GJ166" s="38"/>
      <c r="GK166" s="38"/>
      <c r="GL166" s="38"/>
      <c r="GM166" s="38"/>
      <c r="GN166" s="38"/>
      <c r="GO166" s="38"/>
      <c r="GP166" s="38"/>
      <c r="GQ166" s="38"/>
      <c r="GR166" s="38"/>
      <c r="GS166" s="38"/>
      <c r="GT166" s="38"/>
      <c r="GU166" s="38"/>
      <c r="GV166" s="38"/>
      <c r="GW166" s="38"/>
      <c r="GX166" s="38"/>
      <c r="GY166" s="38"/>
      <c r="GZ166" s="38"/>
      <c r="HA166" s="38"/>
      <c r="HB166" s="38"/>
      <c r="HC166" s="38"/>
      <c r="HD166" s="38"/>
      <c r="HE166" s="39"/>
      <c r="HF166" s="40"/>
      <c r="HG166" s="40"/>
      <c r="HH166" s="40"/>
      <c r="HI166" s="40"/>
      <c r="HJ166" s="40"/>
      <c r="HK166" s="40"/>
    </row>
    <row r="167" spans="1:219" s="41" customFormat="1" ht="41.25" customHeight="1" thickBot="1" x14ac:dyDescent="0.25">
      <c r="A167" s="341"/>
      <c r="B167" s="338"/>
      <c r="C167" s="80"/>
      <c r="D167" s="344"/>
      <c r="E167" s="97"/>
      <c r="F167" s="98"/>
      <c r="G167" s="101"/>
      <c r="H167" s="102"/>
      <c r="I167" s="347"/>
      <c r="J167" s="105"/>
      <c r="K167" s="347"/>
      <c r="L167" s="239" t="s">
        <v>458</v>
      </c>
      <c r="M167" s="351"/>
      <c r="N167" s="351"/>
      <c r="O167" s="354"/>
      <c r="P167" s="326"/>
      <c r="Q167" s="329"/>
      <c r="R167" s="310"/>
      <c r="S167" s="333"/>
      <c r="T167" s="105"/>
      <c r="U167" s="134"/>
      <c r="V167" s="303"/>
      <c r="W167" s="304"/>
      <c r="X167" s="305"/>
      <c r="Y167" s="321"/>
      <c r="Z167" s="322"/>
      <c r="AA167" s="322"/>
      <c r="AB167" s="322"/>
      <c r="AC167" s="322"/>
      <c r="AD167" s="323"/>
      <c r="AE167" s="36" t="str">
        <f>IF(AD167="","",IF(AD167="PROBABILIDAD",SUM(W167+Z167+AC167),0))</f>
        <v/>
      </c>
      <c r="AF167" s="53" t="str">
        <f>IF(AD167="","",IF(AD167="IMPACTO",SUM(W167+Z167+AC167),0))</f>
        <v/>
      </c>
      <c r="AG167" s="300"/>
      <c r="AH167" s="300"/>
      <c r="AI167" s="300"/>
      <c r="AJ167" s="300"/>
      <c r="AK167" s="300"/>
      <c r="AL167" s="300"/>
      <c r="AM167" s="300"/>
      <c r="AN167" s="310"/>
      <c r="AO167" s="310"/>
      <c r="AP167" s="310"/>
      <c r="AQ167" s="314"/>
      <c r="AR167" s="495"/>
      <c r="AS167" s="496"/>
      <c r="AT167" s="496"/>
      <c r="AU167" s="497"/>
      <c r="AV167" s="263"/>
      <c r="AW167" s="105"/>
      <c r="AX167" s="105"/>
      <c r="AY167" s="105"/>
      <c r="AZ167" s="105"/>
      <c r="BA167" s="105"/>
      <c r="BB167" s="105"/>
      <c r="BC167" s="105"/>
      <c r="BD167" s="105"/>
      <c r="BE167" s="105"/>
      <c r="BF167" s="105"/>
      <c r="BG167" s="105"/>
      <c r="BH167" s="105"/>
      <c r="BI167" s="105"/>
      <c r="BJ167" s="105"/>
      <c r="BK167" s="105"/>
      <c r="BL167" s="105"/>
      <c r="BM167" s="105"/>
      <c r="BN167" s="105"/>
      <c r="BO167" s="105"/>
      <c r="BP167" s="295"/>
      <c r="BQ167" s="295"/>
      <c r="BR167" s="295"/>
      <c r="BS167" s="38"/>
      <c r="BT167" s="38"/>
      <c r="BU167" s="38"/>
      <c r="BV167" s="38"/>
      <c r="BW167" s="38"/>
      <c r="BX167" s="38"/>
      <c r="BY167" s="38"/>
      <c r="BZ167" s="38"/>
      <c r="CA167" s="38" t="s">
        <v>7</v>
      </c>
      <c r="CB167" s="38"/>
      <c r="CC167" s="38"/>
      <c r="CD167" s="38"/>
      <c r="CE167" s="38"/>
      <c r="CF167" s="38"/>
      <c r="CG167" s="38"/>
      <c r="CH167" s="38"/>
      <c r="CI167" s="38"/>
      <c r="CJ167" s="38"/>
      <c r="CK167" s="38"/>
      <c r="CL167" s="38"/>
      <c r="CM167" s="38"/>
      <c r="CN167" s="38"/>
      <c r="CO167" s="38"/>
      <c r="CP167" s="38"/>
      <c r="CQ167" s="38"/>
      <c r="CR167" s="38"/>
      <c r="CS167" s="38"/>
      <c r="CT167" s="38"/>
      <c r="CU167" s="38"/>
      <c r="CV167" s="38"/>
      <c r="CW167" s="38"/>
      <c r="CX167" s="38"/>
      <c r="CY167" s="38"/>
      <c r="CZ167" s="38"/>
      <c r="DA167" s="38"/>
      <c r="DB167" s="38"/>
      <c r="DC167" s="38"/>
      <c r="DD167" s="38"/>
      <c r="DE167" s="38"/>
      <c r="DF167" s="38"/>
      <c r="DG167" s="38"/>
      <c r="DH167" s="38"/>
      <c r="DI167" s="38"/>
      <c r="DJ167" s="38"/>
      <c r="DK167" s="38"/>
      <c r="DL167" s="38"/>
      <c r="DM167" s="38"/>
      <c r="DN167" s="38"/>
      <c r="DO167" s="38"/>
      <c r="DP167" s="38"/>
      <c r="DQ167" s="38"/>
      <c r="DR167" s="38"/>
      <c r="DS167" s="38"/>
      <c r="DT167" s="38"/>
      <c r="DU167" s="38"/>
      <c r="DV167" s="38"/>
      <c r="DW167" s="38"/>
      <c r="DX167" s="38"/>
      <c r="DY167" s="38"/>
      <c r="DZ167" s="38"/>
      <c r="EA167" s="38"/>
      <c r="EB167" s="38"/>
      <c r="EC167" s="38"/>
      <c r="ED167" s="38"/>
      <c r="EE167" s="38"/>
      <c r="EF167" s="38"/>
      <c r="EG167" s="38"/>
      <c r="EH167" s="38"/>
      <c r="EI167" s="38"/>
      <c r="EJ167" s="38"/>
      <c r="EK167" s="38"/>
      <c r="EL167" s="38"/>
      <c r="EM167" s="38"/>
      <c r="EN167" s="38"/>
      <c r="EO167" s="38"/>
      <c r="EP167" s="38"/>
      <c r="EQ167" s="38"/>
      <c r="ER167" s="38"/>
      <c r="ES167" s="38"/>
      <c r="ET167" s="38"/>
      <c r="EU167" s="38"/>
      <c r="EV167" s="38"/>
      <c r="EW167" s="38"/>
      <c r="EX167" s="38"/>
      <c r="EY167" s="38"/>
      <c r="EZ167" s="38"/>
      <c r="FA167" s="38"/>
      <c r="FB167" s="38"/>
      <c r="FC167" s="38"/>
      <c r="FD167" s="38"/>
      <c r="FE167" s="38"/>
      <c r="FF167" s="38"/>
      <c r="FG167" s="38"/>
      <c r="FH167" s="38"/>
      <c r="FI167" s="38"/>
      <c r="FJ167" s="38"/>
      <c r="FK167" s="38"/>
      <c r="FL167" s="38"/>
      <c r="FM167" s="38"/>
      <c r="FN167" s="38"/>
      <c r="FO167" s="38"/>
      <c r="FP167" s="38"/>
      <c r="FQ167" s="38"/>
      <c r="FR167" s="38"/>
      <c r="FS167" s="38"/>
      <c r="FT167" s="38"/>
      <c r="FU167" s="38"/>
      <c r="FV167" s="38"/>
      <c r="FW167" s="38"/>
      <c r="FX167" s="38"/>
      <c r="FY167" s="38"/>
      <c r="FZ167" s="38"/>
      <c r="GA167" s="38"/>
      <c r="GB167" s="38"/>
      <c r="GC167" s="38"/>
      <c r="GD167" s="38"/>
      <c r="GE167" s="38"/>
      <c r="GF167" s="38"/>
      <c r="GG167" s="38"/>
      <c r="GH167" s="38"/>
      <c r="GI167" s="38"/>
      <c r="GJ167" s="38"/>
      <c r="GK167" s="38"/>
      <c r="GL167" s="38"/>
      <c r="GM167" s="38"/>
      <c r="GN167" s="38"/>
      <c r="GO167" s="38"/>
      <c r="GP167" s="38"/>
      <c r="GQ167" s="38"/>
      <c r="GR167" s="38"/>
      <c r="GS167" s="38"/>
      <c r="GT167" s="38"/>
      <c r="GU167" s="38"/>
      <c r="GV167" s="38"/>
      <c r="GW167" s="38"/>
      <c r="GX167" s="38"/>
      <c r="GY167" s="38"/>
      <c r="GZ167" s="38"/>
      <c r="HA167" s="38"/>
      <c r="HB167" s="38"/>
      <c r="HC167" s="38"/>
      <c r="HD167" s="38"/>
      <c r="HE167" s="39"/>
      <c r="HF167" s="40"/>
      <c r="HG167" s="40"/>
      <c r="HH167" s="40"/>
      <c r="HI167" s="40"/>
      <c r="HJ167" s="40"/>
      <c r="HK167" s="40"/>
    </row>
    <row r="168" spans="1:219" s="41" customFormat="1" ht="118.5" customHeight="1" thickBot="1" x14ac:dyDescent="0.25">
      <c r="A168" s="339"/>
      <c r="B168" s="338"/>
      <c r="C168" s="78"/>
      <c r="D168" s="342"/>
      <c r="E168" s="97"/>
      <c r="F168" s="98"/>
      <c r="G168" s="99"/>
      <c r="H168" s="102"/>
      <c r="I168" s="345"/>
      <c r="J168" s="102"/>
      <c r="K168" s="345"/>
      <c r="L168" s="102"/>
      <c r="M168" s="348"/>
      <c r="N168" s="348"/>
      <c r="O168" s="352"/>
      <c r="P168" s="324"/>
      <c r="Q168" s="327"/>
      <c r="R168" s="307"/>
      <c r="S168" s="330"/>
      <c r="T168" s="102"/>
      <c r="U168" s="134"/>
      <c r="V168" s="334"/>
      <c r="W168" s="335"/>
      <c r="X168" s="336"/>
      <c r="Y168" s="315"/>
      <c r="Z168" s="316"/>
      <c r="AA168" s="316"/>
      <c r="AB168" s="316"/>
      <c r="AC168" s="316"/>
      <c r="AD168" s="317"/>
      <c r="AE168" s="36"/>
      <c r="AF168" s="259"/>
      <c r="AG168" s="299"/>
      <c r="AH168" s="299"/>
      <c r="AI168" s="299"/>
      <c r="AJ168" s="299"/>
      <c r="AK168" s="299"/>
      <c r="AL168" s="299"/>
      <c r="AM168" s="299"/>
      <c r="AN168" s="307"/>
      <c r="AO168" s="307"/>
      <c r="AP168" s="307"/>
      <c r="AQ168" s="311"/>
      <c r="AR168" s="102"/>
      <c r="AS168" s="241"/>
      <c r="AT168" s="241"/>
      <c r="AU168" s="102"/>
      <c r="AV168" s="260"/>
      <c r="AW168" s="102"/>
      <c r="AX168" s="102"/>
      <c r="AY168" s="102"/>
      <c r="AZ168" s="102"/>
      <c r="BA168" s="102"/>
      <c r="BB168" s="102"/>
      <c r="BC168" s="102"/>
      <c r="BD168" s="102"/>
      <c r="BE168" s="102"/>
      <c r="BF168" s="102"/>
      <c r="BG168" s="102"/>
      <c r="BH168" s="102"/>
      <c r="BI168" s="102"/>
      <c r="BJ168" s="102"/>
      <c r="BK168" s="102"/>
      <c r="BL168" s="102"/>
      <c r="BM168" s="102"/>
      <c r="BN168" s="102"/>
      <c r="BO168" s="102"/>
      <c r="BP168" s="293" t="s">
        <v>585</v>
      </c>
      <c r="BQ168" s="293"/>
      <c r="BR168" s="293"/>
      <c r="BS168" s="38"/>
      <c r="BT168" s="38"/>
      <c r="BU168" s="38"/>
      <c r="BV168" s="38"/>
      <c r="BW168" s="38"/>
      <c r="BX168" s="38"/>
      <c r="BY168" s="38"/>
      <c r="BZ168" s="38"/>
      <c r="CA168" s="38"/>
      <c r="CB168" s="38"/>
      <c r="CC168" s="38"/>
      <c r="CD168" s="38"/>
      <c r="CE168" s="38"/>
      <c r="CF168" s="38"/>
      <c r="CG168" s="38"/>
      <c r="CH168" s="38"/>
      <c r="CI168" s="38"/>
      <c r="CJ168" s="38"/>
      <c r="CK168" s="38"/>
      <c r="CL168" s="38"/>
      <c r="CM168" s="38"/>
      <c r="CN168" s="38"/>
      <c r="CO168" s="38"/>
      <c r="CP168" s="38"/>
      <c r="CQ168" s="38"/>
      <c r="CR168" s="38"/>
      <c r="CS168" s="38"/>
      <c r="CT168" s="38"/>
      <c r="CU168" s="38"/>
      <c r="CV168" s="38"/>
      <c r="CW168" s="38"/>
      <c r="CX168" s="38"/>
      <c r="CY168" s="38"/>
      <c r="CZ168" s="38"/>
      <c r="DA168" s="38"/>
      <c r="DB168" s="38"/>
      <c r="DC168" s="38"/>
      <c r="DD168" s="38"/>
      <c r="DE168" s="38"/>
      <c r="DF168" s="38"/>
      <c r="DG168" s="38"/>
      <c r="DH168" s="38"/>
      <c r="DI168" s="38"/>
      <c r="DJ168" s="38"/>
      <c r="DK168" s="38"/>
      <c r="DL168" s="38"/>
      <c r="DM168" s="38"/>
      <c r="DN168" s="38"/>
      <c r="DO168" s="38"/>
      <c r="DP168" s="38"/>
      <c r="DQ168" s="38"/>
      <c r="DR168" s="38"/>
      <c r="DS168" s="38"/>
      <c r="DT168" s="38"/>
      <c r="DU168" s="38"/>
      <c r="DV168" s="38"/>
      <c r="DW168" s="38"/>
      <c r="DX168" s="38"/>
      <c r="DY168" s="38"/>
      <c r="DZ168" s="38"/>
      <c r="EA168" s="38"/>
      <c r="EB168" s="38"/>
      <c r="EC168" s="38"/>
      <c r="ED168" s="38"/>
      <c r="EE168" s="38"/>
      <c r="EF168" s="38"/>
      <c r="EG168" s="38"/>
      <c r="EH168" s="38"/>
      <c r="EI168" s="38"/>
      <c r="EJ168" s="38"/>
      <c r="EK168" s="38"/>
      <c r="EL168" s="38"/>
      <c r="EM168" s="38"/>
      <c r="EN168" s="38"/>
      <c r="EO168" s="38"/>
      <c r="EP168" s="38"/>
      <c r="EQ168" s="38"/>
      <c r="ER168" s="38"/>
      <c r="ES168" s="38"/>
      <c r="ET168" s="38"/>
      <c r="EU168" s="38"/>
      <c r="EV168" s="38"/>
      <c r="EW168" s="38"/>
      <c r="EX168" s="38"/>
      <c r="EY168" s="38"/>
      <c r="EZ168" s="38"/>
      <c r="FA168" s="38"/>
      <c r="FB168" s="38"/>
      <c r="FC168" s="38"/>
      <c r="FD168" s="38"/>
      <c r="FE168" s="38"/>
      <c r="FF168" s="38"/>
      <c r="FG168" s="38"/>
      <c r="FH168" s="38"/>
      <c r="FI168" s="38"/>
      <c r="FJ168" s="38"/>
      <c r="FK168" s="38"/>
      <c r="FL168" s="38"/>
      <c r="FM168" s="38"/>
      <c r="FN168" s="38"/>
      <c r="FO168" s="38"/>
      <c r="FP168" s="38"/>
      <c r="FQ168" s="38"/>
      <c r="FR168" s="38"/>
      <c r="FS168" s="38"/>
      <c r="FT168" s="38"/>
      <c r="FU168" s="38"/>
      <c r="FV168" s="38"/>
      <c r="FW168" s="38"/>
      <c r="FX168" s="38"/>
      <c r="FY168" s="38"/>
      <c r="FZ168" s="38"/>
      <c r="GA168" s="38"/>
      <c r="GB168" s="38"/>
      <c r="GC168" s="38"/>
      <c r="GD168" s="38"/>
      <c r="GE168" s="38"/>
      <c r="GF168" s="38"/>
      <c r="GG168" s="38"/>
      <c r="GH168" s="38"/>
      <c r="GI168" s="38"/>
      <c r="GJ168" s="38"/>
      <c r="GK168" s="38"/>
      <c r="GL168" s="38"/>
      <c r="GM168" s="38"/>
      <c r="GN168" s="38"/>
      <c r="GO168" s="38"/>
      <c r="GP168" s="38"/>
      <c r="GQ168" s="38"/>
      <c r="GR168" s="38"/>
      <c r="GS168" s="38"/>
      <c r="GT168" s="38"/>
      <c r="GU168" s="38"/>
      <c r="GV168" s="38"/>
      <c r="GW168" s="38"/>
      <c r="GX168" s="38"/>
      <c r="GY168" s="38"/>
      <c r="GZ168" s="38"/>
      <c r="HA168" s="38"/>
      <c r="HB168" s="38"/>
      <c r="HC168" s="38"/>
      <c r="HD168" s="38"/>
      <c r="HE168" s="39"/>
      <c r="HF168" s="40"/>
      <c r="HG168" s="40"/>
      <c r="HH168" s="40"/>
      <c r="HI168" s="40"/>
      <c r="HJ168" s="40"/>
      <c r="HK168" s="40"/>
    </row>
    <row r="169" spans="1:219" s="41" customFormat="1" ht="41.25" customHeight="1" thickBot="1" x14ac:dyDescent="0.25">
      <c r="A169" s="340"/>
      <c r="B169" s="338"/>
      <c r="C169" s="79"/>
      <c r="D169" s="343"/>
      <c r="E169" s="97"/>
      <c r="F169" s="98"/>
      <c r="G169" s="100"/>
      <c r="H169" s="102"/>
      <c r="I169" s="346"/>
      <c r="J169" s="103"/>
      <c r="K169" s="346"/>
      <c r="L169" s="103"/>
      <c r="M169" s="349"/>
      <c r="N169" s="349"/>
      <c r="O169" s="353"/>
      <c r="P169" s="325"/>
      <c r="Q169" s="328"/>
      <c r="R169" s="308"/>
      <c r="S169" s="331"/>
      <c r="T169" s="103"/>
      <c r="U169" s="134"/>
      <c r="V169" s="296"/>
      <c r="W169" s="297"/>
      <c r="X169" s="298"/>
      <c r="Y169" s="318"/>
      <c r="Z169" s="319"/>
      <c r="AA169" s="319"/>
      <c r="AB169" s="319"/>
      <c r="AC169" s="319"/>
      <c r="AD169" s="320"/>
      <c r="AE169" s="36"/>
      <c r="AF169" s="259"/>
      <c r="AG169" s="306"/>
      <c r="AH169" s="306"/>
      <c r="AI169" s="306"/>
      <c r="AJ169" s="306"/>
      <c r="AK169" s="306"/>
      <c r="AL169" s="306"/>
      <c r="AM169" s="306"/>
      <c r="AN169" s="308"/>
      <c r="AO169" s="308"/>
      <c r="AP169" s="308"/>
      <c r="AQ169" s="312"/>
      <c r="AR169" s="103"/>
      <c r="AS169" s="103"/>
      <c r="AT169" s="103"/>
      <c r="AU169" s="103"/>
      <c r="AV169" s="261"/>
      <c r="AW169" s="103"/>
      <c r="AX169" s="103"/>
      <c r="AY169" s="103"/>
      <c r="AZ169" s="103"/>
      <c r="BA169" s="103"/>
      <c r="BB169" s="103"/>
      <c r="BC169" s="103"/>
      <c r="BD169" s="103"/>
      <c r="BE169" s="103"/>
      <c r="BF169" s="103"/>
      <c r="BG169" s="103"/>
      <c r="BH169" s="103"/>
      <c r="BI169" s="103"/>
      <c r="BJ169" s="103"/>
      <c r="BK169" s="103"/>
      <c r="BL169" s="103"/>
      <c r="BM169" s="103"/>
      <c r="BN169" s="103"/>
      <c r="BO169" s="103"/>
      <c r="BP169" s="294"/>
      <c r="BQ169" s="294"/>
      <c r="BR169" s="294"/>
      <c r="BS169" s="38"/>
      <c r="BT169" s="38"/>
      <c r="BU169" s="38"/>
      <c r="BV169" s="38"/>
      <c r="BW169" s="38"/>
      <c r="BX169" s="38"/>
      <c r="BY169" s="38"/>
      <c r="BZ169" s="38"/>
      <c r="CA169" s="38"/>
      <c r="CB169" s="38"/>
      <c r="CC169" s="38"/>
      <c r="CD169" s="38"/>
      <c r="CE169" s="38"/>
      <c r="CF169" s="38"/>
      <c r="CG169" s="38"/>
      <c r="CH169" s="38"/>
      <c r="CI169" s="38"/>
      <c r="CJ169" s="38"/>
      <c r="CK169" s="38"/>
      <c r="CL169" s="38"/>
      <c r="CM169" s="38"/>
      <c r="CN169" s="38"/>
      <c r="CO169" s="38"/>
      <c r="CP169" s="38"/>
      <c r="CQ169" s="38"/>
      <c r="CR169" s="38"/>
      <c r="CS169" s="38"/>
      <c r="CT169" s="38"/>
      <c r="CU169" s="38"/>
      <c r="CV169" s="38"/>
      <c r="CW169" s="38"/>
      <c r="CX169" s="38"/>
      <c r="CY169" s="38"/>
      <c r="CZ169" s="38"/>
      <c r="DA169" s="38"/>
      <c r="DB169" s="38"/>
      <c r="DC169" s="38"/>
      <c r="DD169" s="38"/>
      <c r="DE169" s="38"/>
      <c r="DF169" s="38"/>
      <c r="DG169" s="38"/>
      <c r="DH169" s="38"/>
      <c r="DI169" s="38"/>
      <c r="DJ169" s="38"/>
      <c r="DK169" s="38"/>
      <c r="DL169" s="38"/>
      <c r="DM169" s="38"/>
      <c r="DN169" s="38"/>
      <c r="DO169" s="38"/>
      <c r="DP169" s="38"/>
      <c r="DQ169" s="38"/>
      <c r="DR169" s="38"/>
      <c r="DS169" s="38"/>
      <c r="DT169" s="38"/>
      <c r="DU169" s="38"/>
      <c r="DV169" s="38"/>
      <c r="DW169" s="38"/>
      <c r="DX169" s="38"/>
      <c r="DY169" s="38"/>
      <c r="DZ169" s="38"/>
      <c r="EA169" s="38"/>
      <c r="EB169" s="38"/>
      <c r="EC169" s="38"/>
      <c r="ED169" s="38"/>
      <c r="EE169" s="38"/>
      <c r="EF169" s="38"/>
      <c r="EG169" s="38"/>
      <c r="EH169" s="38"/>
      <c r="EI169" s="38"/>
      <c r="EJ169" s="38"/>
      <c r="EK169" s="38"/>
      <c r="EL169" s="38"/>
      <c r="EM169" s="38"/>
      <c r="EN169" s="38"/>
      <c r="EO169" s="38"/>
      <c r="EP169" s="38"/>
      <c r="EQ169" s="38"/>
      <c r="ER169" s="38"/>
      <c r="ES169" s="38"/>
      <c r="ET169" s="38"/>
      <c r="EU169" s="38"/>
      <c r="EV169" s="38"/>
      <c r="EW169" s="38"/>
      <c r="EX169" s="38"/>
      <c r="EY169" s="38"/>
      <c r="EZ169" s="38"/>
      <c r="FA169" s="38"/>
      <c r="FB169" s="38"/>
      <c r="FC169" s="38"/>
      <c r="FD169" s="38"/>
      <c r="FE169" s="38"/>
      <c r="FF169" s="38"/>
      <c r="FG169" s="38"/>
      <c r="FH169" s="38"/>
      <c r="FI169" s="38"/>
      <c r="FJ169" s="38"/>
      <c r="FK169" s="38"/>
      <c r="FL169" s="38"/>
      <c r="FM169" s="38"/>
      <c r="FN169" s="38"/>
      <c r="FO169" s="38"/>
      <c r="FP169" s="38"/>
      <c r="FQ169" s="38"/>
      <c r="FR169" s="38"/>
      <c r="FS169" s="38"/>
      <c r="FT169" s="38"/>
      <c r="FU169" s="38"/>
      <c r="FV169" s="38"/>
      <c r="FW169" s="38"/>
      <c r="FX169" s="38"/>
      <c r="FY169" s="38"/>
      <c r="FZ169" s="38"/>
      <c r="GA169" s="38"/>
      <c r="GB169" s="38"/>
      <c r="GC169" s="38"/>
      <c r="GD169" s="38"/>
      <c r="GE169" s="38"/>
      <c r="GF169" s="38"/>
      <c r="GG169" s="38"/>
      <c r="GH169" s="38"/>
      <c r="GI169" s="38"/>
      <c r="GJ169" s="38"/>
      <c r="GK169" s="38"/>
      <c r="GL169" s="38"/>
      <c r="GM169" s="38"/>
      <c r="GN169" s="38"/>
      <c r="GO169" s="38"/>
      <c r="GP169" s="38"/>
      <c r="GQ169" s="38"/>
      <c r="GR169" s="38"/>
      <c r="GS169" s="38"/>
      <c r="GT169" s="38"/>
      <c r="GU169" s="38"/>
      <c r="GV169" s="38"/>
      <c r="GW169" s="38"/>
      <c r="GX169" s="38"/>
      <c r="GY169" s="38"/>
      <c r="GZ169" s="38"/>
      <c r="HA169" s="38"/>
      <c r="HB169" s="38"/>
      <c r="HC169" s="38"/>
      <c r="HD169" s="38"/>
      <c r="HE169" s="39"/>
      <c r="HF169" s="40"/>
      <c r="HG169" s="40"/>
      <c r="HH169" s="40"/>
      <c r="HI169" s="40"/>
      <c r="HJ169" s="40"/>
      <c r="HK169" s="40"/>
    </row>
    <row r="170" spans="1:219" s="41" customFormat="1" ht="41.25" customHeight="1" thickBot="1" x14ac:dyDescent="0.25">
      <c r="A170" s="340"/>
      <c r="B170" s="338"/>
      <c r="C170" s="79"/>
      <c r="D170" s="343"/>
      <c r="E170" s="97"/>
      <c r="F170" s="98"/>
      <c r="G170" s="100"/>
      <c r="H170" s="102"/>
      <c r="I170" s="346"/>
      <c r="J170" s="104"/>
      <c r="K170" s="346"/>
      <c r="L170" s="104"/>
      <c r="M170" s="349"/>
      <c r="N170" s="349"/>
      <c r="O170" s="353"/>
      <c r="P170" s="325"/>
      <c r="Q170" s="328"/>
      <c r="R170" s="308"/>
      <c r="S170" s="331"/>
      <c r="T170" s="104"/>
      <c r="U170" s="134"/>
      <c r="V170" s="296"/>
      <c r="W170" s="297"/>
      <c r="X170" s="298"/>
      <c r="Y170" s="318"/>
      <c r="Z170" s="319"/>
      <c r="AA170" s="319"/>
      <c r="AB170" s="319"/>
      <c r="AC170" s="319"/>
      <c r="AD170" s="320"/>
      <c r="AE170" s="299"/>
      <c r="AF170" s="301"/>
      <c r="AG170" s="306"/>
      <c r="AH170" s="306"/>
      <c r="AI170" s="306"/>
      <c r="AJ170" s="306"/>
      <c r="AK170" s="306"/>
      <c r="AL170" s="306"/>
      <c r="AM170" s="306"/>
      <c r="AN170" s="308"/>
      <c r="AO170" s="308"/>
      <c r="AP170" s="308"/>
      <c r="AQ170" s="312"/>
      <c r="AR170" s="104"/>
      <c r="AS170" s="104"/>
      <c r="AT170" s="104"/>
      <c r="AU170" s="104"/>
      <c r="AV170" s="262"/>
      <c r="AW170" s="104"/>
      <c r="AX170" s="104"/>
      <c r="AY170" s="104"/>
      <c r="AZ170" s="104"/>
      <c r="BA170" s="104"/>
      <c r="BB170" s="104"/>
      <c r="BC170" s="104"/>
      <c r="BD170" s="104"/>
      <c r="BE170" s="104"/>
      <c r="BF170" s="104"/>
      <c r="BG170" s="104"/>
      <c r="BH170" s="104"/>
      <c r="BI170" s="104"/>
      <c r="BJ170" s="104"/>
      <c r="BK170" s="104"/>
      <c r="BL170" s="104"/>
      <c r="BM170" s="104"/>
      <c r="BN170" s="104"/>
      <c r="BO170" s="104"/>
      <c r="BP170" s="294"/>
      <c r="BQ170" s="294"/>
      <c r="BR170" s="294"/>
      <c r="BS170" s="38"/>
      <c r="BT170" s="38"/>
      <c r="BU170" s="38"/>
      <c r="BV170" s="38"/>
      <c r="BW170" s="38"/>
      <c r="BX170" s="38"/>
      <c r="BY170" s="38"/>
      <c r="BZ170" s="38"/>
      <c r="CA170" s="38"/>
      <c r="CB170" s="38"/>
      <c r="CC170" s="38"/>
      <c r="CD170" s="38"/>
      <c r="CE170" s="38"/>
      <c r="CF170" s="38"/>
      <c r="CG170" s="38"/>
      <c r="CH170" s="38"/>
      <c r="CI170" s="38"/>
      <c r="CJ170" s="38"/>
      <c r="CK170" s="38"/>
      <c r="CL170" s="38"/>
      <c r="CM170" s="38"/>
      <c r="CN170" s="38"/>
      <c r="CO170" s="38"/>
      <c r="CP170" s="38"/>
      <c r="CQ170" s="38"/>
      <c r="CR170" s="38"/>
      <c r="CS170" s="38"/>
      <c r="CT170" s="38"/>
      <c r="CU170" s="38"/>
      <c r="CV170" s="38"/>
      <c r="CW170" s="38"/>
      <c r="CX170" s="38"/>
      <c r="CY170" s="38"/>
      <c r="CZ170" s="38"/>
      <c r="DA170" s="38"/>
      <c r="DB170" s="38"/>
      <c r="DC170" s="38"/>
      <c r="DD170" s="38"/>
      <c r="DE170" s="38"/>
      <c r="DF170" s="38"/>
      <c r="DG170" s="38"/>
      <c r="DH170" s="38"/>
      <c r="DI170" s="38"/>
      <c r="DJ170" s="38"/>
      <c r="DK170" s="38"/>
      <c r="DL170" s="38"/>
      <c r="DM170" s="38"/>
      <c r="DN170" s="38"/>
      <c r="DO170" s="38"/>
      <c r="DP170" s="38"/>
      <c r="DQ170" s="38"/>
      <c r="DR170" s="38"/>
      <c r="DS170" s="38"/>
      <c r="DT170" s="38"/>
      <c r="DU170" s="38"/>
      <c r="DV170" s="38"/>
      <c r="DW170" s="38"/>
      <c r="DX170" s="38"/>
      <c r="DY170" s="38"/>
      <c r="DZ170" s="38"/>
      <c r="EA170" s="38"/>
      <c r="EB170" s="38"/>
      <c r="EC170" s="38"/>
      <c r="ED170" s="38"/>
      <c r="EE170" s="38"/>
      <c r="EF170" s="38"/>
      <c r="EG170" s="38"/>
      <c r="EH170" s="38"/>
      <c r="EI170" s="38"/>
      <c r="EJ170" s="38"/>
      <c r="EK170" s="38"/>
      <c r="EL170" s="38"/>
      <c r="EM170" s="38"/>
      <c r="EN170" s="38"/>
      <c r="EO170" s="38"/>
      <c r="EP170" s="38"/>
      <c r="EQ170" s="38"/>
      <c r="ER170" s="38"/>
      <c r="ES170" s="38"/>
      <c r="ET170" s="38"/>
      <c r="EU170" s="38"/>
      <c r="EV170" s="38"/>
      <c r="EW170" s="38"/>
      <c r="EX170" s="38"/>
      <c r="EY170" s="38"/>
      <c r="EZ170" s="38"/>
      <c r="FA170" s="38"/>
      <c r="FB170" s="38"/>
      <c r="FC170" s="38"/>
      <c r="FD170" s="38"/>
      <c r="FE170" s="38"/>
      <c r="FF170" s="38"/>
      <c r="FG170" s="38"/>
      <c r="FH170" s="38"/>
      <c r="FI170" s="38"/>
      <c r="FJ170" s="38"/>
      <c r="FK170" s="38"/>
      <c r="FL170" s="38"/>
      <c r="FM170" s="38"/>
      <c r="FN170" s="38"/>
      <c r="FO170" s="38"/>
      <c r="FP170" s="38"/>
      <c r="FQ170" s="38"/>
      <c r="FR170" s="38"/>
      <c r="FS170" s="38"/>
      <c r="FT170" s="38"/>
      <c r="FU170" s="38"/>
      <c r="FV170" s="38"/>
      <c r="FW170" s="38"/>
      <c r="FX170" s="38"/>
      <c r="FY170" s="38"/>
      <c r="FZ170" s="38"/>
      <c r="GA170" s="38"/>
      <c r="GB170" s="38"/>
      <c r="GC170" s="38"/>
      <c r="GD170" s="38"/>
      <c r="GE170" s="38"/>
      <c r="GF170" s="38"/>
      <c r="GG170" s="38"/>
      <c r="GH170" s="38"/>
      <c r="GI170" s="38"/>
      <c r="GJ170" s="38"/>
      <c r="GK170" s="38"/>
      <c r="GL170" s="38"/>
      <c r="GM170" s="38"/>
      <c r="GN170" s="38"/>
      <c r="GO170" s="38"/>
      <c r="GP170" s="38"/>
      <c r="GQ170" s="38"/>
      <c r="GR170" s="38"/>
      <c r="GS170" s="38"/>
      <c r="GT170" s="38"/>
      <c r="GU170" s="38"/>
      <c r="GV170" s="38"/>
      <c r="GW170" s="38"/>
      <c r="GX170" s="38"/>
      <c r="GY170" s="38"/>
      <c r="GZ170" s="38"/>
      <c r="HA170" s="38"/>
      <c r="HB170" s="38"/>
      <c r="HC170" s="38"/>
      <c r="HD170" s="38"/>
      <c r="HE170" s="39"/>
      <c r="HF170" s="40"/>
      <c r="HG170" s="40"/>
      <c r="HH170" s="40"/>
      <c r="HI170" s="40"/>
      <c r="HJ170" s="40"/>
      <c r="HK170" s="40"/>
    </row>
    <row r="171" spans="1:219" s="41" customFormat="1" ht="41.25" customHeight="1" thickBot="1" x14ac:dyDescent="0.25">
      <c r="A171" s="340"/>
      <c r="B171" s="338"/>
      <c r="C171" s="79"/>
      <c r="D171" s="343"/>
      <c r="E171" s="97"/>
      <c r="F171" s="98"/>
      <c r="G171" s="100"/>
      <c r="H171" s="102"/>
      <c r="I171" s="346"/>
      <c r="J171" s="104"/>
      <c r="K171" s="346"/>
      <c r="L171" s="104"/>
      <c r="M171" s="350"/>
      <c r="N171" s="350"/>
      <c r="O171" s="353"/>
      <c r="P171" s="325"/>
      <c r="Q171" s="328"/>
      <c r="R171" s="309"/>
      <c r="S171" s="332"/>
      <c r="T171" s="104"/>
      <c r="U171" s="134"/>
      <c r="V171" s="296"/>
      <c r="W171" s="297"/>
      <c r="X171" s="298"/>
      <c r="Y171" s="318"/>
      <c r="Z171" s="319"/>
      <c r="AA171" s="319"/>
      <c r="AB171" s="319"/>
      <c r="AC171" s="319"/>
      <c r="AD171" s="320"/>
      <c r="AE171" s="300"/>
      <c r="AF171" s="302"/>
      <c r="AG171" s="306"/>
      <c r="AH171" s="306"/>
      <c r="AI171" s="306"/>
      <c r="AJ171" s="306"/>
      <c r="AK171" s="306"/>
      <c r="AL171" s="306"/>
      <c r="AM171" s="306"/>
      <c r="AN171" s="309"/>
      <c r="AO171" s="309"/>
      <c r="AP171" s="309"/>
      <c r="AQ171" s="313"/>
      <c r="AR171" s="104"/>
      <c r="AS171" s="104"/>
      <c r="AT171" s="104"/>
      <c r="AU171" s="104"/>
      <c r="AV171" s="262"/>
      <c r="AW171" s="104"/>
      <c r="AX171" s="104"/>
      <c r="AY171" s="104"/>
      <c r="AZ171" s="104"/>
      <c r="BA171" s="104"/>
      <c r="BB171" s="104"/>
      <c r="BC171" s="104"/>
      <c r="BD171" s="104"/>
      <c r="BE171" s="104"/>
      <c r="BF171" s="104"/>
      <c r="BG171" s="104"/>
      <c r="BH171" s="104"/>
      <c r="BI171" s="104"/>
      <c r="BJ171" s="104"/>
      <c r="BK171" s="104"/>
      <c r="BL171" s="104"/>
      <c r="BM171" s="104"/>
      <c r="BN171" s="104"/>
      <c r="BO171" s="104"/>
      <c r="BP171" s="294"/>
      <c r="BQ171" s="294"/>
      <c r="BR171" s="294"/>
      <c r="BS171" s="38"/>
      <c r="BT171" s="38"/>
      <c r="BU171" s="38"/>
      <c r="BV171" s="38"/>
      <c r="BW171" s="38"/>
      <c r="BX171" s="38"/>
      <c r="BY171" s="38"/>
      <c r="BZ171" s="38"/>
      <c r="CA171" s="38"/>
      <c r="CB171" s="38"/>
      <c r="CC171" s="38"/>
      <c r="CD171" s="38"/>
      <c r="CE171" s="38"/>
      <c r="CF171" s="38"/>
      <c r="CG171" s="38"/>
      <c r="CH171" s="38"/>
      <c r="CI171" s="38"/>
      <c r="CJ171" s="38"/>
      <c r="CK171" s="38"/>
      <c r="CL171" s="38"/>
      <c r="CM171" s="38"/>
      <c r="CN171" s="38"/>
      <c r="CO171" s="38"/>
      <c r="CP171" s="38"/>
      <c r="CQ171" s="38"/>
      <c r="CR171" s="38"/>
      <c r="CS171" s="38"/>
      <c r="CT171" s="38"/>
      <c r="CU171" s="38"/>
      <c r="CV171" s="38"/>
      <c r="CW171" s="38"/>
      <c r="CX171" s="38"/>
      <c r="CY171" s="38"/>
      <c r="CZ171" s="38"/>
      <c r="DA171" s="38"/>
      <c r="DB171" s="38"/>
      <c r="DC171" s="38"/>
      <c r="DD171" s="38"/>
      <c r="DE171" s="38"/>
      <c r="DF171" s="38"/>
      <c r="DG171" s="38"/>
      <c r="DH171" s="38"/>
      <c r="DI171" s="38"/>
      <c r="DJ171" s="38"/>
      <c r="DK171" s="38"/>
      <c r="DL171" s="38"/>
      <c r="DM171" s="38"/>
      <c r="DN171" s="38"/>
      <c r="DO171" s="38"/>
      <c r="DP171" s="38"/>
      <c r="DQ171" s="38"/>
      <c r="DR171" s="38"/>
      <c r="DS171" s="38"/>
      <c r="DT171" s="38"/>
      <c r="DU171" s="38"/>
      <c r="DV171" s="38"/>
      <c r="DW171" s="38"/>
      <c r="DX171" s="38"/>
      <c r="DY171" s="38"/>
      <c r="DZ171" s="38"/>
      <c r="EA171" s="38"/>
      <c r="EB171" s="38"/>
      <c r="EC171" s="38"/>
      <c r="ED171" s="38"/>
      <c r="EE171" s="38"/>
      <c r="EF171" s="38"/>
      <c r="EG171" s="38"/>
      <c r="EH171" s="38"/>
      <c r="EI171" s="38"/>
      <c r="EJ171" s="38"/>
      <c r="EK171" s="38"/>
      <c r="EL171" s="38"/>
      <c r="EM171" s="38"/>
      <c r="EN171" s="38"/>
      <c r="EO171" s="38"/>
      <c r="EP171" s="38"/>
      <c r="EQ171" s="38"/>
      <c r="ER171" s="38"/>
      <c r="ES171" s="38"/>
      <c r="ET171" s="38"/>
      <c r="EU171" s="38"/>
      <c r="EV171" s="38"/>
      <c r="EW171" s="38"/>
      <c r="EX171" s="38"/>
      <c r="EY171" s="38"/>
      <c r="EZ171" s="38"/>
      <c r="FA171" s="38"/>
      <c r="FB171" s="38"/>
      <c r="FC171" s="38"/>
      <c r="FD171" s="38"/>
      <c r="FE171" s="38"/>
      <c r="FF171" s="38"/>
      <c r="FG171" s="38"/>
      <c r="FH171" s="38"/>
      <c r="FI171" s="38"/>
      <c r="FJ171" s="38"/>
      <c r="FK171" s="38"/>
      <c r="FL171" s="38"/>
      <c r="FM171" s="38"/>
      <c r="FN171" s="38"/>
      <c r="FO171" s="38"/>
      <c r="FP171" s="38"/>
      <c r="FQ171" s="38"/>
      <c r="FR171" s="38"/>
      <c r="FS171" s="38"/>
      <c r="FT171" s="38"/>
      <c r="FU171" s="38"/>
      <c r="FV171" s="38"/>
      <c r="FW171" s="38"/>
      <c r="FX171" s="38"/>
      <c r="FY171" s="38"/>
      <c r="FZ171" s="38"/>
      <c r="GA171" s="38"/>
      <c r="GB171" s="38"/>
      <c r="GC171" s="38"/>
      <c r="GD171" s="38"/>
      <c r="GE171" s="38"/>
      <c r="GF171" s="38"/>
      <c r="GG171" s="38"/>
      <c r="GH171" s="38"/>
      <c r="GI171" s="38"/>
      <c r="GJ171" s="38"/>
      <c r="GK171" s="38"/>
      <c r="GL171" s="38"/>
      <c r="GM171" s="38"/>
      <c r="GN171" s="38"/>
      <c r="GO171" s="38"/>
      <c r="GP171" s="38"/>
      <c r="GQ171" s="38"/>
      <c r="GR171" s="38"/>
      <c r="GS171" s="38"/>
      <c r="GT171" s="38"/>
      <c r="GU171" s="38"/>
      <c r="GV171" s="38"/>
      <c r="GW171" s="38"/>
      <c r="GX171" s="38"/>
      <c r="GY171" s="38"/>
      <c r="GZ171" s="38"/>
      <c r="HA171" s="38"/>
      <c r="HB171" s="38"/>
      <c r="HC171" s="38"/>
      <c r="HD171" s="38"/>
      <c r="HE171" s="39"/>
      <c r="HF171" s="40"/>
      <c r="HG171" s="40"/>
      <c r="HH171" s="40"/>
      <c r="HI171" s="40"/>
      <c r="HJ171" s="40"/>
      <c r="HK171" s="40"/>
    </row>
    <row r="172" spans="1:219" s="41" customFormat="1" ht="41.25" customHeight="1" thickBot="1" x14ac:dyDescent="0.25">
      <c r="A172" s="341"/>
      <c r="B172" s="338"/>
      <c r="C172" s="80"/>
      <c r="D172" s="344"/>
      <c r="E172" s="97"/>
      <c r="F172" s="98"/>
      <c r="G172" s="101"/>
      <c r="H172" s="102"/>
      <c r="I172" s="347"/>
      <c r="J172" s="105"/>
      <c r="K172" s="347"/>
      <c r="L172" s="228"/>
      <c r="M172" s="351"/>
      <c r="N172" s="351"/>
      <c r="O172" s="354"/>
      <c r="P172" s="326"/>
      <c r="Q172" s="329"/>
      <c r="R172" s="310"/>
      <c r="S172" s="333"/>
      <c r="T172" s="105"/>
      <c r="U172" s="134"/>
      <c r="V172" s="303"/>
      <c r="W172" s="304"/>
      <c r="X172" s="305"/>
      <c r="Y172" s="321"/>
      <c r="Z172" s="322"/>
      <c r="AA172" s="322"/>
      <c r="AB172" s="322"/>
      <c r="AC172" s="322"/>
      <c r="AD172" s="323"/>
      <c r="AE172" s="36"/>
      <c r="AF172" s="53"/>
      <c r="AG172" s="300"/>
      <c r="AH172" s="300"/>
      <c r="AI172" s="300"/>
      <c r="AJ172" s="300"/>
      <c r="AK172" s="300"/>
      <c r="AL172" s="300"/>
      <c r="AM172" s="300"/>
      <c r="AN172" s="310"/>
      <c r="AO172" s="310"/>
      <c r="AP172" s="310"/>
      <c r="AQ172" s="314"/>
      <c r="AR172" s="105"/>
      <c r="AS172" s="105"/>
      <c r="AT172" s="105"/>
      <c r="AU172" s="105"/>
      <c r="AV172" s="263"/>
      <c r="AW172" s="105"/>
      <c r="AX172" s="105"/>
      <c r="AY172" s="105"/>
      <c r="AZ172" s="105"/>
      <c r="BA172" s="105"/>
      <c r="BB172" s="105"/>
      <c r="BC172" s="105"/>
      <c r="BD172" s="105"/>
      <c r="BE172" s="105"/>
      <c r="BF172" s="105"/>
      <c r="BG172" s="105"/>
      <c r="BH172" s="105"/>
      <c r="BI172" s="105"/>
      <c r="BJ172" s="105"/>
      <c r="BK172" s="105"/>
      <c r="BL172" s="105"/>
      <c r="BM172" s="105"/>
      <c r="BN172" s="105"/>
      <c r="BO172" s="105"/>
      <c r="BP172" s="295"/>
      <c r="BQ172" s="295"/>
      <c r="BR172" s="295"/>
      <c r="BS172" s="38"/>
      <c r="BT172" s="38"/>
      <c r="BU172" s="38"/>
      <c r="BV172" s="38"/>
      <c r="BW172" s="38"/>
      <c r="BX172" s="38"/>
      <c r="BY172" s="38"/>
      <c r="BZ172" s="38"/>
      <c r="CA172" s="38"/>
      <c r="CB172" s="38"/>
      <c r="CC172" s="38"/>
      <c r="CD172" s="38"/>
      <c r="CE172" s="38"/>
      <c r="CF172" s="38"/>
      <c r="CG172" s="38"/>
      <c r="CH172" s="38"/>
      <c r="CI172" s="38"/>
      <c r="CJ172" s="38"/>
      <c r="CK172" s="38"/>
      <c r="CL172" s="38"/>
      <c r="CM172" s="38"/>
      <c r="CN172" s="38"/>
      <c r="CO172" s="38"/>
      <c r="CP172" s="38"/>
      <c r="CQ172" s="38"/>
      <c r="CR172" s="38"/>
      <c r="CS172" s="38"/>
      <c r="CT172" s="38"/>
      <c r="CU172" s="38"/>
      <c r="CV172" s="38"/>
      <c r="CW172" s="38"/>
      <c r="CX172" s="38"/>
      <c r="CY172" s="38"/>
      <c r="CZ172" s="38"/>
      <c r="DA172" s="38"/>
      <c r="DB172" s="38"/>
      <c r="DC172" s="38"/>
      <c r="DD172" s="38"/>
      <c r="DE172" s="38"/>
      <c r="DF172" s="38"/>
      <c r="DG172" s="38"/>
      <c r="DH172" s="38"/>
      <c r="DI172" s="38"/>
      <c r="DJ172" s="38"/>
      <c r="DK172" s="38"/>
      <c r="DL172" s="38"/>
      <c r="DM172" s="38"/>
      <c r="DN172" s="38"/>
      <c r="DO172" s="38"/>
      <c r="DP172" s="38"/>
      <c r="DQ172" s="38"/>
      <c r="DR172" s="38"/>
      <c r="DS172" s="38"/>
      <c r="DT172" s="38"/>
      <c r="DU172" s="38"/>
      <c r="DV172" s="38"/>
      <c r="DW172" s="38"/>
      <c r="DX172" s="38"/>
      <c r="DY172" s="38"/>
      <c r="DZ172" s="38"/>
      <c r="EA172" s="38"/>
      <c r="EB172" s="38"/>
      <c r="EC172" s="38"/>
      <c r="ED172" s="38"/>
      <c r="EE172" s="38"/>
      <c r="EF172" s="38"/>
      <c r="EG172" s="38"/>
      <c r="EH172" s="38"/>
      <c r="EI172" s="38"/>
      <c r="EJ172" s="38"/>
      <c r="EK172" s="38"/>
      <c r="EL172" s="38"/>
      <c r="EM172" s="38"/>
      <c r="EN172" s="38"/>
      <c r="EO172" s="38"/>
      <c r="EP172" s="38"/>
      <c r="EQ172" s="38"/>
      <c r="ER172" s="38"/>
      <c r="ES172" s="38"/>
      <c r="ET172" s="38"/>
      <c r="EU172" s="38"/>
      <c r="EV172" s="38"/>
      <c r="EW172" s="38"/>
      <c r="EX172" s="38"/>
      <c r="EY172" s="38"/>
      <c r="EZ172" s="38"/>
      <c r="FA172" s="38"/>
      <c r="FB172" s="38"/>
      <c r="FC172" s="38"/>
      <c r="FD172" s="38"/>
      <c r="FE172" s="38"/>
      <c r="FF172" s="38"/>
      <c r="FG172" s="38"/>
      <c r="FH172" s="38"/>
      <c r="FI172" s="38"/>
      <c r="FJ172" s="38"/>
      <c r="FK172" s="38"/>
      <c r="FL172" s="38"/>
      <c r="FM172" s="38"/>
      <c r="FN172" s="38"/>
      <c r="FO172" s="38"/>
      <c r="FP172" s="38"/>
      <c r="FQ172" s="38"/>
      <c r="FR172" s="38"/>
      <c r="FS172" s="38"/>
      <c r="FT172" s="38"/>
      <c r="FU172" s="38"/>
      <c r="FV172" s="38"/>
      <c r="FW172" s="38"/>
      <c r="FX172" s="38"/>
      <c r="FY172" s="38"/>
      <c r="FZ172" s="38"/>
      <c r="GA172" s="38"/>
      <c r="GB172" s="38"/>
      <c r="GC172" s="38"/>
      <c r="GD172" s="38"/>
      <c r="GE172" s="38"/>
      <c r="GF172" s="38"/>
      <c r="GG172" s="38"/>
      <c r="GH172" s="38"/>
      <c r="GI172" s="38"/>
      <c r="GJ172" s="38"/>
      <c r="GK172" s="38"/>
      <c r="GL172" s="38"/>
      <c r="GM172" s="38"/>
      <c r="GN172" s="38"/>
      <c r="GO172" s="38"/>
      <c r="GP172" s="38"/>
      <c r="GQ172" s="38"/>
      <c r="GR172" s="38"/>
      <c r="GS172" s="38"/>
      <c r="GT172" s="38"/>
      <c r="GU172" s="38"/>
      <c r="GV172" s="38"/>
      <c r="GW172" s="38"/>
      <c r="GX172" s="38"/>
      <c r="GY172" s="38"/>
      <c r="GZ172" s="38"/>
      <c r="HA172" s="38"/>
      <c r="HB172" s="38"/>
      <c r="HC172" s="38"/>
      <c r="HD172" s="38"/>
      <c r="HE172" s="39"/>
      <c r="HF172" s="40"/>
      <c r="HG172" s="40"/>
      <c r="HH172" s="40"/>
      <c r="HI172" s="40"/>
      <c r="HJ172" s="40"/>
      <c r="HK172" s="40"/>
    </row>
    <row r="173" spans="1:219" ht="20.25" customHeight="1" x14ac:dyDescent="0.2">
      <c r="AV173" s="34"/>
    </row>
    <row r="174" spans="1:219" ht="20.25" customHeight="1" x14ac:dyDescent="0.2">
      <c r="AV174" s="34"/>
    </row>
    <row r="175" spans="1:219" ht="20.25" customHeight="1" x14ac:dyDescent="0.2">
      <c r="AV175" s="34"/>
    </row>
    <row r="176" spans="1:219" ht="20.25" customHeight="1" x14ac:dyDescent="0.2">
      <c r="AV176" s="34"/>
    </row>
    <row r="177" spans="48:48" ht="20.25" customHeight="1" x14ac:dyDescent="0.2">
      <c r="AV177" s="34"/>
    </row>
    <row r="178" spans="48:48" ht="20.25" customHeight="1" x14ac:dyDescent="0.2">
      <c r="AV178" s="34"/>
    </row>
    <row r="179" spans="48:48" ht="20.25" customHeight="1" x14ac:dyDescent="0.2">
      <c r="AV179" s="34"/>
    </row>
    <row r="180" spans="48:48" ht="20.25" customHeight="1" x14ac:dyDescent="0.2">
      <c r="AV180" s="34"/>
    </row>
    <row r="181" spans="48:48" ht="20.25" customHeight="1" x14ac:dyDescent="0.2">
      <c r="AV181" s="34"/>
    </row>
    <row r="182" spans="48:48" ht="20.25" customHeight="1" x14ac:dyDescent="0.2">
      <c r="AV182" s="34"/>
    </row>
    <row r="183" spans="48:48" ht="20.25" customHeight="1" x14ac:dyDescent="0.2">
      <c r="AV183" s="34"/>
    </row>
    <row r="184" spans="48:48" ht="20.25" customHeight="1" x14ac:dyDescent="0.2">
      <c r="AV184" s="34"/>
    </row>
    <row r="185" spans="48:48" ht="20.25" customHeight="1" x14ac:dyDescent="0.2">
      <c r="AV185" s="34"/>
    </row>
    <row r="186" spans="48:48" ht="20.25" customHeight="1" x14ac:dyDescent="0.2">
      <c r="AV186" s="34"/>
    </row>
    <row r="187" spans="48:48" ht="20.25" customHeight="1" x14ac:dyDescent="0.2">
      <c r="AV187" s="34"/>
    </row>
    <row r="188" spans="48:48" ht="20.25" customHeight="1" x14ac:dyDescent="0.2">
      <c r="AV188" s="34"/>
    </row>
    <row r="189" spans="48:48" ht="20.25" customHeight="1" x14ac:dyDescent="0.2">
      <c r="AV189" s="34"/>
    </row>
    <row r="190" spans="48:48" ht="20.25" customHeight="1" x14ac:dyDescent="0.2">
      <c r="AV190" s="34"/>
    </row>
    <row r="191" spans="48:48" ht="20.25" customHeight="1" x14ac:dyDescent="0.2">
      <c r="AV191" s="34"/>
    </row>
    <row r="192" spans="48:48" ht="20.25" customHeight="1" x14ac:dyDescent="0.2">
      <c r="AV192" s="34"/>
    </row>
    <row r="193" spans="48:48" ht="20.25" customHeight="1" x14ac:dyDescent="0.2">
      <c r="AV193" s="34"/>
    </row>
    <row r="194" spans="48:48" ht="20.25" customHeight="1" x14ac:dyDescent="0.2">
      <c r="AV194" s="34"/>
    </row>
    <row r="195" spans="48:48" ht="20.25" customHeight="1" x14ac:dyDescent="0.2">
      <c r="AV195" s="34"/>
    </row>
    <row r="196" spans="48:48" ht="20.25" customHeight="1" x14ac:dyDescent="0.2">
      <c r="AV196" s="34"/>
    </row>
    <row r="197" spans="48:48" ht="20.25" customHeight="1" x14ac:dyDescent="0.2">
      <c r="AV197" s="34"/>
    </row>
    <row r="198" spans="48:48" ht="20.25" customHeight="1" x14ac:dyDescent="0.2">
      <c r="AV198" s="34"/>
    </row>
    <row r="199" spans="48:48" ht="20.25" customHeight="1" x14ac:dyDescent="0.2">
      <c r="AV199" s="34"/>
    </row>
    <row r="200" spans="48:48" ht="20.25" customHeight="1" x14ac:dyDescent="0.2">
      <c r="AV200" s="34"/>
    </row>
    <row r="201" spans="48:48" ht="20.25" customHeight="1" x14ac:dyDescent="0.2">
      <c r="AV201" s="34"/>
    </row>
    <row r="202" spans="48:48" ht="20.25" customHeight="1" x14ac:dyDescent="0.2">
      <c r="AV202" s="34"/>
    </row>
    <row r="203" spans="48:48" ht="20.25" customHeight="1" x14ac:dyDescent="0.2">
      <c r="AV203" s="34"/>
    </row>
    <row r="204" spans="48:48" ht="20.25" customHeight="1" x14ac:dyDescent="0.2">
      <c r="AV204" s="34"/>
    </row>
    <row r="205" spans="48:48" ht="20.25" customHeight="1" x14ac:dyDescent="0.2">
      <c r="AV205" s="34"/>
    </row>
    <row r="206" spans="48:48" ht="20.25" customHeight="1" x14ac:dyDescent="0.2">
      <c r="AV206" s="34"/>
    </row>
    <row r="207" spans="48:48" ht="20.25" customHeight="1" x14ac:dyDescent="0.2">
      <c r="AV207" s="34"/>
    </row>
    <row r="208" spans="48:48" ht="20.25" customHeight="1" x14ac:dyDescent="0.2">
      <c r="AV208" s="34"/>
    </row>
    <row r="209" spans="48:48" ht="20.25" customHeight="1" x14ac:dyDescent="0.2">
      <c r="AV209" s="34"/>
    </row>
    <row r="210" spans="48:48" ht="20.25" customHeight="1" x14ac:dyDescent="0.2">
      <c r="AV210" s="34"/>
    </row>
    <row r="211" spans="48:48" ht="20.25" customHeight="1" x14ac:dyDescent="0.2">
      <c r="AV211" s="34"/>
    </row>
    <row r="212" spans="48:48" ht="20.25" customHeight="1" x14ac:dyDescent="0.2">
      <c r="AV212" s="34"/>
    </row>
    <row r="213" spans="48:48" ht="20.25" customHeight="1" x14ac:dyDescent="0.2">
      <c r="AV213" s="34"/>
    </row>
    <row r="214" spans="48:48" ht="20.25" customHeight="1" x14ac:dyDescent="0.2">
      <c r="AV214" s="34"/>
    </row>
    <row r="215" spans="48:48" ht="20.25" customHeight="1" x14ac:dyDescent="0.2">
      <c r="AV215" s="34"/>
    </row>
    <row r="216" spans="48:48" ht="20.25" customHeight="1" x14ac:dyDescent="0.2">
      <c r="AV216" s="34"/>
    </row>
    <row r="217" spans="48:48" ht="20.25" customHeight="1" x14ac:dyDescent="0.2">
      <c r="AV217" s="34"/>
    </row>
    <row r="218" spans="48:48" ht="20.25" customHeight="1" x14ac:dyDescent="0.2">
      <c r="AV218" s="34"/>
    </row>
    <row r="219" spans="48:48" ht="20.25" customHeight="1" x14ac:dyDescent="0.2">
      <c r="AV219" s="34"/>
    </row>
    <row r="220" spans="48:48" ht="20.25" customHeight="1" x14ac:dyDescent="0.2">
      <c r="AV220" s="34"/>
    </row>
    <row r="221" spans="48:48" ht="20.25" customHeight="1" x14ac:dyDescent="0.2">
      <c r="AV221" s="34"/>
    </row>
    <row r="222" spans="48:48" ht="20.25" customHeight="1" x14ac:dyDescent="0.2">
      <c r="AV222" s="34"/>
    </row>
    <row r="223" spans="48:48" ht="20.25" customHeight="1" x14ac:dyDescent="0.2">
      <c r="AV223" s="34"/>
    </row>
    <row r="224" spans="48:48" ht="20.25" customHeight="1" x14ac:dyDescent="0.2">
      <c r="AV224" s="34"/>
    </row>
    <row r="225" spans="48:50" ht="20.25" customHeight="1" x14ac:dyDescent="0.2">
      <c r="AV225" s="34"/>
    </row>
    <row r="226" spans="48:50" ht="20.25" customHeight="1" x14ac:dyDescent="0.2">
      <c r="AV226" s="34"/>
    </row>
    <row r="227" spans="48:50" ht="20.25" customHeight="1" x14ac:dyDescent="0.2">
      <c r="AV227" s="34"/>
    </row>
    <row r="228" spans="48:50" ht="20.25" customHeight="1" x14ac:dyDescent="0.2">
      <c r="AV228" s="34"/>
    </row>
    <row r="229" spans="48:50" ht="20.25" customHeight="1" x14ac:dyDescent="0.2">
      <c r="AV229" s="34"/>
    </row>
    <row r="230" spans="48:50" ht="20.25" customHeight="1" x14ac:dyDescent="0.2">
      <c r="AV230" s="34"/>
    </row>
    <row r="231" spans="48:50" ht="20.25" customHeight="1" x14ac:dyDescent="0.2">
      <c r="AV231" s="34"/>
      <c r="AX231" s="27" t="e">
        <f>+AX229:AY231J111AX230:AX231AXAX219:CG231</f>
        <v>#NAME?</v>
      </c>
    </row>
    <row r="232" spans="48:50" ht="20.25" customHeight="1" x14ac:dyDescent="0.2">
      <c r="AV232" s="34"/>
    </row>
    <row r="233" spans="48:50" ht="20.25" customHeight="1" x14ac:dyDescent="0.2">
      <c r="AV233" s="34"/>
    </row>
    <row r="234" spans="48:50" ht="20.25" customHeight="1" x14ac:dyDescent="0.2">
      <c r="AV234" s="34"/>
    </row>
    <row r="235" spans="48:50" ht="20.25" customHeight="1" x14ac:dyDescent="0.2">
      <c r="AV235" s="34"/>
    </row>
    <row r="236" spans="48:50" ht="20.25" customHeight="1" x14ac:dyDescent="0.2">
      <c r="AV236" s="34"/>
    </row>
    <row r="237" spans="48:50" ht="20.25" customHeight="1" x14ac:dyDescent="0.2">
      <c r="AV237" s="34"/>
    </row>
    <row r="238" spans="48:50" ht="20.25" customHeight="1" x14ac:dyDescent="0.2">
      <c r="AV238" s="34"/>
    </row>
    <row r="239" spans="48:50" ht="20.25" customHeight="1" x14ac:dyDescent="0.2">
      <c r="AV239" s="34"/>
    </row>
    <row r="240" spans="48:50" ht="20.25" customHeight="1" x14ac:dyDescent="0.2">
      <c r="AV240" s="34"/>
    </row>
    <row r="241" spans="48:48" ht="20.25" customHeight="1" x14ac:dyDescent="0.2">
      <c r="AV241" s="34"/>
    </row>
    <row r="242" spans="48:48" ht="20.25" customHeight="1" x14ac:dyDescent="0.2">
      <c r="AV242" s="34"/>
    </row>
    <row r="243" spans="48:48" ht="20.25" customHeight="1" x14ac:dyDescent="0.2">
      <c r="AV243" s="34"/>
    </row>
    <row r="244" spans="48:48" ht="20.25" customHeight="1" x14ac:dyDescent="0.2">
      <c r="AV244" s="34"/>
    </row>
    <row r="245" spans="48:48" ht="20.25" customHeight="1" x14ac:dyDescent="0.2">
      <c r="AV245" s="34"/>
    </row>
    <row r="246" spans="48:48" ht="20.25" customHeight="1" x14ac:dyDescent="0.2">
      <c r="AV246" s="34"/>
    </row>
    <row r="247" spans="48:48" ht="20.25" customHeight="1" x14ac:dyDescent="0.2">
      <c r="AV247" s="34"/>
    </row>
    <row r="248" spans="48:48" ht="20.25" customHeight="1" x14ac:dyDescent="0.2">
      <c r="AV248" s="34"/>
    </row>
    <row r="249" spans="48:48" ht="20.25" customHeight="1" x14ac:dyDescent="0.2">
      <c r="AV249" s="34"/>
    </row>
    <row r="250" spans="48:48" ht="20.25" customHeight="1" x14ac:dyDescent="0.2">
      <c r="AV250" s="34"/>
    </row>
    <row r="251" spans="48:48" ht="20.25" customHeight="1" x14ac:dyDescent="0.2">
      <c r="AV251" s="34"/>
    </row>
    <row r="252" spans="48:48" ht="20.25" customHeight="1" x14ac:dyDescent="0.2">
      <c r="AV252" s="34"/>
    </row>
    <row r="253" spans="48:48" ht="20.25" customHeight="1" x14ac:dyDescent="0.2">
      <c r="AV253" s="34"/>
    </row>
    <row r="254" spans="48:48" ht="20.25" customHeight="1" x14ac:dyDescent="0.2">
      <c r="AV254" s="34"/>
    </row>
    <row r="255" spans="48:48" ht="20.25" customHeight="1" x14ac:dyDescent="0.2">
      <c r="AV255" s="34"/>
    </row>
    <row r="256" spans="48:48" ht="20.25" customHeight="1" x14ac:dyDescent="0.2">
      <c r="AV256" s="34"/>
    </row>
    <row r="257" spans="48:48" ht="20.25" customHeight="1" x14ac:dyDescent="0.2">
      <c r="AV257" s="34"/>
    </row>
    <row r="258" spans="48:48" ht="20.25" customHeight="1" x14ac:dyDescent="0.2">
      <c r="AV258" s="34"/>
    </row>
    <row r="259" spans="48:48" ht="20.25" customHeight="1" x14ac:dyDescent="0.2">
      <c r="AV259" s="34"/>
    </row>
    <row r="260" spans="48:48" ht="20.25" customHeight="1" x14ac:dyDescent="0.2">
      <c r="AV260" s="34"/>
    </row>
    <row r="261" spans="48:48" ht="20.25" customHeight="1" x14ac:dyDescent="0.2">
      <c r="AV261" s="34"/>
    </row>
    <row r="262" spans="48:48" ht="20.25" customHeight="1" x14ac:dyDescent="0.2">
      <c r="AV262" s="34"/>
    </row>
    <row r="263" spans="48:48" ht="20.25" customHeight="1" x14ac:dyDescent="0.2">
      <c r="AV263" s="34"/>
    </row>
    <row r="264" spans="48:48" ht="20.25" customHeight="1" x14ac:dyDescent="0.2">
      <c r="AV264" s="34"/>
    </row>
    <row r="265" spans="48:48" ht="20.25" customHeight="1" x14ac:dyDescent="0.2">
      <c r="AV265" s="34"/>
    </row>
  </sheetData>
  <sheetProtection formatCells="0" formatColumns="0" formatRows="0" insertRows="0" insertHyperlinks="0" sort="0" autoFilter="0" pivotTables="0"/>
  <autoFilter ref="A111:A147" xr:uid="{00000000-0009-0000-0000-000002000000}"/>
  <dataConsolidate/>
  <mergeCells count="492">
    <mergeCell ref="AR163:AU167"/>
    <mergeCell ref="AQ168:AQ172"/>
    <mergeCell ref="BP168:BP172"/>
    <mergeCell ref="BQ168:BQ172"/>
    <mergeCell ref="BR168:BR172"/>
    <mergeCell ref="AQ163:AQ167"/>
    <mergeCell ref="BP163:BP167"/>
    <mergeCell ref="BQ163:BQ167"/>
    <mergeCell ref="BR163:BR167"/>
    <mergeCell ref="AM168:AM172"/>
    <mergeCell ref="AN168:AN172"/>
    <mergeCell ref="AO168:AO172"/>
    <mergeCell ref="AP168:AP172"/>
    <mergeCell ref="V169:X169"/>
    <mergeCell ref="V170:X170"/>
    <mergeCell ref="AE170:AE171"/>
    <mergeCell ref="AF170:AF171"/>
    <mergeCell ref="V171:X171"/>
    <mergeCell ref="V172:X172"/>
    <mergeCell ref="AO163:AO167"/>
    <mergeCell ref="AP163:AP167"/>
    <mergeCell ref="V166:X166"/>
    <mergeCell ref="V167:X167"/>
    <mergeCell ref="A168:A172"/>
    <mergeCell ref="B168:B172"/>
    <mergeCell ref="D168:D172"/>
    <mergeCell ref="I168:I172"/>
    <mergeCell ref="K168:K172"/>
    <mergeCell ref="M168:M172"/>
    <mergeCell ref="N168:N172"/>
    <mergeCell ref="O168:O172"/>
    <mergeCell ref="P168:P172"/>
    <mergeCell ref="Q168:Q172"/>
    <mergeCell ref="R168:R172"/>
    <mergeCell ref="S168:S172"/>
    <mergeCell ref="V168:X168"/>
    <mergeCell ref="Y168:AD172"/>
    <mergeCell ref="AG168:AG172"/>
    <mergeCell ref="AH168:AH172"/>
    <mergeCell ref="AI168:AI172"/>
    <mergeCell ref="AJ168:AJ172"/>
    <mergeCell ref="AK168:AK172"/>
    <mergeCell ref="AL168:AL172"/>
    <mergeCell ref="AJ163:AJ167"/>
    <mergeCell ref="V164:X164"/>
    <mergeCell ref="V165:X165"/>
    <mergeCell ref="AE165:AE166"/>
    <mergeCell ref="AF165:AF166"/>
    <mergeCell ref="AK163:AK167"/>
    <mergeCell ref="AL163:AL167"/>
    <mergeCell ref="AM163:AM167"/>
    <mergeCell ref="AN163:AN167"/>
    <mergeCell ref="BR158:BR162"/>
    <mergeCell ref="V159:X159"/>
    <mergeCell ref="V160:X160"/>
    <mergeCell ref="AE160:AE161"/>
    <mergeCell ref="AF160:AF161"/>
    <mergeCell ref="V161:X161"/>
    <mergeCell ref="V162:X162"/>
    <mergeCell ref="A163:A167"/>
    <mergeCell ref="B163:B167"/>
    <mergeCell ref="D163:D167"/>
    <mergeCell ref="I163:I167"/>
    <mergeCell ref="K163:K167"/>
    <mergeCell ref="M163:M167"/>
    <mergeCell ref="N163:N167"/>
    <mergeCell ref="O163:O167"/>
    <mergeCell ref="P163:P167"/>
    <mergeCell ref="Q163:Q167"/>
    <mergeCell ref="R163:R167"/>
    <mergeCell ref="S163:S167"/>
    <mergeCell ref="V163:X163"/>
    <mergeCell ref="Y163:AD167"/>
    <mergeCell ref="AG163:AG167"/>
    <mergeCell ref="AH163:AH167"/>
    <mergeCell ref="AI163:AI167"/>
    <mergeCell ref="AK158:AK162"/>
    <mergeCell ref="AL158:AL162"/>
    <mergeCell ref="AM158:AM162"/>
    <mergeCell ref="AN158:AN162"/>
    <mergeCell ref="AO158:AO162"/>
    <mergeCell ref="AP158:AP162"/>
    <mergeCell ref="AQ158:AQ162"/>
    <mergeCell ref="BP158:BP162"/>
    <mergeCell ref="BQ158:BQ162"/>
    <mergeCell ref="AR158:AU162"/>
    <mergeCell ref="Q158:Q162"/>
    <mergeCell ref="R158:R162"/>
    <mergeCell ref="S158:S162"/>
    <mergeCell ref="V158:X158"/>
    <mergeCell ref="Y158:AD162"/>
    <mergeCell ref="AG158:AG162"/>
    <mergeCell ref="AH158:AH162"/>
    <mergeCell ref="AI158:AI162"/>
    <mergeCell ref="AJ158:AJ162"/>
    <mergeCell ref="A158:A162"/>
    <mergeCell ref="B158:B162"/>
    <mergeCell ref="D158:D162"/>
    <mergeCell ref="I158:I162"/>
    <mergeCell ref="K158:K162"/>
    <mergeCell ref="M158:M162"/>
    <mergeCell ref="N158:N162"/>
    <mergeCell ref="O158:O162"/>
    <mergeCell ref="P158:P162"/>
    <mergeCell ref="BO101:BP105"/>
    <mergeCell ref="BP111:BP116"/>
    <mergeCell ref="BQ111:BQ116"/>
    <mergeCell ref="AU101:BN101"/>
    <mergeCell ref="AU102:BN102"/>
    <mergeCell ref="AU103:BN103"/>
    <mergeCell ref="BK104:BN104"/>
    <mergeCell ref="BK105:BN105"/>
    <mergeCell ref="BC109:BC110"/>
    <mergeCell ref="BI109:BI110"/>
    <mergeCell ref="BP107:BR108"/>
    <mergeCell ref="BR111:BR116"/>
    <mergeCell ref="A127:A131"/>
    <mergeCell ref="D127:D131"/>
    <mergeCell ref="I127:I131"/>
    <mergeCell ref="K127:K131"/>
    <mergeCell ref="M127:M131"/>
    <mergeCell ref="N127:N131"/>
    <mergeCell ref="B111:B147"/>
    <mergeCell ref="N111:N116"/>
    <mergeCell ref="Q111:Q116"/>
    <mergeCell ref="N117:N121"/>
    <mergeCell ref="A111:A116"/>
    <mergeCell ref="D122:D126"/>
    <mergeCell ref="D111:D116"/>
    <mergeCell ref="K111:K116"/>
    <mergeCell ref="I117:I121"/>
    <mergeCell ref="O117:O121"/>
    <mergeCell ref="A122:A126"/>
    <mergeCell ref="I122:I126"/>
    <mergeCell ref="Q127:Q131"/>
    <mergeCell ref="M132:M136"/>
    <mergeCell ref="N132:N136"/>
    <mergeCell ref="A142:A147"/>
    <mergeCell ref="D142:D147"/>
    <mergeCell ref="I142:I147"/>
    <mergeCell ref="AR101:AT105"/>
    <mergeCell ref="V101:AF101"/>
    <mergeCell ref="AJ101:AK104"/>
    <mergeCell ref="AQ117:AQ121"/>
    <mergeCell ref="AH117:AH121"/>
    <mergeCell ref="AG117:AG121"/>
    <mergeCell ref="AH127:AH131"/>
    <mergeCell ref="AI127:AI131"/>
    <mergeCell ref="AJ127:AJ131"/>
    <mergeCell ref="AK127:AK131"/>
    <mergeCell ref="AL127:AL131"/>
    <mergeCell ref="AM127:AM131"/>
    <mergeCell ref="AN127:AN131"/>
    <mergeCell ref="AJ117:AJ121"/>
    <mergeCell ref="AG127:AG131"/>
    <mergeCell ref="Y127:AC131"/>
    <mergeCell ref="AF129:AF130"/>
    <mergeCell ref="AF119:AF120"/>
    <mergeCell ref="AP117:AP121"/>
    <mergeCell ref="AF124:AF125"/>
    <mergeCell ref="V115:X115"/>
    <mergeCell ref="Y122:AC126"/>
    <mergeCell ref="AI122:AI126"/>
    <mergeCell ref="AJ122:AJ126"/>
    <mergeCell ref="AN109:AO109"/>
    <mergeCell ref="AT109:AT110"/>
    <mergeCell ref="AZ109:AZ110"/>
    <mergeCell ref="AV107:AW108"/>
    <mergeCell ref="BO109:BO110"/>
    <mergeCell ref="BN109:BN110"/>
    <mergeCell ref="A101:D105"/>
    <mergeCell ref="BD107:BI108"/>
    <mergeCell ref="BD109:BD110"/>
    <mergeCell ref="BE109:BE110"/>
    <mergeCell ref="BF109:BF110"/>
    <mergeCell ref="BG109:BG110"/>
    <mergeCell ref="BH109:BH110"/>
    <mergeCell ref="BJ107:BO108"/>
    <mergeCell ref="BJ109:BJ110"/>
    <mergeCell ref="BK109:BK110"/>
    <mergeCell ref="BL109:BL110"/>
    <mergeCell ref="BM109:BM110"/>
    <mergeCell ref="AX107:BC108"/>
    <mergeCell ref="AX109:AX110"/>
    <mergeCell ref="AY109:AY110"/>
    <mergeCell ref="AU105:BJ105"/>
    <mergeCell ref="AU104:BJ104"/>
    <mergeCell ref="T101:T105"/>
    <mergeCell ref="AE104:AF104"/>
    <mergeCell ref="BD61:BE61"/>
    <mergeCell ref="J108:J109"/>
    <mergeCell ref="K108:K109"/>
    <mergeCell ref="AR107:AU108"/>
    <mergeCell ref="AU109:AU110"/>
    <mergeCell ref="V104:AA104"/>
    <mergeCell ref="AW109:AW110"/>
    <mergeCell ref="AM111:AM116"/>
    <mergeCell ref="R111:R116"/>
    <mergeCell ref="S111:S116"/>
    <mergeCell ref="AL111:AL116"/>
    <mergeCell ref="AI111:AI116"/>
    <mergeCell ref="AE113:AE114"/>
    <mergeCell ref="AF113:AF114"/>
    <mergeCell ref="V114:X114"/>
    <mergeCell ref="AN107:AQ108"/>
    <mergeCell ref="BB109:BB110"/>
    <mergeCell ref="AQ111:AQ116"/>
    <mergeCell ref="AP111:AP116"/>
    <mergeCell ref="AR109:AR110"/>
    <mergeCell ref="AV109:AV110"/>
    <mergeCell ref="BA109:BA110"/>
    <mergeCell ref="AS109:AS110"/>
    <mergeCell ref="AN101:AQ105"/>
    <mergeCell ref="AG109:AG110"/>
    <mergeCell ref="E102:N102"/>
    <mergeCell ref="E103:N103"/>
    <mergeCell ref="M104:N104"/>
    <mergeCell ref="E101:N101"/>
    <mergeCell ref="AE109:AF109"/>
    <mergeCell ref="R101:S105"/>
    <mergeCell ref="V103:AF103"/>
    <mergeCell ref="V102:AF102"/>
    <mergeCell ref="Y109:AD109"/>
    <mergeCell ref="V105:AA105"/>
    <mergeCell ref="AB105:AD105"/>
    <mergeCell ref="AP109:AQ109"/>
    <mergeCell ref="AB104:AD104"/>
    <mergeCell ref="T108:AD108"/>
    <mergeCell ref="V109:X109"/>
    <mergeCell ref="V110:X110"/>
    <mergeCell ref="E104:L104"/>
    <mergeCell ref="T107:AD107"/>
    <mergeCell ref="E109:E110"/>
    <mergeCell ref="F109:F110"/>
    <mergeCell ref="E105:L105"/>
    <mergeCell ref="M105:N105"/>
    <mergeCell ref="Y110:AD110"/>
    <mergeCell ref="Y111:AC116"/>
    <mergeCell ref="A107:A110"/>
    <mergeCell ref="M107:S108"/>
    <mergeCell ref="D107:D110"/>
    <mergeCell ref="H107:H110"/>
    <mergeCell ref="M109:N109"/>
    <mergeCell ref="O109:S109"/>
    <mergeCell ref="L108:L109"/>
    <mergeCell ref="B107:B110"/>
    <mergeCell ref="I108:I109"/>
    <mergeCell ref="E107:G108"/>
    <mergeCell ref="G109:G110"/>
    <mergeCell ref="I107:L107"/>
    <mergeCell ref="I111:I116"/>
    <mergeCell ref="M111:M116"/>
    <mergeCell ref="V111:X111"/>
    <mergeCell ref="V112:X112"/>
    <mergeCell ref="O111:O116"/>
    <mergeCell ref="P111:P116"/>
    <mergeCell ref="V113:X113"/>
    <mergeCell ref="AE119:AE120"/>
    <mergeCell ref="Y117:AC121"/>
    <mergeCell ref="V117:X117"/>
    <mergeCell ref="P117:P121"/>
    <mergeCell ref="V120:X120"/>
    <mergeCell ref="AK117:AK121"/>
    <mergeCell ref="AG111:AG116"/>
    <mergeCell ref="AH111:AH116"/>
    <mergeCell ref="V116:X116"/>
    <mergeCell ref="AK111:AK116"/>
    <mergeCell ref="A117:A121"/>
    <mergeCell ref="R122:R126"/>
    <mergeCell ref="K122:K126"/>
    <mergeCell ref="M122:M126"/>
    <mergeCell ref="V124:X124"/>
    <mergeCell ref="N122:N126"/>
    <mergeCell ref="M117:M121"/>
    <mergeCell ref="O122:O126"/>
    <mergeCell ref="P122:P126"/>
    <mergeCell ref="K117:K121"/>
    <mergeCell ref="Q117:Q121"/>
    <mergeCell ref="R117:R121"/>
    <mergeCell ref="S117:S121"/>
    <mergeCell ref="D117:D121"/>
    <mergeCell ref="S122:S126"/>
    <mergeCell ref="AH122:AH126"/>
    <mergeCell ref="AL122:AL126"/>
    <mergeCell ref="S127:S131"/>
    <mergeCell ref="R127:R131"/>
    <mergeCell ref="V128:X128"/>
    <mergeCell ref="V131:X131"/>
    <mergeCell ref="V127:X127"/>
    <mergeCell ref="AE129:AE130"/>
    <mergeCell ref="V126:X126"/>
    <mergeCell ref="O127:O131"/>
    <mergeCell ref="P127:P131"/>
    <mergeCell ref="V125:X125"/>
    <mergeCell ref="Q122:Q126"/>
    <mergeCell ref="V130:X130"/>
    <mergeCell ref="AQ132:AQ136"/>
    <mergeCell ref="A137:A141"/>
    <mergeCell ref="D137:D141"/>
    <mergeCell ref="I137:I141"/>
    <mergeCell ref="K137:K141"/>
    <mergeCell ref="M137:M141"/>
    <mergeCell ref="O132:O136"/>
    <mergeCell ref="P132:P136"/>
    <mergeCell ref="Q132:Q136"/>
    <mergeCell ref="R132:R136"/>
    <mergeCell ref="AF134:AF135"/>
    <mergeCell ref="AH132:AH136"/>
    <mergeCell ref="A132:A136"/>
    <mergeCell ref="D132:D136"/>
    <mergeCell ref="I132:I136"/>
    <mergeCell ref="K132:K136"/>
    <mergeCell ref="AO132:AO136"/>
    <mergeCell ref="AG132:AG136"/>
    <mergeCell ref="AE134:AE135"/>
    <mergeCell ref="S132:S136"/>
    <mergeCell ref="AQ127:AQ131"/>
    <mergeCell ref="AO127:AO131"/>
    <mergeCell ref="AP127:AP131"/>
    <mergeCell ref="AN132:AN136"/>
    <mergeCell ref="AN137:AN141"/>
    <mergeCell ref="AO137:AO141"/>
    <mergeCell ref="AP137:AP141"/>
    <mergeCell ref="AK137:AK141"/>
    <mergeCell ref="Y132:AD136"/>
    <mergeCell ref="Y137:AD141"/>
    <mergeCell ref="AJ132:AJ136"/>
    <mergeCell ref="V129:X129"/>
    <mergeCell ref="K142:K147"/>
    <mergeCell ref="M142:M147"/>
    <mergeCell ref="AM137:AM141"/>
    <mergeCell ref="N137:N141"/>
    <mergeCell ref="O137:O141"/>
    <mergeCell ref="P137:P141"/>
    <mergeCell ref="Q137:Q141"/>
    <mergeCell ref="AH137:AH141"/>
    <mergeCell ref="AI137:AI141"/>
    <mergeCell ref="AL137:AL141"/>
    <mergeCell ref="AJ137:AJ141"/>
    <mergeCell ref="Y142:AD147"/>
    <mergeCell ref="V141:X141"/>
    <mergeCell ref="N142:N147"/>
    <mergeCell ref="O142:O147"/>
    <mergeCell ref="P142:P147"/>
    <mergeCell ref="Q142:Q147"/>
    <mergeCell ref="R142:R147"/>
    <mergeCell ref="S142:S147"/>
    <mergeCell ref="V147:X147"/>
    <mergeCell ref="V143:X143"/>
    <mergeCell ref="V142:X142"/>
    <mergeCell ref="R137:R141"/>
    <mergeCell ref="S137:S141"/>
    <mergeCell ref="BR117:BR121"/>
    <mergeCell ref="BP122:BP126"/>
    <mergeCell ref="V119:X119"/>
    <mergeCell ref="AL117:AL121"/>
    <mergeCell ref="V121:X121"/>
    <mergeCell ref="AI117:AI121"/>
    <mergeCell ref="AN111:AN116"/>
    <mergeCell ref="BQ122:BQ126"/>
    <mergeCell ref="BR122:BR126"/>
    <mergeCell ref="AM122:AM126"/>
    <mergeCell ref="V122:X122"/>
    <mergeCell ref="V123:X123"/>
    <mergeCell ref="AE124:AE125"/>
    <mergeCell ref="AG122:AG126"/>
    <mergeCell ref="AP122:AP126"/>
    <mergeCell ref="AQ122:AQ126"/>
    <mergeCell ref="AO122:AO126"/>
    <mergeCell ref="AO117:AO121"/>
    <mergeCell ref="AO111:AO116"/>
    <mergeCell ref="V118:X118"/>
    <mergeCell ref="AJ111:AJ116"/>
    <mergeCell ref="AM117:AM121"/>
    <mergeCell ref="AN122:AN126"/>
    <mergeCell ref="AK122:AK126"/>
    <mergeCell ref="AN117:AN121"/>
    <mergeCell ref="AE144:AE145"/>
    <mergeCell ref="AF144:AF145"/>
    <mergeCell ref="AG142:AG147"/>
    <mergeCell ref="V140:X140"/>
    <mergeCell ref="BQ137:BQ141"/>
    <mergeCell ref="BP142:BP147"/>
    <mergeCell ref="BQ142:BQ147"/>
    <mergeCell ref="BQ127:BQ131"/>
    <mergeCell ref="AH142:AH147"/>
    <mergeCell ref="AI142:AI147"/>
    <mergeCell ref="AL142:AL147"/>
    <mergeCell ref="V145:X145"/>
    <mergeCell ref="V137:X137"/>
    <mergeCell ref="V138:X138"/>
    <mergeCell ref="V139:X139"/>
    <mergeCell ref="V132:X132"/>
    <mergeCell ref="AI132:AI136"/>
    <mergeCell ref="V134:X134"/>
    <mergeCell ref="V135:X135"/>
    <mergeCell ref="V133:X133"/>
    <mergeCell ref="V136:X136"/>
    <mergeCell ref="BP117:BP121"/>
    <mergeCell ref="BQ117:BQ121"/>
    <mergeCell ref="BR142:BR147"/>
    <mergeCell ref="BP137:BP141"/>
    <mergeCell ref="AQ137:AQ141"/>
    <mergeCell ref="AE139:AE140"/>
    <mergeCell ref="AF139:AF140"/>
    <mergeCell ref="AG137:AG141"/>
    <mergeCell ref="AO142:AO147"/>
    <mergeCell ref="AP142:AP147"/>
    <mergeCell ref="AP132:AP136"/>
    <mergeCell ref="AK132:AK136"/>
    <mergeCell ref="AL132:AL136"/>
    <mergeCell ref="AM132:AM136"/>
    <mergeCell ref="AN142:AN147"/>
    <mergeCell ref="AJ142:AJ147"/>
    <mergeCell ref="AM142:AM147"/>
    <mergeCell ref="AK142:AK147"/>
    <mergeCell ref="BR127:BR131"/>
    <mergeCell ref="BP132:BP136"/>
    <mergeCell ref="BQ132:BQ136"/>
    <mergeCell ref="BR132:BR136"/>
    <mergeCell ref="BP127:BP131"/>
    <mergeCell ref="BQ148:BQ152"/>
    <mergeCell ref="BR148:BR152"/>
    <mergeCell ref="V149:X149"/>
    <mergeCell ref="V150:X150"/>
    <mergeCell ref="AE150:AE151"/>
    <mergeCell ref="AF150:AF151"/>
    <mergeCell ref="AN148:AN152"/>
    <mergeCell ref="AH148:AH152"/>
    <mergeCell ref="AI148:AI152"/>
    <mergeCell ref="AJ148:AJ152"/>
    <mergeCell ref="AK148:AK152"/>
    <mergeCell ref="AL148:AL152"/>
    <mergeCell ref="AM148:AM152"/>
    <mergeCell ref="V148:X148"/>
    <mergeCell ref="V151:X151"/>
    <mergeCell ref="V152:X152"/>
    <mergeCell ref="BR137:BR141"/>
    <mergeCell ref="V144:X144"/>
    <mergeCell ref="AQ142:AQ147"/>
    <mergeCell ref="B148:B152"/>
    <mergeCell ref="B153:B157"/>
    <mergeCell ref="A153:A157"/>
    <mergeCell ref="D153:D157"/>
    <mergeCell ref="I153:I157"/>
    <mergeCell ref="K153:K157"/>
    <mergeCell ref="M153:M157"/>
    <mergeCell ref="BP148:BP152"/>
    <mergeCell ref="AP148:AP152"/>
    <mergeCell ref="AQ148:AQ152"/>
    <mergeCell ref="O148:O152"/>
    <mergeCell ref="P148:P152"/>
    <mergeCell ref="Q148:Q152"/>
    <mergeCell ref="R148:R152"/>
    <mergeCell ref="S148:S152"/>
    <mergeCell ref="A148:A152"/>
    <mergeCell ref="D148:D152"/>
    <mergeCell ref="I148:I152"/>
    <mergeCell ref="K148:K152"/>
    <mergeCell ref="M148:M152"/>
    <mergeCell ref="N148:N152"/>
    <mergeCell ref="N153:N157"/>
    <mergeCell ref="AK153:AK157"/>
    <mergeCell ref="O153:O157"/>
    <mergeCell ref="P153:P157"/>
    <mergeCell ref="Q153:Q157"/>
    <mergeCell ref="R153:R157"/>
    <mergeCell ref="S153:S157"/>
    <mergeCell ref="V153:X153"/>
    <mergeCell ref="AO148:AO152"/>
    <mergeCell ref="Y148:AD152"/>
    <mergeCell ref="AG148:AG152"/>
    <mergeCell ref="BP153:BP157"/>
    <mergeCell ref="BQ153:BQ157"/>
    <mergeCell ref="BR153:BR157"/>
    <mergeCell ref="V154:X154"/>
    <mergeCell ref="V155:X155"/>
    <mergeCell ref="AE155:AE156"/>
    <mergeCell ref="AF155:AF156"/>
    <mergeCell ref="V156:X156"/>
    <mergeCell ref="V157:X157"/>
    <mergeCell ref="AL153:AL157"/>
    <mergeCell ref="AM153:AM157"/>
    <mergeCell ref="AN153:AN157"/>
    <mergeCell ref="AO153:AO157"/>
    <mergeCell ref="AP153:AP157"/>
    <mergeCell ref="AQ153:AQ157"/>
    <mergeCell ref="Y153:AD157"/>
    <mergeCell ref="AG153:AG157"/>
    <mergeCell ref="AH153:AH157"/>
    <mergeCell ref="AI153:AI157"/>
    <mergeCell ref="AJ153:AJ157"/>
  </mergeCells>
  <conditionalFormatting sqref="AK111:AM111">
    <cfRule type="cellIs" dxfId="67" priority="618" operator="equal">
      <formula>#REF!</formula>
    </cfRule>
    <cfRule type="cellIs" dxfId="66" priority="619" operator="equal">
      <formula>#REF!</formula>
    </cfRule>
    <cfRule type="cellIs" dxfId="65" priority="620" operator="equal">
      <formula>#REF!</formula>
    </cfRule>
    <cfRule type="cellIs" dxfId="64" priority="621" operator="equal">
      <formula>#REF!</formula>
    </cfRule>
  </conditionalFormatting>
  <conditionalFormatting sqref="R111:R116">
    <cfRule type="containsText" dxfId="63" priority="189" stopIfTrue="1" operator="containsText" text="BAJA">
      <formula>NOT(ISERROR(SEARCH("BAJA",R111)))</formula>
    </cfRule>
    <cfRule type="containsText" dxfId="62" priority="190" stopIfTrue="1" operator="containsText" text="MODERADA">
      <formula>NOT(ISERROR(SEARCH("MODERADA",R111)))</formula>
    </cfRule>
    <cfRule type="containsText" dxfId="61" priority="191" stopIfTrue="1" operator="containsText" text="ALTA">
      <formula>NOT(ISERROR(SEARCH("ALTA",R111)))</formula>
    </cfRule>
    <cfRule type="containsText" dxfId="60" priority="192" stopIfTrue="1" operator="containsText" text="EXTREMA">
      <formula>NOT(ISERROR(SEARCH("EXTREMA",R111)))</formula>
    </cfRule>
  </conditionalFormatting>
  <conditionalFormatting sqref="AP111:AP147">
    <cfRule type="containsText" dxfId="59" priority="185" stopIfTrue="1" operator="containsText" text="EXTREMA">
      <formula>NOT(ISERROR(SEARCH("EXTREMA",AP111)))</formula>
    </cfRule>
    <cfRule type="containsText" dxfId="58" priority="186" stopIfTrue="1" operator="containsText" text="ALTA">
      <formula>NOT(ISERROR(SEARCH("ALTA",AP111)))</formula>
    </cfRule>
    <cfRule type="containsText" dxfId="57" priority="187" stopIfTrue="1" operator="containsText" text="MODERADA">
      <formula>NOT(ISERROR(SEARCH("MODERADA",AP111)))</formula>
    </cfRule>
    <cfRule type="containsText" dxfId="56" priority="188" stopIfTrue="1" operator="containsText" text="BAJA">
      <formula>NOT(ISERROR(SEARCH("BAJA",AP111)))</formula>
    </cfRule>
  </conditionalFormatting>
  <conditionalFormatting sqref="AK117:AM117 AK122:AM122 AK127:AM127 AK132:AM132 AK137:AM137 AK142:AM142">
    <cfRule type="cellIs" dxfId="55" priority="105" operator="equal">
      <formula>#REF!</formula>
    </cfRule>
    <cfRule type="cellIs" dxfId="54" priority="106" operator="equal">
      <formula>#REF!</formula>
    </cfRule>
    <cfRule type="cellIs" dxfId="53" priority="107" operator="equal">
      <formula>#REF!</formula>
    </cfRule>
    <cfRule type="cellIs" dxfId="52" priority="108" operator="equal">
      <formula>#REF!</formula>
    </cfRule>
  </conditionalFormatting>
  <conditionalFormatting sqref="R117:R147">
    <cfRule type="containsText" dxfId="51" priority="101" stopIfTrue="1" operator="containsText" text="BAJA">
      <formula>NOT(ISERROR(SEARCH("BAJA",R117)))</formula>
    </cfRule>
    <cfRule type="containsText" dxfId="50" priority="102" stopIfTrue="1" operator="containsText" text="MODERADA">
      <formula>NOT(ISERROR(SEARCH("MODERADA",R117)))</formula>
    </cfRule>
    <cfRule type="containsText" dxfId="49" priority="103" stopIfTrue="1" operator="containsText" text="ALTA">
      <formula>NOT(ISERROR(SEARCH("ALTA",R117)))</formula>
    </cfRule>
    <cfRule type="containsText" dxfId="48" priority="104" stopIfTrue="1" operator="containsText" text="EXTREMA">
      <formula>NOT(ISERROR(SEARCH("EXTREMA",R117)))</formula>
    </cfRule>
  </conditionalFormatting>
  <conditionalFormatting sqref="R153:R157">
    <cfRule type="containsText" dxfId="47" priority="25" stopIfTrue="1" operator="containsText" text="BAJA">
      <formula>NOT(ISERROR(SEARCH("BAJA",R153)))</formula>
    </cfRule>
    <cfRule type="containsText" dxfId="46" priority="26" stopIfTrue="1" operator="containsText" text="MODERADA">
      <formula>NOT(ISERROR(SEARCH("MODERADA",R153)))</formula>
    </cfRule>
    <cfRule type="containsText" dxfId="45" priority="27" stopIfTrue="1" operator="containsText" text="ALTA">
      <formula>NOT(ISERROR(SEARCH("ALTA",R153)))</formula>
    </cfRule>
    <cfRule type="containsText" dxfId="44" priority="28" stopIfTrue="1" operator="containsText" text="EXTREMA">
      <formula>NOT(ISERROR(SEARCH("EXTREMA",R153)))</formula>
    </cfRule>
  </conditionalFormatting>
  <conditionalFormatting sqref="AP148:AP152">
    <cfRule type="containsText" dxfId="43" priority="93" stopIfTrue="1" operator="containsText" text="EXTREMA">
      <formula>NOT(ISERROR(SEARCH("EXTREMA",AP148)))</formula>
    </cfRule>
    <cfRule type="containsText" dxfId="42" priority="94" stopIfTrue="1" operator="containsText" text="ALTA">
      <formula>NOT(ISERROR(SEARCH("ALTA",AP148)))</formula>
    </cfRule>
    <cfRule type="containsText" dxfId="41" priority="95" stopIfTrue="1" operator="containsText" text="MODERADA">
      <formula>NOT(ISERROR(SEARCH("MODERADA",AP148)))</formula>
    </cfRule>
    <cfRule type="containsText" dxfId="40" priority="96" stopIfTrue="1" operator="containsText" text="BAJA">
      <formula>NOT(ISERROR(SEARCH("BAJA",AP148)))</formula>
    </cfRule>
  </conditionalFormatting>
  <conditionalFormatting sqref="AK148:AM148">
    <cfRule type="cellIs" dxfId="39" priority="89" operator="equal">
      <formula>#REF!</formula>
    </cfRule>
    <cfRule type="cellIs" dxfId="38" priority="90" operator="equal">
      <formula>#REF!</formula>
    </cfRule>
    <cfRule type="cellIs" dxfId="37" priority="91" operator="equal">
      <formula>#REF!</formula>
    </cfRule>
    <cfRule type="cellIs" dxfId="36" priority="92" operator="equal">
      <formula>#REF!</formula>
    </cfRule>
  </conditionalFormatting>
  <conditionalFormatting sqref="R148:R152">
    <cfRule type="containsText" dxfId="35" priority="85" stopIfTrue="1" operator="containsText" text="BAJA">
      <formula>NOT(ISERROR(SEARCH("BAJA",R148)))</formula>
    </cfRule>
    <cfRule type="containsText" dxfId="34" priority="86" stopIfTrue="1" operator="containsText" text="MODERADA">
      <formula>NOT(ISERROR(SEARCH("MODERADA",R148)))</formula>
    </cfRule>
    <cfRule type="containsText" dxfId="33" priority="87" stopIfTrue="1" operator="containsText" text="ALTA">
      <formula>NOT(ISERROR(SEARCH("ALTA",R148)))</formula>
    </cfRule>
    <cfRule type="containsText" dxfId="32" priority="88" stopIfTrue="1" operator="containsText" text="EXTREMA">
      <formula>NOT(ISERROR(SEARCH("EXTREMA",R148)))</formula>
    </cfRule>
  </conditionalFormatting>
  <conditionalFormatting sqref="AP153:AP157">
    <cfRule type="containsText" dxfId="31" priority="33" stopIfTrue="1" operator="containsText" text="EXTREMA">
      <formula>NOT(ISERROR(SEARCH("EXTREMA",AP153)))</formula>
    </cfRule>
    <cfRule type="containsText" dxfId="30" priority="34" stopIfTrue="1" operator="containsText" text="ALTA">
      <formula>NOT(ISERROR(SEARCH("ALTA",AP153)))</formula>
    </cfRule>
    <cfRule type="containsText" dxfId="29" priority="35" stopIfTrue="1" operator="containsText" text="MODERADA">
      <formula>NOT(ISERROR(SEARCH("MODERADA",AP153)))</formula>
    </cfRule>
    <cfRule type="containsText" dxfId="28" priority="36" stopIfTrue="1" operator="containsText" text="BAJA">
      <formula>NOT(ISERROR(SEARCH("BAJA",AP153)))</formula>
    </cfRule>
  </conditionalFormatting>
  <conditionalFormatting sqref="AK153:AM153">
    <cfRule type="cellIs" dxfId="27" priority="29" operator="equal">
      <formula>#REF!</formula>
    </cfRule>
    <cfRule type="cellIs" dxfId="26" priority="30" operator="equal">
      <formula>#REF!</formula>
    </cfRule>
    <cfRule type="cellIs" dxfId="25" priority="31" operator="equal">
      <formula>#REF!</formula>
    </cfRule>
    <cfRule type="cellIs" dxfId="24" priority="32" operator="equal">
      <formula>#REF!</formula>
    </cfRule>
  </conditionalFormatting>
  <conditionalFormatting sqref="R158:R162">
    <cfRule type="containsText" dxfId="23" priority="13" stopIfTrue="1" operator="containsText" text="BAJA">
      <formula>NOT(ISERROR(SEARCH("BAJA",R158)))</formula>
    </cfRule>
    <cfRule type="containsText" dxfId="22" priority="14" stopIfTrue="1" operator="containsText" text="MODERADA">
      <formula>NOT(ISERROR(SEARCH("MODERADA",R158)))</formula>
    </cfRule>
    <cfRule type="containsText" dxfId="21" priority="15" stopIfTrue="1" operator="containsText" text="ALTA">
      <formula>NOT(ISERROR(SEARCH("ALTA",R158)))</formula>
    </cfRule>
    <cfRule type="containsText" dxfId="20" priority="16" stopIfTrue="1" operator="containsText" text="EXTREMA">
      <formula>NOT(ISERROR(SEARCH("EXTREMA",R158)))</formula>
    </cfRule>
  </conditionalFormatting>
  <conditionalFormatting sqref="AP158:AP162">
    <cfRule type="containsText" dxfId="19" priority="21" stopIfTrue="1" operator="containsText" text="EXTREMA">
      <formula>NOT(ISERROR(SEARCH("EXTREMA",AP158)))</formula>
    </cfRule>
    <cfRule type="containsText" dxfId="18" priority="22" stopIfTrue="1" operator="containsText" text="ALTA">
      <formula>NOT(ISERROR(SEARCH("ALTA",AP158)))</formula>
    </cfRule>
    <cfRule type="containsText" dxfId="17" priority="23" stopIfTrue="1" operator="containsText" text="MODERADA">
      <formula>NOT(ISERROR(SEARCH("MODERADA",AP158)))</formula>
    </cfRule>
    <cfRule type="containsText" dxfId="16" priority="24" stopIfTrue="1" operator="containsText" text="BAJA">
      <formula>NOT(ISERROR(SEARCH("BAJA",AP158)))</formula>
    </cfRule>
  </conditionalFormatting>
  <conditionalFormatting sqref="AK158:AM158">
    <cfRule type="cellIs" dxfId="15" priority="17" operator="equal">
      <formula>#REF!</formula>
    </cfRule>
    <cfRule type="cellIs" dxfId="14" priority="18" operator="equal">
      <formula>#REF!</formula>
    </cfRule>
    <cfRule type="cellIs" dxfId="13" priority="19" operator="equal">
      <formula>#REF!</formula>
    </cfRule>
    <cfRule type="cellIs" dxfId="12" priority="20" operator="equal">
      <formula>#REF!</formula>
    </cfRule>
  </conditionalFormatting>
  <conditionalFormatting sqref="R163:R172">
    <cfRule type="containsText" dxfId="11" priority="1" stopIfTrue="1" operator="containsText" text="BAJA">
      <formula>NOT(ISERROR(SEARCH("BAJA",R163)))</formula>
    </cfRule>
    <cfRule type="containsText" dxfId="10" priority="2" stopIfTrue="1" operator="containsText" text="MODERADA">
      <formula>NOT(ISERROR(SEARCH("MODERADA",R163)))</formula>
    </cfRule>
    <cfRule type="containsText" dxfId="9" priority="3" stopIfTrue="1" operator="containsText" text="ALTA">
      <formula>NOT(ISERROR(SEARCH("ALTA",R163)))</formula>
    </cfRule>
    <cfRule type="containsText" dxfId="8" priority="4" stopIfTrue="1" operator="containsText" text="EXTREMA">
      <formula>NOT(ISERROR(SEARCH("EXTREMA",R163)))</formula>
    </cfRule>
  </conditionalFormatting>
  <conditionalFormatting sqref="AP163:AP172">
    <cfRule type="containsText" dxfId="7" priority="9" stopIfTrue="1" operator="containsText" text="EXTREMA">
      <formula>NOT(ISERROR(SEARCH("EXTREMA",AP163)))</formula>
    </cfRule>
    <cfRule type="containsText" dxfId="6" priority="10" stopIfTrue="1" operator="containsText" text="ALTA">
      <formula>NOT(ISERROR(SEARCH("ALTA",AP163)))</formula>
    </cfRule>
    <cfRule type="containsText" dxfId="5" priority="11" stopIfTrue="1" operator="containsText" text="MODERADA">
      <formula>NOT(ISERROR(SEARCH("MODERADA",AP163)))</formula>
    </cfRule>
    <cfRule type="containsText" dxfId="4" priority="12" stopIfTrue="1" operator="containsText" text="BAJA">
      <formula>NOT(ISERROR(SEARCH("BAJA",AP163)))</formula>
    </cfRule>
  </conditionalFormatting>
  <conditionalFormatting sqref="AK163:AM163 AK168:AM168">
    <cfRule type="cellIs" dxfId="3" priority="5" operator="equal">
      <formula>#REF!</formula>
    </cfRule>
    <cfRule type="cellIs" dxfId="2" priority="6" operator="equal">
      <formula>#REF!</formula>
    </cfRule>
    <cfRule type="cellIs" dxfId="1" priority="7" operator="equal">
      <formula>#REF!</formula>
    </cfRule>
    <cfRule type="cellIs" dxfId="0" priority="8" operator="equal">
      <formula>#REF!</formula>
    </cfRule>
  </conditionalFormatting>
  <dataValidations count="15">
    <dataValidation type="list" allowBlank="1" showInputMessage="1" showErrorMessage="1" sqref="N67:N92 N63 N111:N172" xr:uid="{00000000-0002-0000-0200-000000000000}">
      <formula1>$BE$63:$BE$67</formula1>
    </dataValidation>
    <dataValidation type="list" allowBlank="1" showInputMessage="1" showErrorMessage="1" sqref="M67:M92 M63 M111:M172"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F111:BF172 BL111:BL172 AZ111:AZ172" xr:uid="{00000000-0002-0000-0200-000003000000}">
      <formula1>$CJ$63:$CJ$67</formula1>
    </dataValidation>
    <dataValidation type="list" allowBlank="1" showInputMessage="1" showErrorMessage="1" sqref="BM111:BM172 BG111:BG172 BA111:BA172" xr:uid="{00000000-0002-0000-0200-000004000000}">
      <formula1>$BI$68:$BI$69</formula1>
    </dataValidation>
    <dataValidation type="list" allowBlank="1" showInputMessage="1" showErrorMessage="1" sqref="S111:S172 AQ111:AQ172" xr:uid="{00000000-0002-0000-0200-000005000000}">
      <formula1>$CJ$111:$CJ$114</formula1>
    </dataValidation>
    <dataValidation type="list" allowBlank="1" showInputMessage="1" showErrorMessage="1" sqref="G111:G172" xr:uid="{00000000-0002-0000-0200-000006000000}">
      <formula1>$CD$110:$CD$116</formula1>
    </dataValidation>
    <dataValidation type="list" allowBlank="1" showInputMessage="1" showErrorMessage="1" sqref="E111:E172" xr:uid="{00000000-0002-0000-0200-000007000000}">
      <formula1>$CL$111:$CL$117</formula1>
    </dataValidation>
    <dataValidation type="list" allowBlank="1" showInputMessage="1" showErrorMessage="1" sqref="F111:F172" xr:uid="{00000000-0002-0000-0200-000008000000}">
      <formula1>$CN$111:$CN$118</formula1>
    </dataValidation>
    <dataValidation type="list" allowBlank="1" showInputMessage="1" showErrorMessage="1" sqref="U111:U172" xr:uid="{00000000-0002-0000-0200-000009000000}">
      <formula1>$CJ$104:$CJ$105</formula1>
    </dataValidation>
    <dataValidation type="list" allowBlank="1" showInputMessage="1" showErrorMessage="1" sqref="AN111:AN172" xr:uid="{00000000-0002-0000-0200-00000A000000}">
      <formula1>$CR$111:$CR$116</formula1>
    </dataValidation>
    <dataValidation type="list" allowBlank="1" showInputMessage="1" showErrorMessage="1" sqref="AO111:AO172" xr:uid="{00000000-0002-0000-0200-00000B000000}">
      <formula1>$CT$111:$CT$116</formula1>
    </dataValidation>
    <dataValidation type="list" allowBlank="1" showInputMessage="1" showErrorMessage="1" sqref="AP111:AP172" xr:uid="{00000000-0002-0000-0200-00000C000000}">
      <formula1>$DB$111:$DB$114</formula1>
    </dataValidation>
    <dataValidation type="list" allowBlank="1" showInputMessage="1" sqref="H111:H172" xr:uid="{00000000-0002-0000-0200-00000D000000}">
      <formula1>$BZ$111:$BZ$120</formula1>
    </dataValidation>
    <dataValidation type="list" allowBlank="1" showInputMessage="1" showErrorMessage="1" sqref="A111:A172"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17:AC121" location="'EVALUACIÓN DE CONTROLES'!A1" display="EVALUACIÓN DE LOS CONTROLES" xr:uid="{00000000-0004-0000-0200-000007000000}"/>
    <hyperlink ref="Y122:AC126" location="'EVALUACIÓN DE CONTROLES'!A1" display="EVALUACIÓN DE LOS CONTROLES" xr:uid="{00000000-0004-0000-0200-000008000000}"/>
    <hyperlink ref="Y127:AC131" location="'EVALUACIÓN DE CONTROLES'!A1" display="EVALUACIÓN DE LOS CONTROLES" xr:uid="{00000000-0004-0000-0200-000009000000}"/>
    <hyperlink ref="Y132:AD136" location="'EVALUACIÓN DE CONTROLES'!A1" display="EVALUACIÓN DE LOS CONTROLES" xr:uid="{00000000-0004-0000-0200-00000A000000}"/>
    <hyperlink ref="Y137:AD141" location="'EVALUACIÓN DE CONTROLES'!A1" display="EVALUACIÓN DE LOS CONTROLES" xr:uid="{00000000-0004-0000-0200-00000B000000}"/>
    <hyperlink ref="Y142:AD147" location="'EVALUACIÓN DE CONTROLES'!A1" display="EVALUACIÓN DE LOS CONTROLES" xr:uid="{00000000-0004-0000-0200-00000C000000}"/>
    <hyperlink ref="Y148:AD152" location="'EVALUACIÓN DE CONTROLES'!A1" display="EVALUACIÓN DE LOS CONTROLES" xr:uid="{00000000-0004-0000-0200-00000D000000}"/>
    <hyperlink ref="Y153:AD157" location="'EVALUACIÓN DE CONTROLES'!A1" display="EVALUACIÓN DE LOS CONTROLES" xr:uid="{00000000-0004-0000-0200-00000E000000}"/>
    <hyperlink ref="Y158:AD162" location="'EVALUACIÓN DE CONTROLES'!A1" display="EVALUACIÓN DE LOS CONTROLES" xr:uid="{00000000-0004-0000-0200-00000F000000}"/>
    <hyperlink ref="Y163:AD167" location="'EVALUACIÓN DE CONTROLES'!A1" display="EVALUACIÓN DE LOS CONTROLES" xr:uid="{00000000-0004-0000-0200-000010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tabColor rgb="FFCCFFFF"/>
  </sheetPr>
  <dimension ref="B1:C15"/>
  <sheetViews>
    <sheetView topLeftCell="A4"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98" t="s">
        <v>128</v>
      </c>
      <c r="C5" s="499"/>
    </row>
    <row r="6" spans="2:3" ht="36" customHeight="1" x14ac:dyDescent="0.25">
      <c r="B6" s="81" t="s">
        <v>103</v>
      </c>
      <c r="C6" s="198" t="s">
        <v>232</v>
      </c>
    </row>
    <row r="7" spans="2:3" ht="43.5" customHeight="1" x14ac:dyDescent="0.25">
      <c r="B7" s="69" t="s">
        <v>68</v>
      </c>
      <c r="C7" s="44" t="s">
        <v>233</v>
      </c>
    </row>
    <row r="8" spans="2:3" ht="52.5" customHeight="1" x14ac:dyDescent="0.25">
      <c r="B8" s="69" t="s">
        <v>5</v>
      </c>
      <c r="C8" s="44" t="s">
        <v>231</v>
      </c>
    </row>
    <row r="9" spans="2:3" ht="39.75" customHeight="1" x14ac:dyDescent="0.25">
      <c r="B9" s="69" t="s">
        <v>6</v>
      </c>
      <c r="C9" s="44" t="s">
        <v>230</v>
      </c>
    </row>
    <row r="10" spans="2:3" ht="39.75" customHeight="1" x14ac:dyDescent="0.25">
      <c r="B10" s="69" t="s">
        <v>234</v>
      </c>
      <c r="C10" s="44" t="s">
        <v>235</v>
      </c>
    </row>
    <row r="11" spans="2:3" ht="49.5" customHeight="1" x14ac:dyDescent="0.25">
      <c r="B11" s="69" t="s">
        <v>93</v>
      </c>
      <c r="C11" s="44" t="s">
        <v>298</v>
      </c>
    </row>
    <row r="12" spans="2:3" ht="51" hidden="1" customHeight="1" thickBot="1" x14ac:dyDescent="0.3">
      <c r="B12" s="199"/>
      <c r="C12" s="200"/>
    </row>
    <row r="13" spans="2:3" ht="46.5" customHeight="1" x14ac:dyDescent="0.25">
      <c r="B13" s="69" t="s">
        <v>303</v>
      </c>
      <c r="C13" s="131" t="s">
        <v>306</v>
      </c>
    </row>
    <row r="14" spans="2:3" ht="44.25" customHeight="1" x14ac:dyDescent="0.25">
      <c r="B14" s="69" t="s">
        <v>304</v>
      </c>
      <c r="C14" s="201" t="s">
        <v>307</v>
      </c>
    </row>
    <row r="15" spans="2:3" ht="43.5" customHeight="1" x14ac:dyDescent="0.25">
      <c r="B15" s="69" t="s">
        <v>305</v>
      </c>
      <c r="C15" s="201" t="s">
        <v>307</v>
      </c>
    </row>
  </sheetData>
  <mergeCells count="1">
    <mergeCell ref="B5:C5"/>
  </mergeCells>
  <pageMargins left="0.7" right="0.7" top="0.75" bottom="0.75" header="0.3" footer="0.3"/>
  <pageSetup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2">
    <tabColor rgb="FFCCFFFF"/>
  </sheetPr>
  <dimension ref="B1:J27"/>
  <sheetViews>
    <sheetView topLeftCell="A4" zoomScale="85" zoomScaleNormal="85" zoomScaleSheetLayoutView="100" workbookViewId="0">
      <selection activeCell="D22" sqref="D22"/>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521" t="s">
        <v>127</v>
      </c>
      <c r="C2" s="522"/>
      <c r="D2" s="522"/>
      <c r="E2" s="523"/>
    </row>
    <row r="3" spans="2:10" s="6" customFormat="1" ht="24" customHeight="1" thickBot="1" x14ac:dyDescent="0.3">
      <c r="B3" s="24" t="s">
        <v>45</v>
      </c>
      <c r="C3" s="24" t="s">
        <v>46</v>
      </c>
      <c r="D3" s="24" t="s">
        <v>109</v>
      </c>
      <c r="E3" s="24" t="s">
        <v>48</v>
      </c>
    </row>
    <row r="4" spans="2:10" s="6" customFormat="1" ht="29.25" customHeight="1" x14ac:dyDescent="0.25">
      <c r="B4" s="54">
        <v>1</v>
      </c>
      <c r="C4" s="63" t="s">
        <v>236</v>
      </c>
      <c r="D4" s="60" t="s">
        <v>237</v>
      </c>
      <c r="E4" s="57" t="s">
        <v>242</v>
      </c>
    </row>
    <row r="5" spans="2:10" s="6" customFormat="1" ht="28.5" customHeight="1" x14ac:dyDescent="0.25">
      <c r="B5" s="55">
        <v>2</v>
      </c>
      <c r="C5" s="64" t="s">
        <v>49</v>
      </c>
      <c r="D5" s="61" t="s">
        <v>238</v>
      </c>
      <c r="E5" s="58" t="s">
        <v>53</v>
      </c>
    </row>
    <row r="6" spans="2:10" s="6" customFormat="1" ht="32.25" customHeight="1" x14ac:dyDescent="0.25">
      <c r="B6" s="55">
        <v>3</v>
      </c>
      <c r="C6" s="64" t="s">
        <v>50</v>
      </c>
      <c r="D6" s="61" t="s">
        <v>239</v>
      </c>
      <c r="E6" s="58" t="s">
        <v>54</v>
      </c>
    </row>
    <row r="7" spans="2:10" s="6" customFormat="1" ht="30.75" customHeight="1" x14ac:dyDescent="0.25">
      <c r="B7" s="55">
        <v>4</v>
      </c>
      <c r="C7" s="64" t="s">
        <v>51</v>
      </c>
      <c r="D7" s="61" t="s">
        <v>240</v>
      </c>
      <c r="E7" s="58" t="s">
        <v>55</v>
      </c>
    </row>
    <row r="8" spans="2:10" s="6" customFormat="1" ht="34.5" customHeight="1" thickBot="1" x14ac:dyDescent="0.3">
      <c r="B8" s="56">
        <v>5</v>
      </c>
      <c r="C8" s="65" t="s">
        <v>52</v>
      </c>
      <c r="D8" s="62" t="s">
        <v>241</v>
      </c>
      <c r="E8" s="59" t="s">
        <v>56</v>
      </c>
    </row>
    <row r="9" spans="2:10" s="6" customFormat="1" ht="30.75" customHeight="1" thickBot="1" x14ac:dyDescent="0.3"/>
    <row r="10" spans="2:10" s="6" customFormat="1" ht="31.5" customHeight="1" thickBot="1" x14ac:dyDescent="0.35">
      <c r="B10" s="77" t="s">
        <v>146</v>
      </c>
      <c r="C10" s="528" t="s">
        <v>147</v>
      </c>
      <c r="D10" s="529"/>
      <c r="E10" s="529"/>
      <c r="F10" s="529"/>
      <c r="G10" s="529"/>
      <c r="H10" s="529"/>
      <c r="I10" s="529"/>
      <c r="J10" s="530"/>
    </row>
    <row r="11" spans="2:10" s="6" customFormat="1" ht="30.75" customHeight="1" thickBot="1" x14ac:dyDescent="0.3">
      <c r="B11" s="25" t="s">
        <v>45</v>
      </c>
      <c r="C11" s="197" t="s">
        <v>46</v>
      </c>
      <c r="D11" s="524" t="s">
        <v>47</v>
      </c>
      <c r="E11" s="525"/>
      <c r="F11" s="517" t="s">
        <v>271</v>
      </c>
      <c r="G11" s="507"/>
      <c r="H11" s="507"/>
      <c r="I11" s="507" t="s">
        <v>308</v>
      </c>
      <c r="J11" s="508"/>
    </row>
    <row r="12" spans="2:10" s="6" customFormat="1" ht="141.75" customHeight="1" x14ac:dyDescent="0.25">
      <c r="B12" s="21">
        <v>1</v>
      </c>
      <c r="C12" s="66" t="s">
        <v>57</v>
      </c>
      <c r="D12" s="526" t="s">
        <v>122</v>
      </c>
      <c r="E12" s="527"/>
      <c r="F12" s="504" t="s">
        <v>280</v>
      </c>
      <c r="G12" s="505"/>
      <c r="H12" s="506"/>
      <c r="I12" s="502" t="s">
        <v>281</v>
      </c>
      <c r="J12" s="509"/>
    </row>
    <row r="13" spans="2:10" s="6" customFormat="1" ht="185.25" customHeight="1" x14ac:dyDescent="0.25">
      <c r="B13" s="22">
        <v>2</v>
      </c>
      <c r="C13" s="67" t="s">
        <v>58</v>
      </c>
      <c r="D13" s="513" t="s">
        <v>126</v>
      </c>
      <c r="E13" s="514"/>
      <c r="F13" s="504" t="s">
        <v>279</v>
      </c>
      <c r="G13" s="510"/>
      <c r="H13" s="511"/>
      <c r="I13" s="502" t="s">
        <v>278</v>
      </c>
      <c r="J13" s="503"/>
    </row>
    <row r="14" spans="2:10" s="6" customFormat="1" ht="169.5" customHeight="1" x14ac:dyDescent="0.25">
      <c r="B14" s="22">
        <v>3</v>
      </c>
      <c r="C14" s="67" t="s">
        <v>21</v>
      </c>
      <c r="D14" s="513" t="s">
        <v>123</v>
      </c>
      <c r="E14" s="514"/>
      <c r="F14" s="504" t="s">
        <v>276</v>
      </c>
      <c r="G14" s="510"/>
      <c r="H14" s="511"/>
      <c r="I14" s="502" t="s">
        <v>277</v>
      </c>
      <c r="J14" s="503"/>
    </row>
    <row r="15" spans="2:10" s="6" customFormat="1" ht="170.25" customHeight="1" x14ac:dyDescent="0.25">
      <c r="B15" s="22">
        <v>4</v>
      </c>
      <c r="C15" s="67" t="s">
        <v>59</v>
      </c>
      <c r="D15" s="513" t="s">
        <v>124</v>
      </c>
      <c r="E15" s="514"/>
      <c r="F15" s="504" t="s">
        <v>274</v>
      </c>
      <c r="G15" s="505"/>
      <c r="H15" s="506"/>
      <c r="I15" s="502" t="s">
        <v>275</v>
      </c>
      <c r="J15" s="503"/>
    </row>
    <row r="16" spans="2:10" s="6" customFormat="1" ht="165" customHeight="1" thickBot="1" x14ac:dyDescent="0.3">
      <c r="B16" s="23">
        <v>5</v>
      </c>
      <c r="C16" s="68" t="s">
        <v>60</v>
      </c>
      <c r="D16" s="515" t="s">
        <v>125</v>
      </c>
      <c r="E16" s="516"/>
      <c r="F16" s="518" t="s">
        <v>272</v>
      </c>
      <c r="G16" s="519"/>
      <c r="H16" s="520"/>
      <c r="I16" s="500" t="s">
        <v>273</v>
      </c>
      <c r="J16" s="501"/>
    </row>
    <row r="17" spans="2:5" s="6" customFormat="1" x14ac:dyDescent="0.25">
      <c r="B17" s="512"/>
      <c r="C17" s="512"/>
      <c r="D17" s="512"/>
      <c r="E17" s="512"/>
    </row>
    <row r="18" spans="2:5" s="6" customFormat="1" x14ac:dyDescent="0.25">
      <c r="B18" s="512"/>
      <c r="C18" s="512"/>
      <c r="D18" s="512"/>
      <c r="E18" s="512"/>
    </row>
    <row r="19" spans="2:5" s="6" customFormat="1" x14ac:dyDescent="0.25">
      <c r="B19" s="512"/>
      <c r="C19" s="512"/>
      <c r="D19" s="512"/>
      <c r="E19" s="512"/>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C10:J10"/>
    <mergeCell ref="B17:E19"/>
    <mergeCell ref="D15:E15"/>
    <mergeCell ref="D16:E16"/>
    <mergeCell ref="F11:H11"/>
    <mergeCell ref="F12:H12"/>
    <mergeCell ref="F13:H13"/>
    <mergeCell ref="F16:H16"/>
    <mergeCell ref="I16:J16"/>
    <mergeCell ref="I15:J15"/>
    <mergeCell ref="F15:H15"/>
    <mergeCell ref="I11:J11"/>
    <mergeCell ref="I12:J12"/>
    <mergeCell ref="I13:J13"/>
    <mergeCell ref="F14:H14"/>
    <mergeCell ref="I14:J14"/>
  </mergeCells>
  <pageMargins left="0.7" right="0.7" top="0.75" bottom="0.75" header="0.3" footer="0.3"/>
  <pageSetup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4">
    <tabColor rgb="FFCCFFFF"/>
  </sheetPr>
  <dimension ref="A1:R38"/>
  <sheetViews>
    <sheetView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41" t="s">
        <v>302</v>
      </c>
      <c r="C2" s="542"/>
      <c r="F2" s="51" t="s">
        <v>15</v>
      </c>
      <c r="G2" s="534" t="s">
        <v>116</v>
      </c>
      <c r="H2" s="534"/>
      <c r="I2" s="534"/>
      <c r="J2" s="534"/>
      <c r="K2" s="535"/>
    </row>
    <row r="3" spans="1:11" ht="60" customHeight="1" thickBot="1" x14ac:dyDescent="0.3">
      <c r="B3" s="73" t="s">
        <v>119</v>
      </c>
      <c r="C3" s="70" t="s">
        <v>132</v>
      </c>
      <c r="F3" s="47" t="s">
        <v>24</v>
      </c>
      <c r="G3" s="536" t="s">
        <v>25</v>
      </c>
      <c r="H3" s="537"/>
      <c r="I3" s="531" t="s">
        <v>129</v>
      </c>
      <c r="J3" s="532"/>
      <c r="K3" s="533"/>
    </row>
    <row r="4" spans="1:11" ht="111.75" customHeight="1" thickBot="1" x14ac:dyDescent="0.3">
      <c r="B4" s="74" t="s">
        <v>65</v>
      </c>
      <c r="C4" s="71" t="s">
        <v>133</v>
      </c>
      <c r="F4" s="48" t="s">
        <v>113</v>
      </c>
      <c r="G4" s="536" t="s">
        <v>130</v>
      </c>
      <c r="H4" s="537"/>
      <c r="I4" s="531" t="s">
        <v>143</v>
      </c>
      <c r="J4" s="532"/>
      <c r="K4" s="533"/>
    </row>
    <row r="5" spans="1:11" ht="151.5" customHeight="1" thickBot="1" x14ac:dyDescent="0.3">
      <c r="B5" s="75" t="s">
        <v>64</v>
      </c>
      <c r="C5" s="72" t="s">
        <v>134</v>
      </c>
      <c r="F5" s="50" t="s">
        <v>114</v>
      </c>
      <c r="G5" s="536" t="s">
        <v>131</v>
      </c>
      <c r="H5" s="537"/>
      <c r="I5" s="531" t="s">
        <v>144</v>
      </c>
      <c r="J5" s="532"/>
      <c r="K5" s="533"/>
    </row>
    <row r="6" spans="1:11" ht="139.5" customHeight="1" thickBot="1" x14ac:dyDescent="0.3">
      <c r="B6" s="76" t="s">
        <v>66</v>
      </c>
      <c r="C6" s="72" t="s">
        <v>135</v>
      </c>
      <c r="F6" s="49" t="s">
        <v>115</v>
      </c>
      <c r="G6" s="539" t="s">
        <v>131</v>
      </c>
      <c r="H6" s="540"/>
      <c r="I6" s="531" t="s">
        <v>145</v>
      </c>
      <c r="J6" s="532"/>
      <c r="K6" s="533"/>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43" t="s">
        <v>23</v>
      </c>
      <c r="D31" s="543"/>
    </row>
    <row r="32" spans="2:4" ht="23.25" hidden="1" customHeight="1" x14ac:dyDescent="0.25">
      <c r="B32" s="14" t="s">
        <v>24</v>
      </c>
      <c r="C32" s="538" t="s">
        <v>25</v>
      </c>
      <c r="D32" s="538"/>
    </row>
    <row r="33" spans="2:4" ht="66.75" hidden="1" customHeight="1" x14ac:dyDescent="0.25">
      <c r="B33" s="15" t="s">
        <v>113</v>
      </c>
      <c r="C33" s="538" t="s">
        <v>26</v>
      </c>
      <c r="D33" s="538"/>
    </row>
    <row r="34" spans="2:4" ht="45" hidden="1" customHeight="1" x14ac:dyDescent="0.25">
      <c r="B34" s="16" t="s">
        <v>114</v>
      </c>
      <c r="C34" s="538" t="s">
        <v>27</v>
      </c>
      <c r="D34" s="538"/>
    </row>
    <row r="35" spans="2:4" ht="51" hidden="1" customHeight="1" x14ac:dyDescent="0.25">
      <c r="B35" s="17" t="s">
        <v>115</v>
      </c>
      <c r="C35" s="538" t="s">
        <v>28</v>
      </c>
      <c r="D35" s="538"/>
    </row>
    <row r="36" spans="2:4" hidden="1" x14ac:dyDescent="0.25">
      <c r="B36" s="6"/>
      <c r="C36" s="6"/>
    </row>
    <row r="37" spans="2:4" hidden="1" x14ac:dyDescent="0.25"/>
    <row r="38" spans="2:4" hidden="1" x14ac:dyDescent="0.25"/>
  </sheetData>
  <mergeCells count="15">
    <mergeCell ref="C34:D34"/>
    <mergeCell ref="C35:D35"/>
    <mergeCell ref="G6:H6"/>
    <mergeCell ref="B2:C2"/>
    <mergeCell ref="G3:H3"/>
    <mergeCell ref="C31:D31"/>
    <mergeCell ref="C32:D32"/>
    <mergeCell ref="G5:H5"/>
    <mergeCell ref="I3:K3"/>
    <mergeCell ref="G2:K2"/>
    <mergeCell ref="G4:H4"/>
    <mergeCell ref="I4:K4"/>
    <mergeCell ref="C33:D33"/>
    <mergeCell ref="I5:K5"/>
    <mergeCell ref="I6:K6"/>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5">
    <tabColor rgb="FFCCFFFF"/>
  </sheetPr>
  <dimension ref="A1:Z114"/>
  <sheetViews>
    <sheetView topLeftCell="B13" zoomScale="120" zoomScaleNormal="120" zoomScaleSheetLayoutView="100" workbookViewId="0">
      <selection activeCell="G30" sqref="G30"/>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76" t="s">
        <v>29</v>
      </c>
      <c r="C3" s="577"/>
      <c r="D3" s="577"/>
      <c r="E3" s="577"/>
      <c r="F3" s="577"/>
      <c r="G3" s="577"/>
      <c r="H3" s="577"/>
      <c r="I3" s="577"/>
      <c r="J3" s="577"/>
      <c r="K3" s="577"/>
      <c r="L3" s="577"/>
      <c r="M3" s="577"/>
      <c r="N3" s="577"/>
    </row>
    <row r="4" spans="1:14" x14ac:dyDescent="0.25">
      <c r="A4" s="6"/>
      <c r="B4" s="576"/>
      <c r="C4" s="577"/>
      <c r="D4" s="577"/>
      <c r="E4" s="577"/>
      <c r="F4" s="577"/>
      <c r="G4" s="577"/>
      <c r="H4" s="577"/>
      <c r="I4" s="577"/>
      <c r="J4" s="577"/>
      <c r="K4" s="577"/>
      <c r="L4" s="577"/>
      <c r="M4" s="577"/>
      <c r="N4" s="577"/>
    </row>
    <row r="5" spans="1:14" x14ac:dyDescent="0.25">
      <c r="A5" s="6"/>
      <c r="B5" s="7"/>
      <c r="C5" s="7"/>
      <c r="D5" s="7"/>
      <c r="E5" s="7"/>
      <c r="F5" s="7"/>
      <c r="G5" s="8"/>
      <c r="H5" s="8"/>
    </row>
    <row r="6" spans="1:14" ht="18" x14ac:dyDescent="0.25">
      <c r="A6" s="6"/>
      <c r="B6" s="551" t="s">
        <v>20</v>
      </c>
      <c r="C6" s="551"/>
      <c r="D6" s="552" t="s">
        <v>13</v>
      </c>
      <c r="E6" s="552"/>
      <c r="F6" s="552"/>
      <c r="G6" s="552"/>
      <c r="H6" s="552"/>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44">
        <v>1</v>
      </c>
      <c r="B10" s="570" t="s">
        <v>30</v>
      </c>
      <c r="C10" s="561">
        <v>1</v>
      </c>
      <c r="D10" s="556">
        <v>11</v>
      </c>
      <c r="E10" s="558">
        <v>12</v>
      </c>
      <c r="F10" s="558">
        <v>13</v>
      </c>
      <c r="G10" s="553">
        <v>14</v>
      </c>
      <c r="H10" s="553">
        <v>15</v>
      </c>
    </row>
    <row r="11" spans="1:14" ht="15" customHeight="1" x14ac:dyDescent="0.25">
      <c r="A11" s="544"/>
      <c r="B11" s="571"/>
      <c r="C11" s="562"/>
      <c r="D11" s="557"/>
      <c r="E11" s="559"/>
      <c r="F11" s="559"/>
      <c r="G11" s="554"/>
      <c r="H11" s="554"/>
      <c r="K11" s="581" t="s">
        <v>40</v>
      </c>
      <c r="L11" s="581"/>
      <c r="M11" s="581"/>
    </row>
    <row r="12" spans="1:14" ht="15" customHeight="1" x14ac:dyDescent="0.25">
      <c r="A12" s="544"/>
      <c r="B12" s="572"/>
      <c r="C12" s="563"/>
      <c r="D12" s="557"/>
      <c r="E12" s="560"/>
      <c r="F12" s="560"/>
      <c r="G12" s="555"/>
      <c r="H12" s="555"/>
      <c r="K12" s="581"/>
      <c r="L12" s="581"/>
      <c r="M12" s="581"/>
    </row>
    <row r="13" spans="1:14" ht="15" customHeight="1" x14ac:dyDescent="0.25">
      <c r="A13" s="544">
        <v>2</v>
      </c>
      <c r="B13" s="570" t="s">
        <v>31</v>
      </c>
      <c r="C13" s="561">
        <v>2</v>
      </c>
      <c r="D13" s="578">
        <v>21</v>
      </c>
      <c r="E13" s="553">
        <v>22</v>
      </c>
      <c r="F13" s="553">
        <v>23</v>
      </c>
      <c r="G13" s="545">
        <v>24</v>
      </c>
      <c r="H13" s="545">
        <v>25</v>
      </c>
      <c r="K13" s="582" t="s">
        <v>41</v>
      </c>
      <c r="L13" s="582"/>
      <c r="M13" s="582"/>
    </row>
    <row r="14" spans="1:14" ht="15" customHeight="1" x14ac:dyDescent="0.25">
      <c r="A14" s="544"/>
      <c r="B14" s="571"/>
      <c r="C14" s="562"/>
      <c r="D14" s="579"/>
      <c r="E14" s="554"/>
      <c r="F14" s="554"/>
      <c r="G14" s="546"/>
      <c r="H14" s="546"/>
      <c r="K14" s="582"/>
      <c r="L14" s="582"/>
      <c r="M14" s="582"/>
    </row>
    <row r="15" spans="1:14" ht="15" customHeight="1" x14ac:dyDescent="0.25">
      <c r="A15" s="544"/>
      <c r="B15" s="572"/>
      <c r="C15" s="563"/>
      <c r="D15" s="580"/>
      <c r="E15" s="555"/>
      <c r="F15" s="555"/>
      <c r="G15" s="547"/>
      <c r="H15" s="547"/>
      <c r="K15" s="583" t="s">
        <v>42</v>
      </c>
      <c r="L15" s="583"/>
      <c r="M15" s="583"/>
    </row>
    <row r="16" spans="1:14" ht="15" customHeight="1" x14ac:dyDescent="0.25">
      <c r="A16" s="544">
        <v>3</v>
      </c>
      <c r="B16" s="570" t="s">
        <v>61</v>
      </c>
      <c r="C16" s="561">
        <v>3</v>
      </c>
      <c r="D16" s="578">
        <v>31</v>
      </c>
      <c r="E16" s="553">
        <v>32</v>
      </c>
      <c r="F16" s="564">
        <v>33</v>
      </c>
      <c r="G16" s="545">
        <v>34</v>
      </c>
      <c r="H16" s="548">
        <v>35</v>
      </c>
      <c r="K16" s="583"/>
      <c r="L16" s="583"/>
      <c r="M16" s="583"/>
    </row>
    <row r="17" spans="1:13" ht="15" customHeight="1" x14ac:dyDescent="0.25">
      <c r="A17" s="544"/>
      <c r="B17" s="571"/>
      <c r="C17" s="562"/>
      <c r="D17" s="579"/>
      <c r="E17" s="554"/>
      <c r="F17" s="565"/>
      <c r="G17" s="546"/>
      <c r="H17" s="549"/>
      <c r="K17" s="584" t="s">
        <v>43</v>
      </c>
      <c r="L17" s="584"/>
      <c r="M17" s="584"/>
    </row>
    <row r="18" spans="1:13" ht="15" customHeight="1" x14ac:dyDescent="0.25">
      <c r="A18" s="544"/>
      <c r="B18" s="572"/>
      <c r="C18" s="563"/>
      <c r="D18" s="580"/>
      <c r="E18" s="555"/>
      <c r="F18" s="566"/>
      <c r="G18" s="547"/>
      <c r="H18" s="550"/>
      <c r="K18" s="584"/>
      <c r="L18" s="584"/>
      <c r="M18" s="584"/>
    </row>
    <row r="19" spans="1:13" ht="15" customHeight="1" x14ac:dyDescent="0.25">
      <c r="A19" s="544">
        <v>4</v>
      </c>
      <c r="B19" s="570" t="s">
        <v>33</v>
      </c>
      <c r="C19" s="561">
        <v>4</v>
      </c>
      <c r="D19" s="573">
        <v>41</v>
      </c>
      <c r="E19" s="564">
        <v>42</v>
      </c>
      <c r="F19" s="564">
        <v>43</v>
      </c>
      <c r="G19" s="548">
        <v>44</v>
      </c>
      <c r="H19" s="548">
        <v>45</v>
      </c>
      <c r="K19"/>
      <c r="M19"/>
    </row>
    <row r="20" spans="1:13" ht="15" customHeight="1" x14ac:dyDescent="0.25">
      <c r="A20" s="544"/>
      <c r="B20" s="571"/>
      <c r="C20" s="562"/>
      <c r="D20" s="574"/>
      <c r="E20" s="565"/>
      <c r="F20" s="565"/>
      <c r="G20" s="549"/>
      <c r="H20" s="549"/>
    </row>
    <row r="21" spans="1:13" ht="15" customHeight="1" x14ac:dyDescent="0.25">
      <c r="A21" s="544"/>
      <c r="B21" s="572"/>
      <c r="C21" s="563"/>
      <c r="D21" s="575"/>
      <c r="E21" s="566"/>
      <c r="F21" s="566"/>
      <c r="G21" s="550"/>
      <c r="H21" s="550"/>
    </row>
    <row r="22" spans="1:13" ht="15" customHeight="1" x14ac:dyDescent="0.25">
      <c r="A22" s="544">
        <v>5</v>
      </c>
      <c r="B22" s="570" t="s">
        <v>62</v>
      </c>
      <c r="C22" s="561">
        <v>5</v>
      </c>
      <c r="D22" s="573">
        <v>51</v>
      </c>
      <c r="E22" s="564">
        <v>52</v>
      </c>
      <c r="F22" s="567">
        <v>53</v>
      </c>
      <c r="G22" s="548">
        <v>54</v>
      </c>
      <c r="H22" s="548">
        <v>55</v>
      </c>
    </row>
    <row r="23" spans="1:13" ht="15" customHeight="1" x14ac:dyDescent="0.25">
      <c r="A23" s="544"/>
      <c r="B23" s="571"/>
      <c r="C23" s="562"/>
      <c r="D23" s="574"/>
      <c r="E23" s="565"/>
      <c r="F23" s="568"/>
      <c r="G23" s="549"/>
      <c r="H23" s="549"/>
    </row>
    <row r="24" spans="1:13" ht="15" customHeight="1" x14ac:dyDescent="0.25">
      <c r="A24" s="544"/>
      <c r="B24" s="572"/>
      <c r="C24" s="563"/>
      <c r="D24" s="575"/>
      <c r="E24" s="566"/>
      <c r="F24" s="569"/>
      <c r="G24" s="550"/>
      <c r="H24" s="550"/>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43" t="s">
        <v>23</v>
      </c>
      <c r="I58" s="543"/>
    </row>
    <row r="59" spans="1:9" ht="42.75" customHeight="1" x14ac:dyDescent="0.25">
      <c r="A59" s="6"/>
      <c r="B59" s="6"/>
      <c r="C59" s="6"/>
      <c r="D59" s="19">
        <v>12</v>
      </c>
      <c r="E59" s="4" t="s">
        <v>24</v>
      </c>
      <c r="F59" s="6"/>
      <c r="G59" s="14" t="s">
        <v>24</v>
      </c>
      <c r="H59" s="538" t="s">
        <v>25</v>
      </c>
      <c r="I59" s="538"/>
    </row>
    <row r="60" spans="1:9" ht="42.75" customHeight="1" x14ac:dyDescent="0.25">
      <c r="A60" s="6"/>
      <c r="B60" s="6"/>
      <c r="C60" s="6"/>
      <c r="D60" s="19">
        <v>13</v>
      </c>
      <c r="E60" s="4" t="s">
        <v>24</v>
      </c>
      <c r="F60" s="6"/>
      <c r="G60" s="15" t="s">
        <v>113</v>
      </c>
      <c r="H60" s="538" t="s">
        <v>130</v>
      </c>
      <c r="I60" s="538"/>
    </row>
    <row r="61" spans="1:9" ht="78" customHeight="1" x14ac:dyDescent="0.25">
      <c r="A61" s="6"/>
      <c r="B61" s="6"/>
      <c r="C61" s="6"/>
      <c r="D61" s="19">
        <v>14</v>
      </c>
      <c r="E61" s="5" t="s">
        <v>113</v>
      </c>
      <c r="F61" s="6"/>
      <c r="G61" s="16" t="s">
        <v>114</v>
      </c>
      <c r="H61" s="538" t="s">
        <v>131</v>
      </c>
      <c r="I61" s="538"/>
    </row>
    <row r="62" spans="1:9" ht="75.75" customHeight="1" x14ac:dyDescent="0.25">
      <c r="A62" s="6"/>
      <c r="B62" s="6"/>
      <c r="C62" s="6"/>
      <c r="D62" s="19">
        <v>15</v>
      </c>
      <c r="E62" s="5" t="s">
        <v>113</v>
      </c>
      <c r="F62" s="6"/>
      <c r="G62" s="17" t="s">
        <v>115</v>
      </c>
      <c r="H62" s="538" t="s">
        <v>131</v>
      </c>
      <c r="I62" s="538"/>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K11:M12"/>
    <mergeCell ref="K13:M14"/>
    <mergeCell ref="K15:M16"/>
    <mergeCell ref="K17:M18"/>
    <mergeCell ref="B10:B12"/>
    <mergeCell ref="E16:E18"/>
    <mergeCell ref="B19:B21"/>
    <mergeCell ref="B22:B24"/>
    <mergeCell ref="C19:C21"/>
    <mergeCell ref="E22:E24"/>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H62:I62"/>
    <mergeCell ref="H58:I58"/>
    <mergeCell ref="H59:I59"/>
    <mergeCell ref="H60:I60"/>
    <mergeCell ref="H61:I61"/>
    <mergeCell ref="A10:A12"/>
    <mergeCell ref="A13:A15"/>
    <mergeCell ref="A16:A18"/>
    <mergeCell ref="A19:A21"/>
    <mergeCell ref="A22:A24"/>
  </mergeCells>
  <pageMargins left="0.7" right="0.7" top="0.75" bottom="0.75" header="0.3" footer="0.3"/>
  <pageSetup scale="82"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AG217"/>
  <sheetViews>
    <sheetView topLeftCell="A151" zoomScale="70" zoomScaleNormal="70" workbookViewId="0">
      <selection activeCell="A154" sqref="A154"/>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603" t="s">
        <v>301</v>
      </c>
      <c r="S3" s="604"/>
    </row>
    <row r="4" spans="2:33" ht="121.5" customHeight="1" x14ac:dyDescent="0.25">
      <c r="R4" s="207" t="s">
        <v>295</v>
      </c>
      <c r="S4" s="206" t="s">
        <v>309</v>
      </c>
    </row>
    <row r="5" spans="2:33" ht="15.75" thickBot="1" x14ac:dyDescent="0.3">
      <c r="R5" s="136" t="s">
        <v>254</v>
      </c>
      <c r="S5" s="136">
        <v>0</v>
      </c>
      <c r="AB5">
        <v>15</v>
      </c>
      <c r="AC5">
        <v>5</v>
      </c>
      <c r="AD5">
        <v>10</v>
      </c>
      <c r="AE5">
        <v>30</v>
      </c>
    </row>
    <row r="6" spans="2:33" ht="21" customHeight="1" x14ac:dyDescent="0.25">
      <c r="B6" s="605" t="s">
        <v>251</v>
      </c>
      <c r="C6" s="606"/>
      <c r="D6" s="606"/>
      <c r="E6" s="606"/>
      <c r="F6" s="606"/>
      <c r="G6" s="606"/>
      <c r="H6" s="606"/>
      <c r="I6" s="606"/>
      <c r="J6" s="606"/>
      <c r="K6" s="606"/>
      <c r="L6" s="606"/>
      <c r="M6" s="606"/>
      <c r="N6" s="606"/>
      <c r="O6" s="607"/>
      <c r="P6" s="209"/>
      <c r="R6" s="136" t="s">
        <v>255</v>
      </c>
      <c r="S6" s="136">
        <v>1</v>
      </c>
      <c r="AB6">
        <v>0</v>
      </c>
      <c r="AC6">
        <v>0</v>
      </c>
      <c r="AD6">
        <v>0</v>
      </c>
      <c r="AE6">
        <v>0</v>
      </c>
    </row>
    <row r="7" spans="2:33" ht="21" customHeight="1" x14ac:dyDescent="0.25">
      <c r="B7" s="608"/>
      <c r="C7" s="609"/>
      <c r="D7" s="609"/>
      <c r="E7" s="609"/>
      <c r="F7" s="609"/>
      <c r="G7" s="609"/>
      <c r="H7" s="609"/>
      <c r="I7" s="609"/>
      <c r="J7" s="609"/>
      <c r="K7" s="609"/>
      <c r="L7" s="609"/>
      <c r="M7" s="609"/>
      <c r="N7" s="609"/>
      <c r="O7" s="610"/>
      <c r="P7" s="209"/>
      <c r="R7" s="136" t="s">
        <v>256</v>
      </c>
      <c r="S7" s="136">
        <v>2</v>
      </c>
      <c r="AG7" t="s">
        <v>247</v>
      </c>
    </row>
    <row r="8" spans="2:33" ht="21" customHeight="1" thickBot="1" x14ac:dyDescent="0.3">
      <c r="B8" s="611"/>
      <c r="C8" s="612"/>
      <c r="D8" s="612"/>
      <c r="E8" s="612"/>
      <c r="F8" s="612"/>
      <c r="G8" s="612"/>
      <c r="H8" s="612"/>
      <c r="I8" s="612"/>
      <c r="J8" s="612"/>
      <c r="K8" s="612"/>
      <c r="L8" s="612"/>
      <c r="M8" s="612"/>
      <c r="N8" s="612"/>
      <c r="O8" s="613"/>
      <c r="P8" s="209"/>
      <c r="R8" s="138"/>
      <c r="S8" s="138"/>
      <c r="AG8" t="s">
        <v>248</v>
      </c>
    </row>
    <row r="9" spans="2:33" ht="36" customHeight="1" x14ac:dyDescent="0.25">
      <c r="B9" s="600" t="s">
        <v>299</v>
      </c>
      <c r="C9" s="595" t="s">
        <v>63</v>
      </c>
      <c r="D9" s="595" t="s">
        <v>252</v>
      </c>
      <c r="E9" s="602" t="s">
        <v>294</v>
      </c>
      <c r="F9" s="602"/>
      <c r="G9" s="602"/>
      <c r="H9" s="602"/>
      <c r="I9" s="602"/>
      <c r="J9" s="602"/>
      <c r="K9" s="602"/>
      <c r="L9" s="600" t="s">
        <v>253</v>
      </c>
      <c r="M9" s="600" t="s">
        <v>300</v>
      </c>
      <c r="N9" s="600" t="s">
        <v>311</v>
      </c>
      <c r="O9" s="600" t="s">
        <v>312</v>
      </c>
      <c r="P9" s="210"/>
      <c r="R9" s="585" t="s">
        <v>310</v>
      </c>
      <c r="S9" s="586"/>
    </row>
    <row r="10" spans="2:33" ht="89.25" customHeight="1" thickBot="1" x14ac:dyDescent="0.3">
      <c r="B10" s="601"/>
      <c r="C10" s="596"/>
      <c r="D10" s="596"/>
      <c r="E10" s="214" t="s">
        <v>286</v>
      </c>
      <c r="F10" s="214" t="s">
        <v>287</v>
      </c>
      <c r="G10" s="214" t="s">
        <v>289</v>
      </c>
      <c r="H10" s="214" t="s">
        <v>288</v>
      </c>
      <c r="I10" s="214" t="s">
        <v>290</v>
      </c>
      <c r="J10" s="214" t="s">
        <v>292</v>
      </c>
      <c r="K10" s="214" t="s">
        <v>291</v>
      </c>
      <c r="L10" s="601"/>
      <c r="M10" s="601"/>
      <c r="N10" s="601"/>
      <c r="O10" s="601"/>
      <c r="P10" s="210"/>
      <c r="R10" s="587"/>
      <c r="S10" s="588"/>
    </row>
    <row r="11" spans="2:33" ht="54.75" customHeight="1" x14ac:dyDescent="0.25">
      <c r="B11" s="614">
        <v>1</v>
      </c>
      <c r="C11" s="219" t="s">
        <v>247</v>
      </c>
      <c r="D11" s="102" t="s">
        <v>321</v>
      </c>
      <c r="E11" s="136">
        <v>15</v>
      </c>
      <c r="F11" s="136">
        <v>5</v>
      </c>
      <c r="G11" s="136">
        <v>0</v>
      </c>
      <c r="H11" s="136">
        <v>10</v>
      </c>
      <c r="I11" s="169">
        <v>15</v>
      </c>
      <c r="J11" s="136">
        <v>10</v>
      </c>
      <c r="K11" s="136">
        <v>30</v>
      </c>
      <c r="L11" s="137"/>
      <c r="M11" s="220">
        <f t="shared" ref="M11:M18" si="0">SUM(E11:K11)</f>
        <v>85</v>
      </c>
      <c r="N11" s="220"/>
      <c r="O11" s="220"/>
      <c r="P11" s="208"/>
      <c r="R11" s="589"/>
      <c r="S11" s="590"/>
    </row>
    <row r="12" spans="2:33" ht="48" customHeight="1" x14ac:dyDescent="0.25">
      <c r="B12" s="615"/>
      <c r="C12" s="219" t="s">
        <v>247</v>
      </c>
      <c r="D12" s="103" t="s">
        <v>322</v>
      </c>
      <c r="E12" s="136">
        <v>15</v>
      </c>
      <c r="F12" s="136">
        <v>5</v>
      </c>
      <c r="G12" s="136">
        <v>0</v>
      </c>
      <c r="H12" s="136">
        <v>10</v>
      </c>
      <c r="I12" s="169">
        <v>15</v>
      </c>
      <c r="J12" s="136">
        <v>0</v>
      </c>
      <c r="K12" s="136">
        <v>30</v>
      </c>
      <c r="L12" s="135"/>
      <c r="M12" s="220">
        <f t="shared" si="0"/>
        <v>75</v>
      </c>
      <c r="N12" s="220"/>
      <c r="O12" s="220"/>
      <c r="P12" s="208"/>
    </row>
    <row r="13" spans="2:33" ht="50.25" customHeight="1" x14ac:dyDescent="0.25">
      <c r="B13" s="615"/>
      <c r="C13" s="219"/>
      <c r="D13" s="104"/>
      <c r="E13" s="136"/>
      <c r="F13" s="136"/>
      <c r="G13" s="136"/>
      <c r="H13" s="136"/>
      <c r="I13" s="169"/>
      <c r="J13" s="136"/>
      <c r="K13" s="136"/>
      <c r="L13" s="135"/>
      <c r="M13" s="220">
        <f t="shared" si="0"/>
        <v>0</v>
      </c>
      <c r="N13" s="220"/>
      <c r="O13" s="220"/>
      <c r="P13" s="208"/>
    </row>
    <row r="14" spans="2:33" ht="32.25" customHeight="1" x14ac:dyDescent="0.25">
      <c r="B14" s="615"/>
      <c r="C14" s="219"/>
      <c r="D14" s="216"/>
      <c r="E14" s="136"/>
      <c r="F14" s="136"/>
      <c r="G14" s="136"/>
      <c r="H14" s="136"/>
      <c r="I14" s="169"/>
      <c r="J14" s="136"/>
      <c r="K14" s="136"/>
      <c r="L14" s="135"/>
      <c r="M14" s="220">
        <f t="shared" si="0"/>
        <v>0</v>
      </c>
      <c r="N14" s="220"/>
      <c r="O14" s="220"/>
      <c r="P14" s="208"/>
      <c r="Q14" s="592" t="s">
        <v>257</v>
      </c>
      <c r="R14" s="593"/>
      <c r="S14" s="594"/>
    </row>
    <row r="15" spans="2:33" ht="30.75" customHeight="1" x14ac:dyDescent="0.25">
      <c r="B15" s="615"/>
      <c r="C15" s="135"/>
      <c r="D15" s="164"/>
      <c r="E15" s="164"/>
      <c r="F15" s="164"/>
      <c r="G15" s="164"/>
      <c r="H15" s="164"/>
      <c r="I15" s="169"/>
      <c r="J15" s="164"/>
      <c r="K15" s="164"/>
      <c r="L15" s="135"/>
      <c r="M15" s="202">
        <f t="shared" si="0"/>
        <v>0</v>
      </c>
      <c r="N15" s="135"/>
      <c r="O15" s="135"/>
      <c r="P15" s="208"/>
      <c r="Q15" s="213" t="s">
        <v>293</v>
      </c>
      <c r="R15" s="212" t="s">
        <v>258</v>
      </c>
      <c r="S15" s="211" t="s">
        <v>259</v>
      </c>
    </row>
    <row r="16" spans="2:33" ht="29.25" customHeight="1" x14ac:dyDescent="0.25">
      <c r="B16" s="615"/>
      <c r="C16" s="135"/>
      <c r="D16" s="164"/>
      <c r="E16" s="164"/>
      <c r="F16" s="164"/>
      <c r="G16" s="164"/>
      <c r="H16" s="164"/>
      <c r="I16" s="169"/>
      <c r="J16" s="164"/>
      <c r="K16" s="164"/>
      <c r="L16" s="135"/>
      <c r="M16" s="202">
        <f t="shared" si="0"/>
        <v>0</v>
      </c>
      <c r="N16" s="135"/>
      <c r="O16" s="135"/>
      <c r="P16" s="208"/>
      <c r="Q16" s="215" t="s">
        <v>323</v>
      </c>
      <c r="R16" s="136">
        <v>2</v>
      </c>
      <c r="S16" s="136"/>
    </row>
    <row r="17" spans="2:19" ht="27" customHeight="1" x14ac:dyDescent="0.25">
      <c r="B17" s="615"/>
      <c r="C17" s="135"/>
      <c r="D17" s="164"/>
      <c r="E17" s="164"/>
      <c r="F17" s="164"/>
      <c r="G17" s="164"/>
      <c r="H17" s="164"/>
      <c r="I17" s="169"/>
      <c r="J17" s="164"/>
      <c r="K17" s="164"/>
      <c r="L17" s="135"/>
      <c r="M17" s="202">
        <f t="shared" si="0"/>
        <v>0</v>
      </c>
      <c r="N17" s="135"/>
      <c r="O17" s="135"/>
      <c r="P17" s="208"/>
      <c r="Q17" s="257">
        <v>2</v>
      </c>
      <c r="R17" s="256">
        <v>2</v>
      </c>
      <c r="S17" s="135"/>
    </row>
    <row r="18" spans="2:19" ht="30.75" customHeight="1" x14ac:dyDescent="0.25">
      <c r="B18" s="616"/>
      <c r="C18" s="135"/>
      <c r="D18" s="164"/>
      <c r="E18" s="164"/>
      <c r="F18" s="164"/>
      <c r="G18" s="164"/>
      <c r="H18" s="164"/>
      <c r="I18" s="169"/>
      <c r="J18" s="164"/>
      <c r="K18" s="164"/>
      <c r="L18" s="135"/>
      <c r="M18" s="202">
        <f t="shared" si="0"/>
        <v>0</v>
      </c>
      <c r="N18" s="135"/>
      <c r="O18" s="135"/>
      <c r="P18" s="208"/>
      <c r="Q18" s="135"/>
      <c r="R18" s="135"/>
      <c r="S18" s="135"/>
    </row>
    <row r="19" spans="2:19" ht="30.75" customHeight="1" thickBot="1" x14ac:dyDescent="0.3">
      <c r="C19" s="591"/>
      <c r="D19" s="591"/>
      <c r="E19" s="591"/>
      <c r="F19" s="591"/>
      <c r="G19" s="591"/>
      <c r="H19" s="591"/>
      <c r="I19" s="591"/>
      <c r="J19" s="591"/>
      <c r="K19" s="591"/>
      <c r="L19" s="138"/>
      <c r="M19" s="138"/>
      <c r="N19" s="138"/>
      <c r="O19" s="138"/>
      <c r="P19" s="138"/>
      <c r="Q19" s="135"/>
      <c r="R19" s="135"/>
      <c r="S19" s="135"/>
    </row>
    <row r="20" spans="2:19" ht="15" customHeight="1" x14ac:dyDescent="0.25">
      <c r="B20" s="605" t="s">
        <v>251</v>
      </c>
      <c r="C20" s="606"/>
      <c r="D20" s="606"/>
      <c r="E20" s="606"/>
      <c r="F20" s="606"/>
      <c r="G20" s="606"/>
      <c r="H20" s="606"/>
      <c r="I20" s="606"/>
      <c r="J20" s="606"/>
      <c r="K20" s="606"/>
      <c r="L20" s="606"/>
      <c r="M20" s="606"/>
      <c r="N20" s="606"/>
      <c r="O20" s="607"/>
      <c r="Q20" s="135"/>
      <c r="R20" s="135"/>
      <c r="S20" s="135"/>
    </row>
    <row r="21" spans="2:19" ht="27.75" customHeight="1" x14ac:dyDescent="0.25">
      <c r="B21" s="608"/>
      <c r="C21" s="609"/>
      <c r="D21" s="609"/>
      <c r="E21" s="609"/>
      <c r="F21" s="609"/>
      <c r="G21" s="609"/>
      <c r="H21" s="609"/>
      <c r="I21" s="609"/>
      <c r="J21" s="609"/>
      <c r="K21" s="609"/>
      <c r="L21" s="609"/>
      <c r="M21" s="609"/>
      <c r="N21" s="609"/>
      <c r="O21" s="610"/>
      <c r="Q21" s="135"/>
      <c r="R21" s="135"/>
      <c r="S21" s="135"/>
    </row>
    <row r="22" spans="2:19" ht="15.75" customHeight="1" thickBot="1" x14ac:dyDescent="0.3">
      <c r="B22" s="611"/>
      <c r="C22" s="612"/>
      <c r="D22" s="612"/>
      <c r="E22" s="612"/>
      <c r="F22" s="612"/>
      <c r="G22" s="612"/>
      <c r="H22" s="612"/>
      <c r="I22" s="612"/>
      <c r="J22" s="612"/>
      <c r="K22" s="612"/>
      <c r="L22" s="612"/>
      <c r="M22" s="612"/>
      <c r="N22" s="612"/>
      <c r="O22" s="613"/>
      <c r="Q22" s="135"/>
      <c r="R22" s="135"/>
      <c r="S22" s="135"/>
    </row>
    <row r="23" spans="2:19" ht="39.75" customHeight="1" x14ac:dyDescent="0.25">
      <c r="B23" s="600" t="s">
        <v>299</v>
      </c>
      <c r="C23" s="595" t="s">
        <v>63</v>
      </c>
      <c r="D23" s="595" t="s">
        <v>252</v>
      </c>
      <c r="E23" s="597" t="s">
        <v>294</v>
      </c>
      <c r="F23" s="598"/>
      <c r="G23" s="598"/>
      <c r="H23" s="598"/>
      <c r="I23" s="598"/>
      <c r="J23" s="598"/>
      <c r="K23" s="599"/>
      <c r="L23" s="595" t="s">
        <v>253</v>
      </c>
      <c r="M23" s="600" t="s">
        <v>300</v>
      </c>
      <c r="N23" s="600" t="s">
        <v>311</v>
      </c>
      <c r="O23" s="600" t="s">
        <v>312</v>
      </c>
      <c r="Q23" s="135"/>
      <c r="R23" s="135"/>
      <c r="S23" s="135"/>
    </row>
    <row r="24" spans="2:19" ht="75.75" thickBot="1" x14ac:dyDescent="0.3">
      <c r="B24" s="601"/>
      <c r="C24" s="596"/>
      <c r="D24" s="596"/>
      <c r="E24" s="214" t="s">
        <v>286</v>
      </c>
      <c r="F24" s="214" t="s">
        <v>287</v>
      </c>
      <c r="G24" s="214" t="s">
        <v>289</v>
      </c>
      <c r="H24" s="214" t="s">
        <v>288</v>
      </c>
      <c r="I24" s="214" t="s">
        <v>290</v>
      </c>
      <c r="J24" s="214" t="s">
        <v>292</v>
      </c>
      <c r="K24" s="214" t="s">
        <v>291</v>
      </c>
      <c r="L24" s="596"/>
      <c r="M24" s="601"/>
      <c r="N24" s="601"/>
      <c r="O24" s="601"/>
      <c r="Q24" s="138"/>
      <c r="R24" s="138"/>
      <c r="S24" s="138"/>
    </row>
    <row r="25" spans="2:19" ht="90" customHeight="1" thickBot="1" x14ac:dyDescent="0.3">
      <c r="B25" s="614">
        <v>2</v>
      </c>
      <c r="C25" s="135" t="s">
        <v>247</v>
      </c>
      <c r="D25" s="203" t="s">
        <v>417</v>
      </c>
      <c r="E25" s="136">
        <v>0</v>
      </c>
      <c r="F25" s="136">
        <v>5</v>
      </c>
      <c r="G25" s="136">
        <v>0</v>
      </c>
      <c r="H25" s="136">
        <v>10</v>
      </c>
      <c r="I25" s="169">
        <v>0</v>
      </c>
      <c r="J25" s="136">
        <v>0</v>
      </c>
      <c r="K25" s="136">
        <v>0</v>
      </c>
      <c r="L25" s="137" t="s">
        <v>418</v>
      </c>
      <c r="M25" s="135">
        <f>SUM(E25:K25)</f>
        <v>15</v>
      </c>
      <c r="N25" s="135">
        <v>0</v>
      </c>
      <c r="O25" s="135"/>
      <c r="Q25" s="138"/>
      <c r="R25" s="138"/>
      <c r="S25" s="138"/>
    </row>
    <row r="26" spans="2:19" ht="72.75" customHeight="1" thickBot="1" x14ac:dyDescent="0.3">
      <c r="B26" s="615"/>
      <c r="C26" s="135" t="s">
        <v>247</v>
      </c>
      <c r="D26" s="203" t="s">
        <v>376</v>
      </c>
      <c r="E26" s="136">
        <v>15</v>
      </c>
      <c r="F26" s="136">
        <v>5</v>
      </c>
      <c r="G26" s="136">
        <v>0</v>
      </c>
      <c r="H26" s="136">
        <v>10</v>
      </c>
      <c r="I26" s="169">
        <v>0</v>
      </c>
      <c r="J26" s="136">
        <v>0</v>
      </c>
      <c r="K26" s="136">
        <v>0</v>
      </c>
      <c r="L26" s="137" t="s">
        <v>419</v>
      </c>
      <c r="M26" s="135">
        <f t="shared" ref="M26:M32" si="1">SUM(E26:K26)</f>
        <v>30</v>
      </c>
      <c r="N26" s="135">
        <v>0</v>
      </c>
      <c r="O26" s="135"/>
      <c r="Q26" s="138"/>
      <c r="R26" s="138"/>
      <c r="S26" s="138"/>
    </row>
    <row r="27" spans="2:19" ht="81" customHeight="1" thickBot="1" x14ac:dyDescent="0.3">
      <c r="B27" s="615"/>
      <c r="C27" s="135" t="s">
        <v>247</v>
      </c>
      <c r="D27" s="204" t="s">
        <v>416</v>
      </c>
      <c r="E27" s="136">
        <v>15</v>
      </c>
      <c r="F27" s="136">
        <v>5</v>
      </c>
      <c r="G27" s="136">
        <v>0</v>
      </c>
      <c r="H27" s="136">
        <v>10</v>
      </c>
      <c r="I27" s="169">
        <v>15</v>
      </c>
      <c r="J27" s="136">
        <v>10</v>
      </c>
      <c r="K27" s="136">
        <v>30</v>
      </c>
      <c r="L27" s="137"/>
      <c r="M27" s="135">
        <f t="shared" si="1"/>
        <v>85</v>
      </c>
      <c r="N27" s="135">
        <v>2</v>
      </c>
      <c r="O27" s="135">
        <v>0</v>
      </c>
      <c r="Q27" s="138"/>
      <c r="R27" s="138"/>
      <c r="S27" s="138"/>
    </row>
    <row r="28" spans="2:19" ht="36.75" customHeight="1" x14ac:dyDescent="0.25">
      <c r="B28" s="615"/>
      <c r="C28" s="135"/>
      <c r="D28" s="164"/>
      <c r="E28" s="164"/>
      <c r="F28" s="164"/>
      <c r="G28" s="164"/>
      <c r="H28" s="164"/>
      <c r="I28" s="169"/>
      <c r="J28" s="164"/>
      <c r="K28" s="164"/>
      <c r="L28" s="135"/>
      <c r="M28" s="135">
        <f t="shared" si="1"/>
        <v>0</v>
      </c>
      <c r="N28" s="135"/>
      <c r="O28" s="135"/>
      <c r="Q28" s="138"/>
      <c r="R28" s="138"/>
      <c r="S28" s="138"/>
    </row>
    <row r="29" spans="2:19" ht="36" customHeight="1" x14ac:dyDescent="0.25">
      <c r="B29" s="615"/>
      <c r="C29" s="135"/>
      <c r="D29" s="164"/>
      <c r="E29" s="164"/>
      <c r="F29" s="164"/>
      <c r="G29" s="164"/>
      <c r="H29" s="164"/>
      <c r="I29" s="169"/>
      <c r="J29" s="164"/>
      <c r="K29" s="164"/>
      <c r="L29" s="135"/>
      <c r="M29" s="135">
        <f t="shared" si="1"/>
        <v>0</v>
      </c>
      <c r="N29" s="135"/>
      <c r="O29" s="135"/>
      <c r="Q29" s="138"/>
      <c r="R29" s="138"/>
      <c r="S29" s="138"/>
    </row>
    <row r="30" spans="2:19" ht="30" customHeight="1" x14ac:dyDescent="0.25">
      <c r="B30" s="615"/>
      <c r="C30" s="135"/>
      <c r="D30" s="164"/>
      <c r="E30" s="164"/>
      <c r="F30" s="164"/>
      <c r="G30" s="164"/>
      <c r="H30" s="164"/>
      <c r="I30" s="169"/>
      <c r="J30" s="164"/>
      <c r="K30" s="164"/>
      <c r="L30" s="135"/>
      <c r="M30" s="135">
        <f t="shared" si="1"/>
        <v>0</v>
      </c>
      <c r="N30" s="135"/>
      <c r="O30" s="135"/>
    </row>
    <row r="31" spans="2:19" ht="44.25" customHeight="1" x14ac:dyDescent="0.25">
      <c r="B31" s="615"/>
      <c r="C31" s="135"/>
      <c r="D31" s="164"/>
      <c r="E31" s="164"/>
      <c r="F31" s="164"/>
      <c r="G31" s="164"/>
      <c r="H31" s="164"/>
      <c r="I31" s="169"/>
      <c r="J31" s="164"/>
      <c r="K31" s="164"/>
      <c r="L31" s="135"/>
      <c r="M31" s="135">
        <f t="shared" si="1"/>
        <v>0</v>
      </c>
      <c r="N31" s="135"/>
      <c r="O31" s="135"/>
    </row>
    <row r="32" spans="2:19" ht="43.5" customHeight="1" x14ac:dyDescent="0.25">
      <c r="B32" s="616"/>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605" t="s">
        <v>251</v>
      </c>
      <c r="C34" s="606"/>
      <c r="D34" s="606"/>
      <c r="E34" s="606"/>
      <c r="F34" s="606"/>
      <c r="G34" s="606"/>
      <c r="H34" s="606"/>
      <c r="I34" s="606"/>
      <c r="J34" s="606"/>
      <c r="K34" s="606"/>
      <c r="L34" s="606"/>
      <c r="M34" s="606"/>
      <c r="N34" s="606"/>
      <c r="O34" s="607"/>
    </row>
    <row r="35" spans="2:15" ht="15" customHeight="1" x14ac:dyDescent="0.25">
      <c r="B35" s="608"/>
      <c r="C35" s="609"/>
      <c r="D35" s="609"/>
      <c r="E35" s="609"/>
      <c r="F35" s="609"/>
      <c r="G35" s="609"/>
      <c r="H35" s="609"/>
      <c r="I35" s="609"/>
      <c r="J35" s="609"/>
      <c r="K35" s="609"/>
      <c r="L35" s="609"/>
      <c r="M35" s="609"/>
      <c r="N35" s="609"/>
      <c r="O35" s="610"/>
    </row>
    <row r="36" spans="2:15" ht="15.75" customHeight="1" thickBot="1" x14ac:dyDescent="0.3">
      <c r="B36" s="611"/>
      <c r="C36" s="612"/>
      <c r="D36" s="612"/>
      <c r="E36" s="612"/>
      <c r="F36" s="612"/>
      <c r="G36" s="612"/>
      <c r="H36" s="612"/>
      <c r="I36" s="612"/>
      <c r="J36" s="612"/>
      <c r="K36" s="612"/>
      <c r="L36" s="612"/>
      <c r="M36" s="612"/>
      <c r="N36" s="612"/>
      <c r="O36" s="613"/>
    </row>
    <row r="37" spans="2:15" ht="45.75" customHeight="1" x14ac:dyDescent="0.25">
      <c r="B37" s="600" t="s">
        <v>299</v>
      </c>
      <c r="C37" s="595" t="s">
        <v>63</v>
      </c>
      <c r="D37" s="595" t="s">
        <v>252</v>
      </c>
      <c r="E37" s="597" t="s">
        <v>294</v>
      </c>
      <c r="F37" s="598"/>
      <c r="G37" s="598"/>
      <c r="H37" s="598"/>
      <c r="I37" s="598"/>
      <c r="J37" s="598"/>
      <c r="K37" s="599"/>
      <c r="L37" s="595" t="s">
        <v>253</v>
      </c>
      <c r="M37" s="600" t="s">
        <v>300</v>
      </c>
      <c r="N37" s="600" t="s">
        <v>311</v>
      </c>
      <c r="O37" s="600" t="s">
        <v>312</v>
      </c>
    </row>
    <row r="38" spans="2:15" ht="75.75" thickBot="1" x14ac:dyDescent="0.3">
      <c r="B38" s="601"/>
      <c r="C38" s="596"/>
      <c r="D38" s="596"/>
      <c r="E38" s="214" t="s">
        <v>286</v>
      </c>
      <c r="F38" s="214" t="s">
        <v>287</v>
      </c>
      <c r="G38" s="214" t="s">
        <v>289</v>
      </c>
      <c r="H38" s="214" t="s">
        <v>288</v>
      </c>
      <c r="I38" s="214" t="s">
        <v>290</v>
      </c>
      <c r="J38" s="214" t="s">
        <v>292</v>
      </c>
      <c r="K38" s="214" t="s">
        <v>291</v>
      </c>
      <c r="L38" s="596"/>
      <c r="M38" s="601"/>
      <c r="N38" s="601"/>
      <c r="O38" s="601"/>
    </row>
    <row r="39" spans="2:15" ht="78.75" customHeight="1" x14ac:dyDescent="0.25">
      <c r="B39" s="614">
        <v>3</v>
      </c>
      <c r="C39" s="135" t="s">
        <v>247</v>
      </c>
      <c r="D39" s="102" t="s">
        <v>382</v>
      </c>
      <c r="E39" s="164">
        <v>0</v>
      </c>
      <c r="F39" s="164">
        <v>5</v>
      </c>
      <c r="G39" s="164">
        <v>0</v>
      </c>
      <c r="H39" s="164">
        <v>10</v>
      </c>
      <c r="I39" s="169">
        <v>0</v>
      </c>
      <c r="J39" s="164">
        <v>0</v>
      </c>
      <c r="K39" s="164">
        <v>0</v>
      </c>
      <c r="L39" s="137" t="s">
        <v>421</v>
      </c>
      <c r="M39" s="135">
        <f>SUM(E39:K39)</f>
        <v>15</v>
      </c>
      <c r="N39" s="135">
        <v>0</v>
      </c>
      <c r="O39" s="135"/>
    </row>
    <row r="40" spans="2:15" ht="63.75" customHeight="1" x14ac:dyDescent="0.25">
      <c r="B40" s="615"/>
      <c r="C40" s="135" t="s">
        <v>247</v>
      </c>
      <c r="D40" s="103" t="s">
        <v>376</v>
      </c>
      <c r="E40" s="164">
        <v>15</v>
      </c>
      <c r="F40" s="164">
        <v>5</v>
      </c>
      <c r="G40" s="164">
        <v>0</v>
      </c>
      <c r="H40" s="164">
        <v>10</v>
      </c>
      <c r="I40" s="169">
        <v>15</v>
      </c>
      <c r="J40" s="164">
        <v>10</v>
      </c>
      <c r="K40" s="164">
        <v>30</v>
      </c>
      <c r="L40" s="135"/>
      <c r="M40" s="135">
        <f t="shared" ref="M40:M46" si="2">SUM(E40:K40)</f>
        <v>85</v>
      </c>
      <c r="N40" s="135">
        <v>2</v>
      </c>
      <c r="O40" s="135"/>
    </row>
    <row r="41" spans="2:15" ht="63.75" customHeight="1" x14ac:dyDescent="0.25">
      <c r="B41" s="615"/>
      <c r="C41" s="135" t="s">
        <v>247</v>
      </c>
      <c r="D41" s="104" t="s">
        <v>417</v>
      </c>
      <c r="E41" s="164">
        <v>0</v>
      </c>
      <c r="F41" s="164">
        <v>0</v>
      </c>
      <c r="G41" s="164">
        <v>0</v>
      </c>
      <c r="H41" s="164">
        <v>10</v>
      </c>
      <c r="I41" s="169">
        <v>0</v>
      </c>
      <c r="J41" s="164">
        <v>0</v>
      </c>
      <c r="K41" s="164">
        <v>0</v>
      </c>
      <c r="L41" s="135" t="s">
        <v>421</v>
      </c>
      <c r="M41" s="135">
        <f t="shared" si="2"/>
        <v>10</v>
      </c>
      <c r="N41" s="135">
        <v>0</v>
      </c>
      <c r="O41" s="135"/>
    </row>
    <row r="42" spans="2:15" ht="33.75" customHeight="1" x14ac:dyDescent="0.25">
      <c r="B42" s="615"/>
      <c r="C42" s="135"/>
      <c r="D42" s="164"/>
      <c r="E42" s="164"/>
      <c r="F42" s="164"/>
      <c r="G42" s="164"/>
      <c r="H42" s="164"/>
      <c r="I42" s="169"/>
      <c r="J42" s="164"/>
      <c r="K42" s="164"/>
      <c r="L42" s="135"/>
      <c r="M42" s="135">
        <f t="shared" si="2"/>
        <v>0</v>
      </c>
      <c r="N42" s="135"/>
      <c r="O42" s="135"/>
    </row>
    <row r="43" spans="2:15" ht="51" customHeight="1" x14ac:dyDescent="0.25">
      <c r="B43" s="615"/>
      <c r="C43" s="135"/>
      <c r="D43" s="164"/>
      <c r="E43" s="164"/>
      <c r="F43" s="164"/>
      <c r="G43" s="164"/>
      <c r="H43" s="164"/>
      <c r="I43" s="169"/>
      <c r="J43" s="164"/>
      <c r="K43" s="164"/>
      <c r="L43" s="135"/>
      <c r="M43" s="135">
        <f t="shared" si="2"/>
        <v>0</v>
      </c>
      <c r="N43" s="135"/>
      <c r="O43" s="135"/>
    </row>
    <row r="44" spans="2:15" ht="38.25" customHeight="1" x14ac:dyDescent="0.25">
      <c r="B44" s="615"/>
      <c r="C44" s="135"/>
      <c r="D44" s="164"/>
      <c r="E44" s="164"/>
      <c r="F44" s="164"/>
      <c r="G44" s="164"/>
      <c r="H44" s="164"/>
      <c r="I44" s="169"/>
      <c r="J44" s="164"/>
      <c r="K44" s="164"/>
      <c r="L44" s="135"/>
      <c r="M44" s="135">
        <f t="shared" si="2"/>
        <v>0</v>
      </c>
      <c r="N44" s="135"/>
      <c r="O44" s="135"/>
    </row>
    <row r="45" spans="2:15" ht="39.75" customHeight="1" x14ac:dyDescent="0.25">
      <c r="B45" s="615"/>
      <c r="C45" s="135"/>
      <c r="D45" s="164"/>
      <c r="E45" s="164"/>
      <c r="F45" s="164"/>
      <c r="G45" s="164"/>
      <c r="H45" s="164"/>
      <c r="I45" s="169"/>
      <c r="J45" s="164"/>
      <c r="K45" s="164"/>
      <c r="L45" s="135"/>
      <c r="M45" s="135">
        <f t="shared" si="2"/>
        <v>0</v>
      </c>
      <c r="N45" s="135"/>
      <c r="O45" s="135"/>
    </row>
    <row r="46" spans="2:15" ht="44.25" customHeight="1" x14ac:dyDescent="0.25">
      <c r="B46" s="616"/>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605" t="s">
        <v>251</v>
      </c>
      <c r="C49" s="606"/>
      <c r="D49" s="606"/>
      <c r="E49" s="606"/>
      <c r="F49" s="606"/>
      <c r="G49" s="606"/>
      <c r="H49" s="606"/>
      <c r="I49" s="606"/>
      <c r="J49" s="606"/>
      <c r="K49" s="606"/>
      <c r="L49" s="606"/>
      <c r="M49" s="606"/>
      <c r="N49" s="606"/>
      <c r="O49" s="607"/>
    </row>
    <row r="50" spans="2:15" ht="15" customHeight="1" x14ac:dyDescent="0.25">
      <c r="B50" s="608"/>
      <c r="C50" s="609"/>
      <c r="D50" s="609"/>
      <c r="E50" s="609"/>
      <c r="F50" s="609"/>
      <c r="G50" s="609"/>
      <c r="H50" s="609"/>
      <c r="I50" s="609"/>
      <c r="J50" s="609"/>
      <c r="K50" s="609"/>
      <c r="L50" s="609"/>
      <c r="M50" s="609"/>
      <c r="N50" s="609"/>
      <c r="O50" s="610"/>
    </row>
    <row r="51" spans="2:15" ht="15.75" customHeight="1" thickBot="1" x14ac:dyDescent="0.3">
      <c r="B51" s="611"/>
      <c r="C51" s="612"/>
      <c r="D51" s="612"/>
      <c r="E51" s="612"/>
      <c r="F51" s="612"/>
      <c r="G51" s="612"/>
      <c r="H51" s="612"/>
      <c r="I51" s="612"/>
      <c r="J51" s="612"/>
      <c r="K51" s="612"/>
      <c r="L51" s="612"/>
      <c r="M51" s="612"/>
      <c r="N51" s="612"/>
      <c r="O51" s="613"/>
    </row>
    <row r="52" spans="2:15" ht="54" customHeight="1" x14ac:dyDescent="0.25">
      <c r="B52" s="600" t="s">
        <v>299</v>
      </c>
      <c r="C52" s="595" t="s">
        <v>63</v>
      </c>
      <c r="D52" s="595" t="s">
        <v>252</v>
      </c>
      <c r="E52" s="597" t="s">
        <v>294</v>
      </c>
      <c r="F52" s="598"/>
      <c r="G52" s="598"/>
      <c r="H52" s="598"/>
      <c r="I52" s="598"/>
      <c r="J52" s="598"/>
      <c r="K52" s="599"/>
      <c r="L52" s="595" t="s">
        <v>253</v>
      </c>
      <c r="M52" s="600" t="s">
        <v>300</v>
      </c>
      <c r="N52" s="600" t="s">
        <v>311</v>
      </c>
      <c r="O52" s="600" t="s">
        <v>312</v>
      </c>
    </row>
    <row r="53" spans="2:15" ht="75.75" thickBot="1" x14ac:dyDescent="0.3">
      <c r="B53" s="601"/>
      <c r="C53" s="596"/>
      <c r="D53" s="596"/>
      <c r="E53" s="214" t="s">
        <v>286</v>
      </c>
      <c r="F53" s="214" t="s">
        <v>287</v>
      </c>
      <c r="G53" s="214" t="s">
        <v>289</v>
      </c>
      <c r="H53" s="214" t="s">
        <v>288</v>
      </c>
      <c r="I53" s="214" t="s">
        <v>290</v>
      </c>
      <c r="J53" s="214" t="s">
        <v>292</v>
      </c>
      <c r="K53" s="214" t="s">
        <v>291</v>
      </c>
      <c r="L53" s="596"/>
      <c r="M53" s="601"/>
      <c r="N53" s="601"/>
      <c r="O53" s="601"/>
    </row>
    <row r="54" spans="2:15" ht="51" customHeight="1" x14ac:dyDescent="0.25">
      <c r="B54" s="614">
        <v>4</v>
      </c>
      <c r="C54" s="135" t="s">
        <v>247</v>
      </c>
      <c r="D54" s="102" t="s">
        <v>386</v>
      </c>
      <c r="E54" s="164">
        <v>0</v>
      </c>
      <c r="F54" s="164">
        <v>5</v>
      </c>
      <c r="G54" s="164">
        <v>0</v>
      </c>
      <c r="H54" s="164">
        <v>10</v>
      </c>
      <c r="I54" s="169">
        <v>0</v>
      </c>
      <c r="J54" s="164">
        <v>0</v>
      </c>
      <c r="K54" s="164">
        <v>0</v>
      </c>
      <c r="L54" s="137" t="s">
        <v>421</v>
      </c>
      <c r="M54" s="135">
        <f>SUM(E54:K54)</f>
        <v>15</v>
      </c>
      <c r="N54" s="135">
        <v>0</v>
      </c>
      <c r="O54" s="135"/>
    </row>
    <row r="55" spans="2:15" ht="42" customHeight="1" x14ac:dyDescent="0.25">
      <c r="B55" s="615"/>
      <c r="C55" s="135" t="s">
        <v>248</v>
      </c>
      <c r="D55" s="103" t="s">
        <v>387</v>
      </c>
      <c r="E55" s="164">
        <v>0</v>
      </c>
      <c r="F55" s="164">
        <v>5</v>
      </c>
      <c r="G55" s="164">
        <v>0</v>
      </c>
      <c r="H55" s="164">
        <v>10</v>
      </c>
      <c r="I55" s="169">
        <v>0</v>
      </c>
      <c r="J55" s="164">
        <v>0</v>
      </c>
      <c r="K55" s="164">
        <v>0</v>
      </c>
      <c r="L55" s="135" t="s">
        <v>421</v>
      </c>
      <c r="M55" s="135">
        <f t="shared" ref="M55:M61" si="3">SUM(E55:K55)</f>
        <v>15</v>
      </c>
      <c r="N55" s="135">
        <v>0</v>
      </c>
      <c r="O55" s="135"/>
    </row>
    <row r="56" spans="2:15" ht="39.75" customHeight="1" x14ac:dyDescent="0.25">
      <c r="B56" s="615"/>
      <c r="C56" s="135"/>
      <c r="D56" s="164"/>
      <c r="E56" s="164"/>
      <c r="F56" s="164"/>
      <c r="G56" s="164"/>
      <c r="H56" s="164"/>
      <c r="I56" s="169"/>
      <c r="J56" s="164"/>
      <c r="K56" s="164"/>
      <c r="L56" s="135"/>
      <c r="M56" s="135">
        <f t="shared" si="3"/>
        <v>0</v>
      </c>
      <c r="N56" s="135"/>
      <c r="O56" s="135"/>
    </row>
    <row r="57" spans="2:15" ht="43.5" customHeight="1" x14ac:dyDescent="0.25">
      <c r="B57" s="615"/>
      <c r="C57" s="135"/>
      <c r="D57" s="164"/>
      <c r="E57" s="164"/>
      <c r="F57" s="164"/>
      <c r="G57" s="164"/>
      <c r="H57" s="164"/>
      <c r="I57" s="169"/>
      <c r="J57" s="164"/>
      <c r="K57" s="164"/>
      <c r="L57" s="135"/>
      <c r="M57" s="135">
        <f t="shared" si="3"/>
        <v>0</v>
      </c>
      <c r="N57" s="135"/>
      <c r="O57" s="135"/>
    </row>
    <row r="58" spans="2:15" ht="39.75" customHeight="1" x14ac:dyDescent="0.25">
      <c r="B58" s="615"/>
      <c r="C58" s="135"/>
      <c r="D58" s="164"/>
      <c r="E58" s="164"/>
      <c r="F58" s="164"/>
      <c r="G58" s="164"/>
      <c r="H58" s="164"/>
      <c r="I58" s="169"/>
      <c r="J58" s="164"/>
      <c r="K58" s="164"/>
      <c r="L58" s="135"/>
      <c r="M58" s="135">
        <f t="shared" si="3"/>
        <v>0</v>
      </c>
      <c r="N58" s="135"/>
      <c r="O58" s="135"/>
    </row>
    <row r="59" spans="2:15" ht="38.25" customHeight="1" x14ac:dyDescent="0.25">
      <c r="B59" s="615"/>
      <c r="C59" s="135"/>
      <c r="D59" s="164"/>
      <c r="E59" s="164"/>
      <c r="F59" s="164"/>
      <c r="G59" s="164"/>
      <c r="H59" s="164"/>
      <c r="I59" s="169"/>
      <c r="J59" s="164"/>
      <c r="K59" s="164"/>
      <c r="L59" s="135"/>
      <c r="M59" s="135">
        <f t="shared" si="3"/>
        <v>0</v>
      </c>
      <c r="N59" s="135"/>
      <c r="O59" s="135"/>
    </row>
    <row r="60" spans="2:15" ht="39.75" customHeight="1" x14ac:dyDescent="0.25">
      <c r="B60" s="615"/>
      <c r="C60" s="135"/>
      <c r="D60" s="164"/>
      <c r="E60" s="164"/>
      <c r="F60" s="164"/>
      <c r="G60" s="164"/>
      <c r="H60" s="164"/>
      <c r="I60" s="169"/>
      <c r="J60" s="164"/>
      <c r="K60" s="164"/>
      <c r="L60" s="135"/>
      <c r="M60" s="135">
        <f t="shared" si="3"/>
        <v>0</v>
      </c>
      <c r="N60" s="135"/>
      <c r="O60" s="135"/>
    </row>
    <row r="61" spans="2:15" ht="43.5" customHeight="1" x14ac:dyDescent="0.25">
      <c r="B61" s="616"/>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605" t="s">
        <v>251</v>
      </c>
      <c r="C63" s="606"/>
      <c r="D63" s="606"/>
      <c r="E63" s="606"/>
      <c r="F63" s="606"/>
      <c r="G63" s="606"/>
      <c r="H63" s="606"/>
      <c r="I63" s="606"/>
      <c r="J63" s="606"/>
      <c r="K63" s="606"/>
      <c r="L63" s="606"/>
      <c r="M63" s="606"/>
      <c r="N63" s="606"/>
      <c r="O63" s="607"/>
    </row>
    <row r="64" spans="2:15" ht="15" customHeight="1" x14ac:dyDescent="0.25">
      <c r="B64" s="608"/>
      <c r="C64" s="609"/>
      <c r="D64" s="609"/>
      <c r="E64" s="609"/>
      <c r="F64" s="609"/>
      <c r="G64" s="609"/>
      <c r="H64" s="609"/>
      <c r="I64" s="609"/>
      <c r="J64" s="609"/>
      <c r="K64" s="609"/>
      <c r="L64" s="609"/>
      <c r="M64" s="609"/>
      <c r="N64" s="609"/>
      <c r="O64" s="610"/>
    </row>
    <row r="65" spans="2:15" ht="25.5" customHeight="1" thickBot="1" x14ac:dyDescent="0.3">
      <c r="B65" s="611"/>
      <c r="C65" s="612"/>
      <c r="D65" s="612"/>
      <c r="E65" s="612"/>
      <c r="F65" s="612"/>
      <c r="G65" s="612"/>
      <c r="H65" s="612"/>
      <c r="I65" s="612"/>
      <c r="J65" s="612"/>
      <c r="K65" s="612"/>
      <c r="L65" s="612"/>
      <c r="M65" s="612"/>
      <c r="N65" s="612"/>
      <c r="O65" s="613"/>
    </row>
    <row r="66" spans="2:15" ht="45.75" customHeight="1" x14ac:dyDescent="0.25">
      <c r="B66" s="600" t="s">
        <v>299</v>
      </c>
      <c r="C66" s="595" t="s">
        <v>63</v>
      </c>
      <c r="D66" s="595" t="s">
        <v>252</v>
      </c>
      <c r="E66" s="597" t="s">
        <v>294</v>
      </c>
      <c r="F66" s="598"/>
      <c r="G66" s="598"/>
      <c r="H66" s="598"/>
      <c r="I66" s="598"/>
      <c r="J66" s="598"/>
      <c r="K66" s="599"/>
      <c r="L66" s="595" t="s">
        <v>253</v>
      </c>
      <c r="M66" s="600" t="s">
        <v>300</v>
      </c>
      <c r="N66" s="600" t="s">
        <v>311</v>
      </c>
      <c r="O66" s="600" t="s">
        <v>312</v>
      </c>
    </row>
    <row r="67" spans="2:15" ht="84" customHeight="1" x14ac:dyDescent="0.25">
      <c r="B67" s="601"/>
      <c r="C67" s="596"/>
      <c r="D67" s="596"/>
      <c r="E67" s="214" t="s">
        <v>286</v>
      </c>
      <c r="F67" s="214" t="s">
        <v>287</v>
      </c>
      <c r="G67" s="214" t="s">
        <v>289</v>
      </c>
      <c r="H67" s="214" t="s">
        <v>288</v>
      </c>
      <c r="I67" s="214" t="s">
        <v>290</v>
      </c>
      <c r="J67" s="214" t="s">
        <v>292</v>
      </c>
      <c r="K67" s="214" t="s">
        <v>291</v>
      </c>
      <c r="L67" s="596"/>
      <c r="M67" s="601"/>
      <c r="N67" s="601"/>
      <c r="O67" s="601"/>
    </row>
    <row r="68" spans="2:15" ht="71.25" customHeight="1" thickBot="1" x14ac:dyDescent="0.3">
      <c r="B68" s="614">
        <v>5</v>
      </c>
      <c r="C68" s="135" t="s">
        <v>247</v>
      </c>
      <c r="D68" s="246" t="s">
        <v>389</v>
      </c>
      <c r="E68" s="164">
        <v>0</v>
      </c>
      <c r="F68" s="164">
        <v>5</v>
      </c>
      <c r="G68" s="164">
        <v>0</v>
      </c>
      <c r="H68" s="164">
        <v>10</v>
      </c>
      <c r="I68" s="169">
        <v>0</v>
      </c>
      <c r="J68" s="164">
        <v>0</v>
      </c>
      <c r="K68" s="164">
        <v>0</v>
      </c>
      <c r="L68" s="137" t="s">
        <v>421</v>
      </c>
      <c r="M68" s="135">
        <f>SUM(E68:K68)</f>
        <v>15</v>
      </c>
      <c r="N68" s="135">
        <v>0</v>
      </c>
      <c r="O68" s="135"/>
    </row>
    <row r="69" spans="2:15" ht="84.75" customHeight="1" thickBot="1" x14ac:dyDescent="0.3">
      <c r="B69" s="615"/>
      <c r="C69" s="135" t="s">
        <v>247</v>
      </c>
      <c r="D69" s="203" t="s">
        <v>422</v>
      </c>
      <c r="E69" s="164">
        <v>0</v>
      </c>
      <c r="F69" s="164">
        <v>5</v>
      </c>
      <c r="G69" s="164">
        <v>0</v>
      </c>
      <c r="H69" s="164">
        <v>10</v>
      </c>
      <c r="I69" s="169">
        <v>0</v>
      </c>
      <c r="J69" s="164">
        <v>0</v>
      </c>
      <c r="K69" s="164">
        <v>0</v>
      </c>
      <c r="L69" s="258" t="s">
        <v>421</v>
      </c>
      <c r="M69" s="135">
        <f t="shared" ref="M69:M75" si="4">SUM(E69:K69)</f>
        <v>15</v>
      </c>
      <c r="N69" s="135">
        <v>0</v>
      </c>
      <c r="O69" s="135"/>
    </row>
    <row r="70" spans="2:15" ht="62.25" customHeight="1" x14ac:dyDescent="0.25">
      <c r="B70" s="615"/>
      <c r="C70" s="135"/>
      <c r="D70" s="104"/>
      <c r="E70" s="164"/>
      <c r="F70" s="164"/>
      <c r="G70" s="164"/>
      <c r="H70" s="164"/>
      <c r="I70" s="169"/>
      <c r="J70" s="164"/>
      <c r="K70" s="164"/>
      <c r="L70" s="135"/>
      <c r="M70" s="135">
        <f t="shared" si="4"/>
        <v>0</v>
      </c>
      <c r="N70" s="135"/>
      <c r="O70" s="135"/>
    </row>
    <row r="71" spans="2:15" ht="53.25" customHeight="1" x14ac:dyDescent="0.25">
      <c r="B71" s="615"/>
      <c r="C71" s="135"/>
      <c r="D71" s="104"/>
      <c r="E71" s="164"/>
      <c r="F71" s="164"/>
      <c r="G71" s="164"/>
      <c r="H71" s="164"/>
      <c r="I71" s="169"/>
      <c r="J71" s="164"/>
      <c r="K71" s="164"/>
      <c r="L71" s="135"/>
      <c r="M71" s="135">
        <f t="shared" si="4"/>
        <v>0</v>
      </c>
      <c r="N71" s="135"/>
      <c r="O71" s="135"/>
    </row>
    <row r="72" spans="2:15" ht="36" customHeight="1" x14ac:dyDescent="0.25">
      <c r="B72" s="615"/>
      <c r="C72" s="135"/>
      <c r="D72" s="164"/>
      <c r="E72" s="164"/>
      <c r="F72" s="164"/>
      <c r="G72" s="164"/>
      <c r="H72" s="164"/>
      <c r="I72" s="169"/>
      <c r="J72" s="164"/>
      <c r="K72" s="164"/>
      <c r="L72" s="135"/>
      <c r="M72" s="135">
        <f t="shared" si="4"/>
        <v>0</v>
      </c>
      <c r="N72" s="135"/>
      <c r="O72" s="135"/>
    </row>
    <row r="73" spans="2:15" ht="39.75" customHeight="1" x14ac:dyDescent="0.25">
      <c r="B73" s="615"/>
      <c r="C73" s="135"/>
      <c r="D73" s="164"/>
      <c r="E73" s="164"/>
      <c r="F73" s="164"/>
      <c r="G73" s="164"/>
      <c r="H73" s="164"/>
      <c r="I73" s="169"/>
      <c r="J73" s="164"/>
      <c r="K73" s="164"/>
      <c r="L73" s="135"/>
      <c r="M73" s="135">
        <f t="shared" si="4"/>
        <v>0</v>
      </c>
      <c r="N73" s="135"/>
      <c r="O73" s="135"/>
    </row>
    <row r="74" spans="2:15" ht="28.5" customHeight="1" x14ac:dyDescent="0.25">
      <c r="B74" s="615"/>
      <c r="C74" s="135"/>
      <c r="D74" s="164"/>
      <c r="E74" s="164"/>
      <c r="F74" s="164"/>
      <c r="G74" s="164"/>
      <c r="H74" s="164"/>
      <c r="I74" s="169"/>
      <c r="J74" s="164"/>
      <c r="K74" s="164"/>
      <c r="L74" s="135"/>
      <c r="M74" s="135">
        <f t="shared" si="4"/>
        <v>0</v>
      </c>
      <c r="N74" s="135"/>
      <c r="O74" s="135"/>
    </row>
    <row r="75" spans="2:15" ht="34.5" customHeight="1" x14ac:dyDescent="0.25">
      <c r="B75" s="616"/>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605" t="s">
        <v>251</v>
      </c>
      <c r="C77" s="606"/>
      <c r="D77" s="606"/>
      <c r="E77" s="606"/>
      <c r="F77" s="606"/>
      <c r="G77" s="606"/>
      <c r="H77" s="606"/>
      <c r="I77" s="606"/>
      <c r="J77" s="606"/>
      <c r="K77" s="606"/>
      <c r="L77" s="606"/>
      <c r="M77" s="606"/>
      <c r="N77" s="606"/>
      <c r="O77" s="607"/>
    </row>
    <row r="78" spans="2:15" ht="15" customHeight="1" x14ac:dyDescent="0.25">
      <c r="B78" s="608"/>
      <c r="C78" s="609"/>
      <c r="D78" s="609"/>
      <c r="E78" s="609"/>
      <c r="F78" s="609"/>
      <c r="G78" s="609"/>
      <c r="H78" s="609"/>
      <c r="I78" s="609"/>
      <c r="J78" s="609"/>
      <c r="K78" s="609"/>
      <c r="L78" s="609"/>
      <c r="M78" s="609"/>
      <c r="N78" s="609"/>
      <c r="O78" s="610"/>
    </row>
    <row r="79" spans="2:15" ht="15.75" customHeight="1" thickBot="1" x14ac:dyDescent="0.3">
      <c r="B79" s="611"/>
      <c r="C79" s="612"/>
      <c r="D79" s="612"/>
      <c r="E79" s="612"/>
      <c r="F79" s="612"/>
      <c r="G79" s="612"/>
      <c r="H79" s="612"/>
      <c r="I79" s="612"/>
      <c r="J79" s="612"/>
      <c r="K79" s="612"/>
      <c r="L79" s="612"/>
      <c r="M79" s="612"/>
      <c r="N79" s="612"/>
      <c r="O79" s="613"/>
    </row>
    <row r="80" spans="2:15" ht="36.75" customHeight="1" x14ac:dyDescent="0.25">
      <c r="B80" s="600" t="s">
        <v>299</v>
      </c>
      <c r="C80" s="595" t="s">
        <v>63</v>
      </c>
      <c r="D80" s="595" t="s">
        <v>252</v>
      </c>
      <c r="E80" s="597" t="s">
        <v>294</v>
      </c>
      <c r="F80" s="598"/>
      <c r="G80" s="598"/>
      <c r="H80" s="598"/>
      <c r="I80" s="598"/>
      <c r="J80" s="598"/>
      <c r="K80" s="599"/>
      <c r="L80" s="595" t="s">
        <v>253</v>
      </c>
      <c r="M80" s="600" t="s">
        <v>300</v>
      </c>
      <c r="N80" s="600" t="s">
        <v>311</v>
      </c>
      <c r="O80" s="600" t="s">
        <v>312</v>
      </c>
    </row>
    <row r="81" spans="2:15" ht="75" x14ac:dyDescent="0.25">
      <c r="B81" s="601"/>
      <c r="C81" s="596"/>
      <c r="D81" s="596"/>
      <c r="E81" s="214" t="s">
        <v>286</v>
      </c>
      <c r="F81" s="214" t="s">
        <v>287</v>
      </c>
      <c r="G81" s="214" t="s">
        <v>289</v>
      </c>
      <c r="H81" s="214" t="s">
        <v>288</v>
      </c>
      <c r="I81" s="214" t="s">
        <v>290</v>
      </c>
      <c r="J81" s="214" t="s">
        <v>292</v>
      </c>
      <c r="K81" s="214" t="s">
        <v>291</v>
      </c>
      <c r="L81" s="596"/>
      <c r="M81" s="601"/>
      <c r="N81" s="601"/>
      <c r="O81" s="601"/>
    </row>
    <row r="82" spans="2:15" ht="93" customHeight="1" x14ac:dyDescent="0.25">
      <c r="B82" s="614">
        <v>6</v>
      </c>
      <c r="C82" s="135" t="s">
        <v>247</v>
      </c>
      <c r="D82" s="258" t="s">
        <v>391</v>
      </c>
      <c r="E82" s="164">
        <v>0</v>
      </c>
      <c r="F82" s="164">
        <v>5</v>
      </c>
      <c r="G82" s="164">
        <v>0</v>
      </c>
      <c r="H82" s="164">
        <v>10</v>
      </c>
      <c r="I82" s="169">
        <v>0</v>
      </c>
      <c r="J82" s="164">
        <v>0</v>
      </c>
      <c r="K82" s="164">
        <v>0</v>
      </c>
      <c r="L82" s="137" t="s">
        <v>421</v>
      </c>
      <c r="M82" s="135">
        <f>SUM(E82:K82)</f>
        <v>15</v>
      </c>
      <c r="N82" s="135">
        <v>0</v>
      </c>
      <c r="O82" s="135"/>
    </row>
    <row r="83" spans="2:15" ht="37.5" customHeight="1" x14ac:dyDescent="0.25">
      <c r="B83" s="615"/>
      <c r="C83" s="135"/>
      <c r="D83" s="164"/>
      <c r="E83" s="164"/>
      <c r="F83" s="164"/>
      <c r="G83" s="164"/>
      <c r="H83" s="164"/>
      <c r="I83" s="169"/>
      <c r="J83" s="164"/>
      <c r="K83" s="164"/>
      <c r="L83" s="135"/>
      <c r="M83" s="135">
        <f t="shared" ref="M83:M89" si="5">SUM(E83:K83)</f>
        <v>0</v>
      </c>
      <c r="N83" s="135"/>
      <c r="O83" s="135"/>
    </row>
    <row r="84" spans="2:15" ht="50.25" customHeight="1" x14ac:dyDescent="0.25">
      <c r="B84" s="615"/>
      <c r="C84" s="135"/>
      <c r="D84" s="164"/>
      <c r="E84" s="164"/>
      <c r="F84" s="164"/>
      <c r="G84" s="164"/>
      <c r="H84" s="164"/>
      <c r="I84" s="169"/>
      <c r="J84" s="164"/>
      <c r="K84" s="164"/>
      <c r="L84" s="135"/>
      <c r="M84" s="135">
        <f t="shared" si="5"/>
        <v>0</v>
      </c>
      <c r="N84" s="135"/>
      <c r="O84" s="135"/>
    </row>
    <row r="85" spans="2:15" ht="44.25" customHeight="1" x14ac:dyDescent="0.25">
      <c r="B85" s="615"/>
      <c r="C85" s="135"/>
      <c r="D85" s="164"/>
      <c r="E85" s="164"/>
      <c r="F85" s="164"/>
      <c r="G85" s="164"/>
      <c r="H85" s="164"/>
      <c r="I85" s="169"/>
      <c r="J85" s="164"/>
      <c r="K85" s="164"/>
      <c r="L85" s="135"/>
      <c r="M85" s="135">
        <f t="shared" si="5"/>
        <v>0</v>
      </c>
      <c r="N85" s="135"/>
      <c r="O85" s="135"/>
    </row>
    <row r="86" spans="2:15" ht="48" customHeight="1" x14ac:dyDescent="0.25">
      <c r="B86" s="615"/>
      <c r="C86" s="135"/>
      <c r="D86" s="164"/>
      <c r="E86" s="164"/>
      <c r="F86" s="164"/>
      <c r="G86" s="164"/>
      <c r="H86" s="164"/>
      <c r="I86" s="169"/>
      <c r="J86" s="164"/>
      <c r="K86" s="164"/>
      <c r="L86" s="135"/>
      <c r="M86" s="135">
        <f t="shared" si="5"/>
        <v>0</v>
      </c>
      <c r="N86" s="135"/>
      <c r="O86" s="135"/>
    </row>
    <row r="87" spans="2:15" ht="48.75" customHeight="1" x14ac:dyDescent="0.25">
      <c r="B87" s="615"/>
      <c r="C87" s="135"/>
      <c r="D87" s="164"/>
      <c r="E87" s="164"/>
      <c r="F87" s="164"/>
      <c r="G87" s="164"/>
      <c r="H87" s="164"/>
      <c r="I87" s="169"/>
      <c r="J87" s="164"/>
      <c r="K87" s="164"/>
      <c r="L87" s="135"/>
      <c r="M87" s="135">
        <f t="shared" si="5"/>
        <v>0</v>
      </c>
      <c r="N87" s="135"/>
      <c r="O87" s="135"/>
    </row>
    <row r="88" spans="2:15" ht="43.5" customHeight="1" x14ac:dyDescent="0.25">
      <c r="B88" s="615"/>
      <c r="C88" s="135"/>
      <c r="D88" s="164"/>
      <c r="E88" s="164"/>
      <c r="F88" s="164"/>
      <c r="G88" s="164"/>
      <c r="H88" s="164"/>
      <c r="I88" s="169"/>
      <c r="J88" s="164"/>
      <c r="K88" s="164"/>
      <c r="L88" s="135"/>
      <c r="M88" s="135">
        <f t="shared" si="5"/>
        <v>0</v>
      </c>
      <c r="N88" s="135"/>
      <c r="O88" s="135"/>
    </row>
    <row r="89" spans="2:15" ht="49.5" customHeight="1" x14ac:dyDescent="0.25">
      <c r="B89" s="616"/>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605" t="s">
        <v>251</v>
      </c>
      <c r="C91" s="606"/>
      <c r="D91" s="606"/>
      <c r="E91" s="606"/>
      <c r="F91" s="606"/>
      <c r="G91" s="606"/>
      <c r="H91" s="606"/>
      <c r="I91" s="606"/>
      <c r="J91" s="606"/>
      <c r="K91" s="606"/>
      <c r="L91" s="606"/>
      <c r="M91" s="606"/>
      <c r="N91" s="606"/>
      <c r="O91" s="607"/>
    </row>
    <row r="92" spans="2:15" ht="15" customHeight="1" x14ac:dyDescent="0.25">
      <c r="B92" s="608"/>
      <c r="C92" s="609"/>
      <c r="D92" s="609"/>
      <c r="E92" s="609"/>
      <c r="F92" s="609"/>
      <c r="G92" s="609"/>
      <c r="H92" s="609"/>
      <c r="I92" s="609"/>
      <c r="J92" s="609"/>
      <c r="K92" s="609"/>
      <c r="L92" s="609"/>
      <c r="M92" s="609"/>
      <c r="N92" s="609"/>
      <c r="O92" s="610"/>
    </row>
    <row r="93" spans="2:15" ht="15.75" customHeight="1" thickBot="1" x14ac:dyDescent="0.3">
      <c r="B93" s="611"/>
      <c r="C93" s="612"/>
      <c r="D93" s="612"/>
      <c r="E93" s="612"/>
      <c r="F93" s="612"/>
      <c r="G93" s="612"/>
      <c r="H93" s="612"/>
      <c r="I93" s="612"/>
      <c r="J93" s="612"/>
      <c r="K93" s="612"/>
      <c r="L93" s="612"/>
      <c r="M93" s="612"/>
      <c r="N93" s="612"/>
      <c r="O93" s="613"/>
    </row>
    <row r="94" spans="2:15" ht="45" customHeight="1" x14ac:dyDescent="0.25">
      <c r="B94" s="600" t="s">
        <v>299</v>
      </c>
      <c r="C94" s="595" t="s">
        <v>63</v>
      </c>
      <c r="D94" s="595" t="s">
        <v>252</v>
      </c>
      <c r="E94" s="597" t="s">
        <v>294</v>
      </c>
      <c r="F94" s="598"/>
      <c r="G94" s="598"/>
      <c r="H94" s="598"/>
      <c r="I94" s="598"/>
      <c r="J94" s="598"/>
      <c r="K94" s="599"/>
      <c r="L94" s="595" t="s">
        <v>253</v>
      </c>
      <c r="M94" s="600" t="s">
        <v>300</v>
      </c>
      <c r="N94" s="600" t="s">
        <v>311</v>
      </c>
      <c r="O94" s="600" t="s">
        <v>312</v>
      </c>
    </row>
    <row r="95" spans="2:15" ht="75.75" thickBot="1" x14ac:dyDescent="0.3">
      <c r="B95" s="601"/>
      <c r="C95" s="596"/>
      <c r="D95" s="596"/>
      <c r="E95" s="214" t="s">
        <v>286</v>
      </c>
      <c r="F95" s="214" t="s">
        <v>287</v>
      </c>
      <c r="G95" s="214" t="s">
        <v>289</v>
      </c>
      <c r="H95" s="214" t="s">
        <v>288</v>
      </c>
      <c r="I95" s="214" t="s">
        <v>290</v>
      </c>
      <c r="J95" s="214" t="s">
        <v>292</v>
      </c>
      <c r="K95" s="214" t="s">
        <v>291</v>
      </c>
      <c r="L95" s="596"/>
      <c r="M95" s="601"/>
      <c r="N95" s="601"/>
      <c r="O95" s="601"/>
    </row>
    <row r="96" spans="2:15" ht="55.5" customHeight="1" x14ac:dyDescent="0.25">
      <c r="B96" s="614">
        <v>7</v>
      </c>
      <c r="C96" s="135" t="s">
        <v>247</v>
      </c>
      <c r="D96" s="102" t="s">
        <v>397</v>
      </c>
      <c r="E96" s="164">
        <v>15</v>
      </c>
      <c r="F96" s="164">
        <v>5</v>
      </c>
      <c r="G96" s="164">
        <v>0</v>
      </c>
      <c r="H96" s="164">
        <v>10</v>
      </c>
      <c r="I96" s="169">
        <v>15</v>
      </c>
      <c r="J96" s="164">
        <v>10</v>
      </c>
      <c r="K96" s="164">
        <v>30</v>
      </c>
      <c r="L96" s="137"/>
      <c r="M96" s="135">
        <f>SUM(E96:K96)</f>
        <v>85</v>
      </c>
      <c r="N96" s="135">
        <v>2</v>
      </c>
      <c r="O96" s="135"/>
    </row>
    <row r="97" spans="2:16" ht="69" customHeight="1" x14ac:dyDescent="0.25">
      <c r="B97" s="615"/>
      <c r="C97" s="135" t="s">
        <v>247</v>
      </c>
      <c r="D97" s="103" t="s">
        <v>398</v>
      </c>
      <c r="E97" s="164">
        <v>15</v>
      </c>
      <c r="F97" s="164">
        <v>5</v>
      </c>
      <c r="G97" s="164">
        <v>0</v>
      </c>
      <c r="H97" s="164">
        <v>10</v>
      </c>
      <c r="I97" s="169">
        <v>15</v>
      </c>
      <c r="J97" s="164">
        <v>10</v>
      </c>
      <c r="K97" s="164">
        <v>30</v>
      </c>
      <c r="L97" s="135"/>
      <c r="M97" s="135">
        <f t="shared" ref="M97:M103" si="6">SUM(E97:K97)</f>
        <v>85</v>
      </c>
      <c r="N97" s="135">
        <v>2</v>
      </c>
      <c r="O97" s="135"/>
    </row>
    <row r="98" spans="2:16" ht="37.5" customHeight="1" x14ac:dyDescent="0.25">
      <c r="B98" s="615"/>
      <c r="C98" s="135" t="s">
        <v>247</v>
      </c>
      <c r="D98" s="104" t="s">
        <v>399</v>
      </c>
      <c r="E98" s="164">
        <v>15</v>
      </c>
      <c r="F98" s="164">
        <v>5</v>
      </c>
      <c r="G98" s="164">
        <v>0</v>
      </c>
      <c r="H98" s="164">
        <v>0</v>
      </c>
      <c r="I98" s="169">
        <v>15</v>
      </c>
      <c r="J98" s="164">
        <v>10</v>
      </c>
      <c r="K98" s="164">
        <v>30</v>
      </c>
      <c r="L98" s="135"/>
      <c r="M98" s="135">
        <f t="shared" si="6"/>
        <v>75</v>
      </c>
      <c r="N98" s="135">
        <v>1</v>
      </c>
      <c r="O98" s="135"/>
      <c r="P98" t="s">
        <v>424</v>
      </c>
    </row>
    <row r="99" spans="2:16" ht="38.25" customHeight="1" x14ac:dyDescent="0.25">
      <c r="B99" s="615"/>
      <c r="C99" s="135"/>
      <c r="D99" s="164"/>
      <c r="E99" s="164"/>
      <c r="F99" s="164"/>
      <c r="G99" s="164"/>
      <c r="H99" s="164"/>
      <c r="I99" s="169"/>
      <c r="J99" s="164"/>
      <c r="K99" s="164"/>
      <c r="L99" s="135"/>
      <c r="M99" s="135">
        <f t="shared" si="6"/>
        <v>0</v>
      </c>
      <c r="N99" s="135"/>
      <c r="O99" s="135"/>
    </row>
    <row r="100" spans="2:16" ht="40.5" customHeight="1" x14ac:dyDescent="0.25">
      <c r="B100" s="615"/>
      <c r="C100" s="135"/>
      <c r="D100" s="164"/>
      <c r="E100" s="164"/>
      <c r="F100" s="164"/>
      <c r="G100" s="164"/>
      <c r="H100" s="164"/>
      <c r="I100" s="169"/>
      <c r="J100" s="164"/>
      <c r="K100" s="164"/>
      <c r="L100" s="135"/>
      <c r="M100" s="135">
        <f t="shared" si="6"/>
        <v>0</v>
      </c>
      <c r="N100" s="135"/>
      <c r="O100" s="135"/>
    </row>
    <row r="101" spans="2:16" ht="37.5" customHeight="1" x14ac:dyDescent="0.25">
      <c r="B101" s="615"/>
      <c r="C101" s="135"/>
      <c r="D101" s="164"/>
      <c r="E101" s="164"/>
      <c r="F101" s="164"/>
      <c r="G101" s="164"/>
      <c r="H101" s="164"/>
      <c r="I101" s="169"/>
      <c r="J101" s="164"/>
      <c r="K101" s="164"/>
      <c r="L101" s="135"/>
      <c r="M101" s="135">
        <f t="shared" si="6"/>
        <v>0</v>
      </c>
      <c r="N101" s="135"/>
      <c r="O101" s="135"/>
    </row>
    <row r="102" spans="2:16" ht="45" customHeight="1" x14ac:dyDescent="0.25">
      <c r="B102" s="615"/>
      <c r="C102" s="135"/>
      <c r="D102" s="164"/>
      <c r="E102" s="164"/>
      <c r="F102" s="164"/>
      <c r="G102" s="164"/>
      <c r="H102" s="164"/>
      <c r="I102" s="169"/>
      <c r="J102" s="164"/>
      <c r="K102" s="164"/>
      <c r="L102" s="135"/>
      <c r="M102" s="135">
        <f t="shared" si="6"/>
        <v>0</v>
      </c>
      <c r="N102" s="135"/>
      <c r="O102" s="135"/>
    </row>
    <row r="103" spans="2:16" ht="44.25" customHeight="1" x14ac:dyDescent="0.25">
      <c r="B103" s="616"/>
      <c r="C103" s="135"/>
      <c r="D103" s="164"/>
      <c r="E103" s="164"/>
      <c r="F103" s="164"/>
      <c r="G103" s="164"/>
      <c r="H103" s="164"/>
      <c r="I103" s="169"/>
      <c r="J103" s="164"/>
      <c r="K103" s="164"/>
      <c r="L103" s="135"/>
      <c r="M103" s="135">
        <f t="shared" si="6"/>
        <v>0</v>
      </c>
      <c r="N103" s="135"/>
      <c r="O103" s="135"/>
    </row>
    <row r="104" spans="2:16" ht="15.75" thickBot="1" x14ac:dyDescent="0.3">
      <c r="C104" s="172"/>
      <c r="D104" s="176"/>
      <c r="E104" s="173"/>
      <c r="F104" s="173"/>
      <c r="G104" s="173"/>
      <c r="H104" s="173"/>
      <c r="I104" s="173"/>
      <c r="J104" s="173"/>
      <c r="K104" s="173"/>
      <c r="L104" s="172"/>
    </row>
    <row r="105" spans="2:16" ht="15" customHeight="1" x14ac:dyDescent="0.25">
      <c r="B105" s="605" t="s">
        <v>251</v>
      </c>
      <c r="C105" s="606"/>
      <c r="D105" s="606"/>
      <c r="E105" s="606"/>
      <c r="F105" s="606"/>
      <c r="G105" s="606"/>
      <c r="H105" s="606"/>
      <c r="I105" s="606"/>
      <c r="J105" s="606"/>
      <c r="K105" s="606"/>
      <c r="L105" s="606"/>
      <c r="M105" s="606"/>
      <c r="N105" s="606"/>
      <c r="O105" s="607"/>
    </row>
    <row r="106" spans="2:16" ht="15" customHeight="1" x14ac:dyDescent="0.25">
      <c r="B106" s="608"/>
      <c r="C106" s="609"/>
      <c r="D106" s="609"/>
      <c r="E106" s="609"/>
      <c r="F106" s="609"/>
      <c r="G106" s="609"/>
      <c r="H106" s="609"/>
      <c r="I106" s="609"/>
      <c r="J106" s="609"/>
      <c r="K106" s="609"/>
      <c r="L106" s="609"/>
      <c r="M106" s="609"/>
      <c r="N106" s="609"/>
      <c r="O106" s="610"/>
    </row>
    <row r="107" spans="2:16" ht="35.25" customHeight="1" thickBot="1" x14ac:dyDescent="0.3">
      <c r="B107" s="611"/>
      <c r="C107" s="612"/>
      <c r="D107" s="612"/>
      <c r="E107" s="612"/>
      <c r="F107" s="612"/>
      <c r="G107" s="612"/>
      <c r="H107" s="612"/>
      <c r="I107" s="612"/>
      <c r="J107" s="612"/>
      <c r="K107" s="612"/>
      <c r="L107" s="612"/>
      <c r="M107" s="612"/>
      <c r="N107" s="612"/>
      <c r="O107" s="613"/>
    </row>
    <row r="108" spans="2:16" ht="41.25" customHeight="1" x14ac:dyDescent="0.25">
      <c r="B108" s="600" t="s">
        <v>299</v>
      </c>
      <c r="C108" s="595" t="s">
        <v>63</v>
      </c>
      <c r="D108" s="595" t="s">
        <v>252</v>
      </c>
      <c r="E108" s="597" t="s">
        <v>294</v>
      </c>
      <c r="F108" s="598"/>
      <c r="G108" s="598"/>
      <c r="H108" s="598"/>
      <c r="I108" s="598"/>
      <c r="J108" s="598"/>
      <c r="K108" s="599"/>
      <c r="L108" s="595" t="s">
        <v>253</v>
      </c>
      <c r="M108" s="600" t="s">
        <v>300</v>
      </c>
      <c r="N108" s="600" t="s">
        <v>311</v>
      </c>
      <c r="O108" s="600" t="s">
        <v>312</v>
      </c>
    </row>
    <row r="109" spans="2:16" ht="75.75" thickBot="1" x14ac:dyDescent="0.3">
      <c r="B109" s="601"/>
      <c r="C109" s="596"/>
      <c r="D109" s="596"/>
      <c r="E109" s="214" t="s">
        <v>286</v>
      </c>
      <c r="F109" s="214" t="s">
        <v>287</v>
      </c>
      <c r="G109" s="214" t="s">
        <v>289</v>
      </c>
      <c r="H109" s="214" t="s">
        <v>288</v>
      </c>
      <c r="I109" s="214" t="s">
        <v>290</v>
      </c>
      <c r="J109" s="214" t="s">
        <v>292</v>
      </c>
      <c r="K109" s="214" t="s">
        <v>291</v>
      </c>
      <c r="L109" s="596"/>
      <c r="M109" s="601"/>
      <c r="N109" s="601"/>
      <c r="O109" s="601"/>
    </row>
    <row r="110" spans="2:16" ht="75.75" customHeight="1" x14ac:dyDescent="0.25">
      <c r="B110" s="614">
        <v>8</v>
      </c>
      <c r="C110" s="135" t="s">
        <v>247</v>
      </c>
      <c r="D110" s="102" t="s">
        <v>422</v>
      </c>
      <c r="E110" s="164">
        <v>0</v>
      </c>
      <c r="F110" s="164">
        <v>5</v>
      </c>
      <c r="G110" s="164">
        <v>0</v>
      </c>
      <c r="H110" s="164">
        <v>10</v>
      </c>
      <c r="I110" s="169">
        <v>0</v>
      </c>
      <c r="J110" s="164">
        <v>0</v>
      </c>
      <c r="K110" s="164">
        <v>0</v>
      </c>
      <c r="L110" s="137" t="s">
        <v>421</v>
      </c>
      <c r="M110" s="135">
        <f>SUM(E110:K110)</f>
        <v>15</v>
      </c>
      <c r="N110" s="135">
        <v>0</v>
      </c>
      <c r="O110" s="135"/>
    </row>
    <row r="111" spans="2:16" ht="63" customHeight="1" x14ac:dyDescent="0.25">
      <c r="B111" s="615"/>
      <c r="C111" s="135" t="s">
        <v>247</v>
      </c>
      <c r="D111" s="103" t="s">
        <v>389</v>
      </c>
      <c r="E111" s="164">
        <v>0</v>
      </c>
      <c r="F111" s="164">
        <v>5</v>
      </c>
      <c r="G111" s="164">
        <v>0</v>
      </c>
      <c r="H111" s="164">
        <v>10</v>
      </c>
      <c r="I111" s="169">
        <v>0</v>
      </c>
      <c r="J111" s="164">
        <v>0</v>
      </c>
      <c r="K111" s="164">
        <v>0</v>
      </c>
      <c r="L111" s="258" t="s">
        <v>421</v>
      </c>
      <c r="M111" s="135">
        <f t="shared" ref="M111:M117" si="7">SUM(E111:K111)</f>
        <v>15</v>
      </c>
      <c r="N111" s="135">
        <v>0</v>
      </c>
      <c r="O111" s="135"/>
    </row>
    <row r="112" spans="2:16" ht="75.75" customHeight="1" x14ac:dyDescent="0.25">
      <c r="B112" s="615"/>
      <c r="C112" s="135" t="s">
        <v>247</v>
      </c>
      <c r="D112" s="104" t="s">
        <v>403</v>
      </c>
      <c r="E112" s="164">
        <v>0</v>
      </c>
      <c r="F112" s="164">
        <v>5</v>
      </c>
      <c r="G112" s="164">
        <v>0</v>
      </c>
      <c r="H112" s="164">
        <v>10</v>
      </c>
      <c r="I112" s="169">
        <v>0</v>
      </c>
      <c r="J112" s="164">
        <v>0</v>
      </c>
      <c r="K112" s="164">
        <v>0</v>
      </c>
      <c r="L112" s="258" t="s">
        <v>421</v>
      </c>
      <c r="M112" s="135">
        <f t="shared" si="7"/>
        <v>15</v>
      </c>
      <c r="N112" s="135">
        <v>0</v>
      </c>
      <c r="O112" s="135"/>
    </row>
    <row r="113" spans="2:15" ht="40.5" customHeight="1" x14ac:dyDescent="0.25">
      <c r="B113" s="615"/>
      <c r="C113" s="135"/>
      <c r="D113" s="164"/>
      <c r="E113" s="164"/>
      <c r="F113" s="164"/>
      <c r="G113" s="164"/>
      <c r="H113" s="164"/>
      <c r="I113" s="169"/>
      <c r="J113" s="164"/>
      <c r="K113" s="164"/>
      <c r="L113" s="135"/>
      <c r="M113" s="135">
        <f t="shared" si="7"/>
        <v>0</v>
      </c>
      <c r="N113" s="135"/>
      <c r="O113" s="135"/>
    </row>
    <row r="114" spans="2:15" ht="48" customHeight="1" x14ac:dyDescent="0.25">
      <c r="B114" s="615"/>
      <c r="C114" s="135"/>
      <c r="D114" s="164"/>
      <c r="E114" s="164"/>
      <c r="F114" s="164"/>
      <c r="G114" s="164"/>
      <c r="H114" s="164"/>
      <c r="I114" s="169"/>
      <c r="J114" s="164"/>
      <c r="K114" s="164"/>
      <c r="L114" s="135"/>
      <c r="M114" s="135">
        <f t="shared" si="7"/>
        <v>0</v>
      </c>
      <c r="N114" s="135"/>
      <c r="O114" s="135"/>
    </row>
    <row r="115" spans="2:15" ht="37.5" customHeight="1" x14ac:dyDescent="0.25">
      <c r="B115" s="615"/>
      <c r="C115" s="135"/>
      <c r="D115" s="164"/>
      <c r="E115" s="164"/>
      <c r="F115" s="164"/>
      <c r="G115" s="164"/>
      <c r="H115" s="164"/>
      <c r="I115" s="169"/>
      <c r="J115" s="164"/>
      <c r="K115" s="164"/>
      <c r="L115" s="135"/>
      <c r="M115" s="135">
        <f t="shared" si="7"/>
        <v>0</v>
      </c>
      <c r="N115" s="135"/>
      <c r="O115" s="135"/>
    </row>
    <row r="116" spans="2:15" ht="45.75" customHeight="1" x14ac:dyDescent="0.25">
      <c r="B116" s="615"/>
      <c r="C116" s="135"/>
      <c r="D116" s="164"/>
      <c r="E116" s="164"/>
      <c r="F116" s="164"/>
      <c r="G116" s="164"/>
      <c r="H116" s="164"/>
      <c r="I116" s="169"/>
      <c r="J116" s="164"/>
      <c r="K116" s="164"/>
      <c r="L116" s="135"/>
      <c r="M116" s="135">
        <f t="shared" si="7"/>
        <v>0</v>
      </c>
      <c r="N116" s="135"/>
      <c r="O116" s="135"/>
    </row>
    <row r="117" spans="2:15" ht="51.75" customHeight="1" x14ac:dyDescent="0.25">
      <c r="B117" s="616"/>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605" t="s">
        <v>251</v>
      </c>
      <c r="C119" s="606"/>
      <c r="D119" s="606"/>
      <c r="E119" s="606"/>
      <c r="F119" s="606"/>
      <c r="G119" s="606"/>
      <c r="H119" s="606"/>
      <c r="I119" s="606"/>
      <c r="J119" s="606"/>
      <c r="K119" s="606"/>
      <c r="L119" s="606"/>
      <c r="M119" s="606"/>
      <c r="N119" s="606"/>
      <c r="O119" s="607"/>
    </row>
    <row r="120" spans="2:15" ht="15" customHeight="1" x14ac:dyDescent="0.25">
      <c r="B120" s="608"/>
      <c r="C120" s="609"/>
      <c r="D120" s="609"/>
      <c r="E120" s="609"/>
      <c r="F120" s="609"/>
      <c r="G120" s="609"/>
      <c r="H120" s="609"/>
      <c r="I120" s="609"/>
      <c r="J120" s="609"/>
      <c r="K120" s="609"/>
      <c r="L120" s="609"/>
      <c r="M120" s="609"/>
      <c r="N120" s="609"/>
      <c r="O120" s="610"/>
    </row>
    <row r="121" spans="2:15" ht="15.75" customHeight="1" thickBot="1" x14ac:dyDescent="0.3">
      <c r="B121" s="611"/>
      <c r="C121" s="612"/>
      <c r="D121" s="612"/>
      <c r="E121" s="612"/>
      <c r="F121" s="612"/>
      <c r="G121" s="612"/>
      <c r="H121" s="612"/>
      <c r="I121" s="612"/>
      <c r="J121" s="612"/>
      <c r="K121" s="612"/>
      <c r="L121" s="612"/>
      <c r="M121" s="612"/>
      <c r="N121" s="612"/>
      <c r="O121" s="613"/>
    </row>
    <row r="122" spans="2:15" ht="43.5" customHeight="1" x14ac:dyDescent="0.25">
      <c r="B122" s="600" t="s">
        <v>299</v>
      </c>
      <c r="C122" s="595" t="s">
        <v>63</v>
      </c>
      <c r="D122" s="595" t="s">
        <v>252</v>
      </c>
      <c r="E122" s="597" t="s">
        <v>294</v>
      </c>
      <c r="F122" s="598"/>
      <c r="G122" s="598"/>
      <c r="H122" s="598"/>
      <c r="I122" s="598"/>
      <c r="J122" s="598"/>
      <c r="K122" s="599"/>
      <c r="L122" s="595" t="s">
        <v>253</v>
      </c>
      <c r="M122" s="600" t="s">
        <v>300</v>
      </c>
      <c r="N122" s="600" t="s">
        <v>311</v>
      </c>
      <c r="O122" s="600" t="s">
        <v>312</v>
      </c>
    </row>
    <row r="123" spans="2:15" ht="75.75" thickBot="1" x14ac:dyDescent="0.3">
      <c r="B123" s="601"/>
      <c r="C123" s="596"/>
      <c r="D123" s="596"/>
      <c r="E123" s="214" t="s">
        <v>286</v>
      </c>
      <c r="F123" s="214" t="s">
        <v>287</v>
      </c>
      <c r="G123" s="214" t="s">
        <v>289</v>
      </c>
      <c r="H123" s="214" t="s">
        <v>288</v>
      </c>
      <c r="I123" s="214" t="s">
        <v>290</v>
      </c>
      <c r="J123" s="214" t="s">
        <v>292</v>
      </c>
      <c r="K123" s="214" t="s">
        <v>291</v>
      </c>
      <c r="L123" s="596"/>
      <c r="M123" s="601"/>
      <c r="N123" s="601"/>
      <c r="O123" s="601"/>
    </row>
    <row r="124" spans="2:15" ht="66.75" customHeight="1" x14ac:dyDescent="0.25">
      <c r="B124" s="614">
        <v>9</v>
      </c>
      <c r="C124" s="135" t="s">
        <v>247</v>
      </c>
      <c r="D124" s="102" t="s">
        <v>376</v>
      </c>
      <c r="E124" s="164">
        <v>15</v>
      </c>
      <c r="F124" s="164">
        <v>5</v>
      </c>
      <c r="G124" s="164">
        <v>0</v>
      </c>
      <c r="H124" s="164">
        <v>10</v>
      </c>
      <c r="I124" s="169">
        <v>0</v>
      </c>
      <c r="J124" s="164">
        <v>0</v>
      </c>
      <c r="K124" s="164">
        <v>0</v>
      </c>
      <c r="L124" s="258" t="s">
        <v>421</v>
      </c>
      <c r="M124" s="135">
        <f>SUM(E124:K124)</f>
        <v>30</v>
      </c>
      <c r="N124" s="135">
        <v>0</v>
      </c>
      <c r="O124" s="135"/>
    </row>
    <row r="125" spans="2:15" ht="55.5" customHeight="1" x14ac:dyDescent="0.25">
      <c r="B125" s="615"/>
      <c r="C125" s="135" t="s">
        <v>247</v>
      </c>
      <c r="D125" s="103" t="s">
        <v>408</v>
      </c>
      <c r="E125" s="164">
        <v>0</v>
      </c>
      <c r="F125" s="164">
        <v>5</v>
      </c>
      <c r="G125" s="164">
        <v>0</v>
      </c>
      <c r="H125" s="164">
        <v>10</v>
      </c>
      <c r="I125" s="169">
        <v>0</v>
      </c>
      <c r="J125" s="164">
        <v>0</v>
      </c>
      <c r="K125" s="164">
        <v>0</v>
      </c>
      <c r="L125" s="258" t="s">
        <v>421</v>
      </c>
      <c r="M125" s="135">
        <f t="shared" ref="M125:M131" si="8">SUM(E125:K125)</f>
        <v>15</v>
      </c>
      <c r="N125" s="135">
        <v>0</v>
      </c>
      <c r="O125" s="135"/>
    </row>
    <row r="126" spans="2:15" ht="56.25" customHeight="1" x14ac:dyDescent="0.25">
      <c r="B126" s="615"/>
      <c r="C126" s="135" t="s">
        <v>247</v>
      </c>
      <c r="D126" s="104" t="s">
        <v>411</v>
      </c>
      <c r="E126" s="164">
        <v>0</v>
      </c>
      <c r="F126" s="164">
        <v>5</v>
      </c>
      <c r="G126" s="164">
        <v>0</v>
      </c>
      <c r="H126" s="164">
        <v>10</v>
      </c>
      <c r="I126" s="169">
        <v>0</v>
      </c>
      <c r="J126" s="164">
        <v>0</v>
      </c>
      <c r="K126" s="164">
        <v>0</v>
      </c>
      <c r="L126" s="258" t="s">
        <v>421</v>
      </c>
      <c r="M126" s="135">
        <f t="shared" si="8"/>
        <v>15</v>
      </c>
      <c r="N126" s="135">
        <v>0</v>
      </c>
      <c r="O126" s="135"/>
    </row>
    <row r="127" spans="2:15" ht="71.25" customHeight="1" x14ac:dyDescent="0.25">
      <c r="B127" s="615"/>
      <c r="C127" s="135" t="s">
        <v>247</v>
      </c>
      <c r="D127" s="104" t="s">
        <v>422</v>
      </c>
      <c r="E127" s="164">
        <v>0</v>
      </c>
      <c r="F127" s="164">
        <v>5</v>
      </c>
      <c r="G127" s="164">
        <v>0</v>
      </c>
      <c r="H127" s="164">
        <v>10</v>
      </c>
      <c r="I127" s="169">
        <v>0</v>
      </c>
      <c r="J127" s="164">
        <v>0</v>
      </c>
      <c r="K127" s="164">
        <v>0</v>
      </c>
      <c r="L127" s="258" t="s">
        <v>421</v>
      </c>
      <c r="M127" s="135">
        <f t="shared" si="8"/>
        <v>15</v>
      </c>
      <c r="N127" s="135">
        <v>0</v>
      </c>
      <c r="O127" s="135"/>
    </row>
    <row r="128" spans="2:15" ht="47.25" customHeight="1" thickBot="1" x14ac:dyDescent="0.3">
      <c r="B128" s="615"/>
      <c r="C128" s="135" t="s">
        <v>247</v>
      </c>
      <c r="D128" s="105" t="s">
        <v>413</v>
      </c>
      <c r="E128" s="164">
        <v>0</v>
      </c>
      <c r="F128" s="164">
        <v>5</v>
      </c>
      <c r="G128" s="164">
        <v>0</v>
      </c>
      <c r="H128" s="164">
        <v>10</v>
      </c>
      <c r="I128" s="169">
        <v>0</v>
      </c>
      <c r="J128" s="164">
        <v>0</v>
      </c>
      <c r="K128" s="164">
        <v>0</v>
      </c>
      <c r="L128" s="258" t="s">
        <v>421</v>
      </c>
      <c r="M128" s="135">
        <f t="shared" si="8"/>
        <v>15</v>
      </c>
      <c r="N128" s="135">
        <v>0</v>
      </c>
      <c r="O128" s="135"/>
    </row>
    <row r="129" spans="2:15" ht="41.25" customHeight="1" x14ac:dyDescent="0.25">
      <c r="B129" s="615"/>
      <c r="C129" s="135"/>
      <c r="D129" s="164"/>
      <c r="E129" s="164"/>
      <c r="F129" s="164"/>
      <c r="G129" s="164"/>
      <c r="H129" s="164"/>
      <c r="I129" s="169"/>
      <c r="J129" s="164"/>
      <c r="K129" s="164"/>
      <c r="L129" s="135"/>
      <c r="M129" s="135">
        <f t="shared" si="8"/>
        <v>0</v>
      </c>
      <c r="N129" s="135"/>
      <c r="O129" s="135"/>
    </row>
    <row r="130" spans="2:15" ht="41.25" customHeight="1" x14ac:dyDescent="0.25">
      <c r="B130" s="615"/>
      <c r="C130" s="135"/>
      <c r="D130" s="164"/>
      <c r="E130" s="164"/>
      <c r="F130" s="164"/>
      <c r="G130" s="164"/>
      <c r="H130" s="164"/>
      <c r="I130" s="169"/>
      <c r="J130" s="164"/>
      <c r="K130" s="164"/>
      <c r="L130" s="135"/>
      <c r="M130" s="135">
        <f t="shared" si="8"/>
        <v>0</v>
      </c>
      <c r="N130" s="135"/>
      <c r="O130" s="135"/>
    </row>
    <row r="131" spans="2:15" ht="41.25" customHeight="1" x14ac:dyDescent="0.25">
      <c r="B131" s="616"/>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605" t="s">
        <v>251</v>
      </c>
      <c r="C133" s="606"/>
      <c r="D133" s="606"/>
      <c r="E133" s="606"/>
      <c r="F133" s="606"/>
      <c r="G133" s="606"/>
      <c r="H133" s="606"/>
      <c r="I133" s="606"/>
      <c r="J133" s="606"/>
      <c r="K133" s="606"/>
      <c r="L133" s="606"/>
      <c r="M133" s="606"/>
      <c r="N133" s="606"/>
      <c r="O133" s="607"/>
    </row>
    <row r="134" spans="2:15" ht="15" customHeight="1" x14ac:dyDescent="0.25">
      <c r="B134" s="608"/>
      <c r="C134" s="609"/>
      <c r="D134" s="609"/>
      <c r="E134" s="609"/>
      <c r="F134" s="609"/>
      <c r="G134" s="609"/>
      <c r="H134" s="609"/>
      <c r="I134" s="609"/>
      <c r="J134" s="609"/>
      <c r="K134" s="609"/>
      <c r="L134" s="609"/>
      <c r="M134" s="609"/>
      <c r="N134" s="609"/>
      <c r="O134" s="610"/>
    </row>
    <row r="135" spans="2:15" ht="15.75" customHeight="1" thickBot="1" x14ac:dyDescent="0.3">
      <c r="B135" s="611"/>
      <c r="C135" s="612"/>
      <c r="D135" s="612"/>
      <c r="E135" s="612"/>
      <c r="F135" s="612"/>
      <c r="G135" s="612"/>
      <c r="H135" s="612"/>
      <c r="I135" s="612"/>
      <c r="J135" s="612"/>
      <c r="K135" s="612"/>
      <c r="L135" s="612"/>
      <c r="M135" s="612"/>
      <c r="N135" s="612"/>
      <c r="O135" s="613"/>
    </row>
    <row r="136" spans="2:15" ht="45.75" customHeight="1" x14ac:dyDescent="0.25">
      <c r="B136" s="600" t="s">
        <v>299</v>
      </c>
      <c r="C136" s="595" t="s">
        <v>63</v>
      </c>
      <c r="D136" s="595" t="s">
        <v>252</v>
      </c>
      <c r="E136" s="597" t="s">
        <v>294</v>
      </c>
      <c r="F136" s="598"/>
      <c r="G136" s="598"/>
      <c r="H136" s="598"/>
      <c r="I136" s="598"/>
      <c r="J136" s="598"/>
      <c r="K136" s="599"/>
      <c r="L136" s="595" t="s">
        <v>253</v>
      </c>
      <c r="M136" s="600" t="s">
        <v>300</v>
      </c>
      <c r="N136" s="600" t="s">
        <v>311</v>
      </c>
      <c r="O136" s="600" t="s">
        <v>312</v>
      </c>
    </row>
    <row r="137" spans="2:15" ht="75.75" thickBot="1" x14ac:dyDescent="0.3">
      <c r="B137" s="601"/>
      <c r="C137" s="596"/>
      <c r="D137" s="596"/>
      <c r="E137" s="214" t="s">
        <v>286</v>
      </c>
      <c r="F137" s="214" t="s">
        <v>287</v>
      </c>
      <c r="G137" s="214" t="s">
        <v>289</v>
      </c>
      <c r="H137" s="214" t="s">
        <v>288</v>
      </c>
      <c r="I137" s="214" t="s">
        <v>290</v>
      </c>
      <c r="J137" s="214" t="s">
        <v>292</v>
      </c>
      <c r="K137" s="214" t="s">
        <v>291</v>
      </c>
      <c r="L137" s="596"/>
      <c r="M137" s="601"/>
      <c r="N137" s="601"/>
      <c r="O137" s="601"/>
    </row>
    <row r="138" spans="2:15" ht="47.25" customHeight="1" x14ac:dyDescent="0.25">
      <c r="B138" s="614">
        <v>10</v>
      </c>
      <c r="C138" s="135" t="s">
        <v>247</v>
      </c>
      <c r="D138" s="102" t="s">
        <v>442</v>
      </c>
      <c r="E138" s="136">
        <v>15</v>
      </c>
      <c r="F138" s="136">
        <v>5</v>
      </c>
      <c r="G138" s="136">
        <v>0</v>
      </c>
      <c r="H138" s="136">
        <v>10</v>
      </c>
      <c r="I138" s="169">
        <v>15</v>
      </c>
      <c r="J138" s="136">
        <v>10</v>
      </c>
      <c r="K138" s="136">
        <v>30</v>
      </c>
      <c r="L138" s="137"/>
      <c r="M138" s="135">
        <f>SUM(E138:K138)</f>
        <v>85</v>
      </c>
      <c r="N138" s="135">
        <v>2</v>
      </c>
      <c r="O138" s="135"/>
    </row>
    <row r="139" spans="2:15" ht="38.25" customHeight="1" x14ac:dyDescent="0.25">
      <c r="B139" s="615"/>
      <c r="C139" s="135" t="s">
        <v>248</v>
      </c>
      <c r="D139" s="103" t="s">
        <v>443</v>
      </c>
      <c r="E139" s="136">
        <v>15</v>
      </c>
      <c r="F139" s="136">
        <v>5</v>
      </c>
      <c r="G139" s="136">
        <v>0</v>
      </c>
      <c r="H139" s="136">
        <v>10</v>
      </c>
      <c r="I139" s="169">
        <v>15</v>
      </c>
      <c r="J139" s="136">
        <v>10</v>
      </c>
      <c r="K139" s="136">
        <v>30</v>
      </c>
      <c r="L139" s="135"/>
      <c r="M139" s="135">
        <f t="shared" ref="M139:M145" si="9">SUM(E139:K139)</f>
        <v>85</v>
      </c>
      <c r="N139" s="135"/>
      <c r="O139" s="135">
        <v>2</v>
      </c>
    </row>
    <row r="140" spans="2:15" ht="42" customHeight="1" x14ac:dyDescent="0.25">
      <c r="B140" s="615"/>
      <c r="C140" s="135" t="s">
        <v>247</v>
      </c>
      <c r="D140" s="104" t="s">
        <v>444</v>
      </c>
      <c r="E140" s="136">
        <v>15</v>
      </c>
      <c r="F140" s="136">
        <v>5</v>
      </c>
      <c r="G140" s="136">
        <v>0</v>
      </c>
      <c r="H140" s="136">
        <v>10</v>
      </c>
      <c r="I140" s="169">
        <v>15</v>
      </c>
      <c r="J140" s="136">
        <v>10</v>
      </c>
      <c r="K140" s="136">
        <v>30</v>
      </c>
      <c r="L140" s="135"/>
      <c r="M140" s="135">
        <f t="shared" si="9"/>
        <v>85</v>
      </c>
      <c r="N140" s="135">
        <v>2</v>
      </c>
      <c r="O140" s="135"/>
    </row>
    <row r="141" spans="2:15" ht="45" customHeight="1" x14ac:dyDescent="0.25">
      <c r="B141" s="615"/>
      <c r="C141" s="135"/>
      <c r="D141" s="164"/>
      <c r="E141" s="164"/>
      <c r="F141" s="164"/>
      <c r="G141" s="164"/>
      <c r="H141" s="164"/>
      <c r="I141" s="169"/>
      <c r="J141" s="164"/>
      <c r="K141" s="164"/>
      <c r="L141" s="135"/>
      <c r="M141" s="135">
        <f t="shared" si="9"/>
        <v>0</v>
      </c>
      <c r="N141" s="135"/>
      <c r="O141" s="135"/>
    </row>
    <row r="142" spans="2:15" ht="43.5" customHeight="1" x14ac:dyDescent="0.25">
      <c r="B142" s="615"/>
      <c r="C142" s="135"/>
      <c r="D142" s="164"/>
      <c r="E142" s="164"/>
      <c r="F142" s="164"/>
      <c r="G142" s="164"/>
      <c r="H142" s="164"/>
      <c r="I142" s="169"/>
      <c r="J142" s="164"/>
      <c r="K142" s="164"/>
      <c r="L142" s="135"/>
      <c r="M142" s="135">
        <f t="shared" si="9"/>
        <v>0</v>
      </c>
      <c r="N142" s="135"/>
      <c r="O142" s="135"/>
    </row>
    <row r="143" spans="2:15" ht="42" customHeight="1" x14ac:dyDescent="0.25">
      <c r="B143" s="615"/>
      <c r="C143" s="135"/>
      <c r="D143" s="164"/>
      <c r="E143" s="164"/>
      <c r="F143" s="164"/>
      <c r="G143" s="164"/>
      <c r="H143" s="164"/>
      <c r="I143" s="169"/>
      <c r="J143" s="164"/>
      <c r="K143" s="164"/>
      <c r="L143" s="135"/>
      <c r="M143" s="135">
        <f t="shared" si="9"/>
        <v>0</v>
      </c>
      <c r="N143" s="135"/>
      <c r="O143" s="135"/>
    </row>
    <row r="144" spans="2:15" ht="51" customHeight="1" x14ac:dyDescent="0.25">
      <c r="B144" s="615"/>
      <c r="C144" s="135"/>
      <c r="D144" s="164"/>
      <c r="E144" s="164"/>
      <c r="F144" s="164"/>
      <c r="G144" s="164"/>
      <c r="H144" s="164"/>
      <c r="I144" s="169"/>
      <c r="J144" s="164"/>
      <c r="K144" s="164"/>
      <c r="L144" s="135"/>
      <c r="M144" s="135">
        <f t="shared" si="9"/>
        <v>0</v>
      </c>
      <c r="N144" s="135"/>
      <c r="O144" s="135"/>
    </row>
    <row r="145" spans="2:15" ht="49.5" customHeight="1" x14ac:dyDescent="0.25">
      <c r="B145" s="616"/>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605" t="s">
        <v>251</v>
      </c>
      <c r="C147" s="606"/>
      <c r="D147" s="606"/>
      <c r="E147" s="606"/>
      <c r="F147" s="606"/>
      <c r="G147" s="606"/>
      <c r="H147" s="606"/>
      <c r="I147" s="606"/>
      <c r="J147" s="606"/>
      <c r="K147" s="606"/>
      <c r="L147" s="606"/>
      <c r="M147" s="606"/>
      <c r="N147" s="606"/>
      <c r="O147" s="607"/>
    </row>
    <row r="148" spans="2:15" ht="15" customHeight="1" x14ac:dyDescent="0.25">
      <c r="B148" s="608"/>
      <c r="C148" s="609"/>
      <c r="D148" s="609"/>
      <c r="E148" s="609"/>
      <c r="F148" s="609"/>
      <c r="G148" s="609"/>
      <c r="H148" s="609"/>
      <c r="I148" s="609"/>
      <c r="J148" s="609"/>
      <c r="K148" s="609"/>
      <c r="L148" s="609"/>
      <c r="M148" s="609"/>
      <c r="N148" s="609"/>
      <c r="O148" s="610"/>
    </row>
    <row r="149" spans="2:15" ht="15.75" customHeight="1" thickBot="1" x14ac:dyDescent="0.3">
      <c r="B149" s="611"/>
      <c r="C149" s="612"/>
      <c r="D149" s="612"/>
      <c r="E149" s="612"/>
      <c r="F149" s="612"/>
      <c r="G149" s="612"/>
      <c r="H149" s="612"/>
      <c r="I149" s="612"/>
      <c r="J149" s="612"/>
      <c r="K149" s="612"/>
      <c r="L149" s="612"/>
      <c r="M149" s="612"/>
      <c r="N149" s="612"/>
      <c r="O149" s="613"/>
    </row>
    <row r="150" spans="2:15" ht="49.5" customHeight="1" x14ac:dyDescent="0.25">
      <c r="B150" s="600" t="s">
        <v>299</v>
      </c>
      <c r="C150" s="595" t="s">
        <v>63</v>
      </c>
      <c r="D150" s="595" t="s">
        <v>252</v>
      </c>
      <c r="E150" s="597" t="s">
        <v>294</v>
      </c>
      <c r="F150" s="598"/>
      <c r="G150" s="598"/>
      <c r="H150" s="598"/>
      <c r="I150" s="598"/>
      <c r="J150" s="598"/>
      <c r="K150" s="599"/>
      <c r="L150" s="595" t="s">
        <v>253</v>
      </c>
      <c r="M150" s="600" t="s">
        <v>300</v>
      </c>
      <c r="N150" s="600" t="s">
        <v>311</v>
      </c>
      <c r="O150" s="600" t="s">
        <v>312</v>
      </c>
    </row>
    <row r="151" spans="2:15" ht="72.75" customHeight="1" thickBot="1" x14ac:dyDescent="0.3">
      <c r="B151" s="601"/>
      <c r="C151" s="596"/>
      <c r="D151" s="596"/>
      <c r="E151" s="214" t="s">
        <v>286</v>
      </c>
      <c r="F151" s="214" t="s">
        <v>287</v>
      </c>
      <c r="G151" s="214" t="s">
        <v>289</v>
      </c>
      <c r="H151" s="214" t="s">
        <v>288</v>
      </c>
      <c r="I151" s="214" t="s">
        <v>290</v>
      </c>
      <c r="J151" s="214" t="s">
        <v>292</v>
      </c>
      <c r="K151" s="214" t="s">
        <v>291</v>
      </c>
      <c r="L151" s="596"/>
      <c r="M151" s="601"/>
      <c r="N151" s="601"/>
      <c r="O151" s="601"/>
    </row>
    <row r="152" spans="2:15" ht="51" customHeight="1" thickBot="1" x14ac:dyDescent="0.3">
      <c r="B152" s="614">
        <v>11</v>
      </c>
      <c r="C152" s="135" t="s">
        <v>247</v>
      </c>
      <c r="D152" s="203" t="s">
        <v>459</v>
      </c>
      <c r="E152" s="136">
        <v>15</v>
      </c>
      <c r="F152" s="136">
        <v>5</v>
      </c>
      <c r="G152" s="136">
        <v>0</v>
      </c>
      <c r="H152" s="136">
        <v>10</v>
      </c>
      <c r="I152" s="169">
        <v>15</v>
      </c>
      <c r="J152" s="136">
        <v>10</v>
      </c>
      <c r="K152" s="136">
        <v>30</v>
      </c>
      <c r="L152" s="137"/>
      <c r="M152" s="135">
        <f>SUM(E152:K152)</f>
        <v>85</v>
      </c>
      <c r="N152" s="135">
        <v>2</v>
      </c>
      <c r="O152" s="135"/>
    </row>
    <row r="153" spans="2:15" ht="44.25" customHeight="1" thickBot="1" x14ac:dyDescent="0.3">
      <c r="B153" s="615"/>
      <c r="C153" s="135" t="s">
        <v>247</v>
      </c>
      <c r="D153" s="203" t="s">
        <v>461</v>
      </c>
      <c r="E153" s="136">
        <v>15</v>
      </c>
      <c r="F153" s="136">
        <v>5</v>
      </c>
      <c r="G153" s="136">
        <v>0</v>
      </c>
      <c r="H153" s="136">
        <v>10</v>
      </c>
      <c r="I153" s="169">
        <v>15</v>
      </c>
      <c r="J153" s="136">
        <v>0</v>
      </c>
      <c r="K153" s="136">
        <v>30</v>
      </c>
      <c r="L153" s="135"/>
      <c r="M153" s="135">
        <f t="shared" ref="M153:M159" si="10">SUM(E153:K153)</f>
        <v>75</v>
      </c>
      <c r="N153" s="135">
        <v>1</v>
      </c>
      <c r="O153" s="135"/>
    </row>
    <row r="154" spans="2:15" ht="40.5" customHeight="1" thickBot="1" x14ac:dyDescent="0.3">
      <c r="B154" s="615"/>
      <c r="C154" s="135" t="s">
        <v>248</v>
      </c>
      <c r="D154" s="204" t="s">
        <v>463</v>
      </c>
      <c r="E154" s="136">
        <v>15</v>
      </c>
      <c r="F154" s="136">
        <v>5</v>
      </c>
      <c r="G154" s="136">
        <v>0</v>
      </c>
      <c r="H154" s="136">
        <v>10</v>
      </c>
      <c r="I154" s="169">
        <v>15</v>
      </c>
      <c r="J154" s="136">
        <v>0</v>
      </c>
      <c r="K154" s="136">
        <v>30</v>
      </c>
      <c r="L154" s="135"/>
      <c r="M154" s="135">
        <f t="shared" si="10"/>
        <v>75</v>
      </c>
      <c r="N154" s="135"/>
      <c r="O154" s="135">
        <v>1</v>
      </c>
    </row>
    <row r="155" spans="2:15" ht="39.75" customHeight="1" x14ac:dyDescent="0.25">
      <c r="B155" s="615"/>
      <c r="C155" s="135"/>
      <c r="D155" s="164"/>
      <c r="E155" s="164"/>
      <c r="F155" s="164"/>
      <c r="G155" s="164"/>
      <c r="H155" s="164"/>
      <c r="I155" s="169"/>
      <c r="J155" s="164"/>
      <c r="K155" s="164"/>
      <c r="L155" s="135"/>
      <c r="M155" s="135">
        <f t="shared" si="10"/>
        <v>0</v>
      </c>
      <c r="N155" s="135"/>
      <c r="O155" s="135"/>
    </row>
    <row r="156" spans="2:15" ht="44.25" customHeight="1" x14ac:dyDescent="0.25">
      <c r="B156" s="615"/>
      <c r="C156" s="135"/>
      <c r="D156" s="164"/>
      <c r="E156" s="164"/>
      <c r="F156" s="164"/>
      <c r="G156" s="164"/>
      <c r="H156" s="164"/>
      <c r="I156" s="169"/>
      <c r="J156" s="164"/>
      <c r="K156" s="164"/>
      <c r="L156" s="135"/>
      <c r="M156" s="135">
        <f t="shared" si="10"/>
        <v>0</v>
      </c>
      <c r="N156" s="135"/>
      <c r="O156" s="135"/>
    </row>
    <row r="157" spans="2:15" ht="51.75" customHeight="1" x14ac:dyDescent="0.25">
      <c r="B157" s="615"/>
      <c r="C157" s="135"/>
      <c r="D157" s="164"/>
      <c r="E157" s="164"/>
      <c r="F157" s="164"/>
      <c r="G157" s="164"/>
      <c r="H157" s="164"/>
      <c r="I157" s="169"/>
      <c r="J157" s="164"/>
      <c r="K157" s="164"/>
      <c r="L157" s="135"/>
      <c r="M157" s="135">
        <f t="shared" si="10"/>
        <v>0</v>
      </c>
      <c r="N157" s="135"/>
      <c r="O157" s="135"/>
    </row>
    <row r="158" spans="2:15" ht="41.25" customHeight="1" x14ac:dyDescent="0.25">
      <c r="B158" s="615"/>
      <c r="C158" s="135"/>
      <c r="D158" s="164"/>
      <c r="E158" s="164"/>
      <c r="F158" s="164"/>
      <c r="G158" s="164"/>
      <c r="H158" s="164"/>
      <c r="I158" s="169"/>
      <c r="J158" s="164"/>
      <c r="K158" s="164"/>
      <c r="L158" s="135"/>
      <c r="M158" s="135">
        <f t="shared" si="10"/>
        <v>0</v>
      </c>
      <c r="N158" s="135"/>
      <c r="O158" s="135"/>
    </row>
    <row r="159" spans="2:15" ht="48" customHeight="1" x14ac:dyDescent="0.25">
      <c r="B159" s="616"/>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605" t="s">
        <v>251</v>
      </c>
      <c r="C162" s="606"/>
      <c r="D162" s="606"/>
      <c r="E162" s="606"/>
      <c r="F162" s="606"/>
      <c r="G162" s="606"/>
      <c r="H162" s="606"/>
      <c r="I162" s="606"/>
      <c r="J162" s="606"/>
      <c r="K162" s="606"/>
      <c r="L162" s="606"/>
      <c r="M162" s="606"/>
      <c r="N162" s="606"/>
      <c r="O162" s="607"/>
    </row>
    <row r="163" spans="2:15" ht="15" customHeight="1" x14ac:dyDescent="0.25">
      <c r="B163" s="608"/>
      <c r="C163" s="609"/>
      <c r="D163" s="609"/>
      <c r="E163" s="609"/>
      <c r="F163" s="609"/>
      <c r="G163" s="609"/>
      <c r="H163" s="609"/>
      <c r="I163" s="609"/>
      <c r="J163" s="609"/>
      <c r="K163" s="609"/>
      <c r="L163" s="609"/>
      <c r="M163" s="609"/>
      <c r="N163" s="609"/>
      <c r="O163" s="610"/>
    </row>
    <row r="164" spans="2:15" ht="23.25" customHeight="1" thickBot="1" x14ac:dyDescent="0.3">
      <c r="B164" s="611"/>
      <c r="C164" s="612"/>
      <c r="D164" s="612"/>
      <c r="E164" s="612"/>
      <c r="F164" s="612"/>
      <c r="G164" s="612"/>
      <c r="H164" s="612"/>
      <c r="I164" s="612"/>
      <c r="J164" s="612"/>
      <c r="K164" s="612"/>
      <c r="L164" s="612"/>
      <c r="M164" s="612"/>
      <c r="N164" s="612"/>
      <c r="O164" s="613"/>
    </row>
    <row r="165" spans="2:15" ht="45" customHeight="1" x14ac:dyDescent="0.25">
      <c r="B165" s="600" t="s">
        <v>299</v>
      </c>
      <c r="C165" s="595" t="s">
        <v>63</v>
      </c>
      <c r="D165" s="595" t="s">
        <v>252</v>
      </c>
      <c r="E165" s="597" t="s">
        <v>294</v>
      </c>
      <c r="F165" s="598"/>
      <c r="G165" s="598"/>
      <c r="H165" s="598"/>
      <c r="I165" s="598"/>
      <c r="J165" s="598"/>
      <c r="K165" s="599"/>
      <c r="L165" s="595" t="s">
        <v>253</v>
      </c>
      <c r="M165" s="600" t="s">
        <v>300</v>
      </c>
      <c r="N165" s="600" t="s">
        <v>311</v>
      </c>
      <c r="O165" s="600" t="s">
        <v>312</v>
      </c>
    </row>
    <row r="166" spans="2:15" ht="75" x14ac:dyDescent="0.25">
      <c r="B166" s="601"/>
      <c r="C166" s="596"/>
      <c r="D166" s="596"/>
      <c r="E166" s="214" t="s">
        <v>286</v>
      </c>
      <c r="F166" s="214" t="s">
        <v>287</v>
      </c>
      <c r="G166" s="214" t="s">
        <v>289</v>
      </c>
      <c r="H166" s="214" t="s">
        <v>288</v>
      </c>
      <c r="I166" s="214" t="s">
        <v>290</v>
      </c>
      <c r="J166" s="214" t="s">
        <v>292</v>
      </c>
      <c r="K166" s="214" t="s">
        <v>291</v>
      </c>
      <c r="L166" s="596"/>
      <c r="M166" s="601"/>
      <c r="N166" s="601"/>
      <c r="O166" s="601"/>
    </row>
    <row r="167" spans="2:15" ht="45.75" customHeight="1" x14ac:dyDescent="0.25">
      <c r="B167" s="614"/>
      <c r="C167" s="135"/>
      <c r="D167" s="164"/>
      <c r="E167" s="164"/>
      <c r="F167" s="164"/>
      <c r="G167" s="164"/>
      <c r="H167" s="164"/>
      <c r="I167" s="169"/>
      <c r="J167" s="164"/>
      <c r="K167" s="164"/>
      <c r="L167" s="137"/>
      <c r="M167" s="135">
        <f>SUM(E167:K167)</f>
        <v>0</v>
      </c>
      <c r="N167" s="135"/>
      <c r="O167" s="135"/>
    </row>
    <row r="168" spans="2:15" ht="45.75" customHeight="1" x14ac:dyDescent="0.25">
      <c r="B168" s="615"/>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615"/>
      <c r="C169" s="135"/>
      <c r="D169" s="164"/>
      <c r="E169" s="164"/>
      <c r="F169" s="164"/>
      <c r="G169" s="164"/>
      <c r="H169" s="164"/>
      <c r="I169" s="169"/>
      <c r="J169" s="164"/>
      <c r="K169" s="164"/>
      <c r="L169" s="135"/>
      <c r="M169" s="135">
        <f t="shared" si="11"/>
        <v>0</v>
      </c>
      <c r="N169" s="135"/>
      <c r="O169" s="135"/>
    </row>
    <row r="170" spans="2:15" ht="40.5" customHeight="1" x14ac:dyDescent="0.25">
      <c r="B170" s="615"/>
      <c r="C170" s="135"/>
      <c r="D170" s="164"/>
      <c r="E170" s="164"/>
      <c r="F170" s="164"/>
      <c r="G170" s="164"/>
      <c r="H170" s="164"/>
      <c r="I170" s="169"/>
      <c r="J170" s="164"/>
      <c r="K170" s="164"/>
      <c r="L170" s="135"/>
      <c r="M170" s="135">
        <f t="shared" si="11"/>
        <v>0</v>
      </c>
      <c r="N170" s="135"/>
      <c r="O170" s="135"/>
    </row>
    <row r="171" spans="2:15" ht="39.75" customHeight="1" x14ac:dyDescent="0.25">
      <c r="B171" s="615"/>
      <c r="C171" s="135"/>
      <c r="D171" s="164"/>
      <c r="E171" s="164"/>
      <c r="F171" s="164"/>
      <c r="G171" s="164"/>
      <c r="H171" s="164"/>
      <c r="I171" s="169"/>
      <c r="J171" s="164"/>
      <c r="K171" s="164"/>
      <c r="L171" s="135"/>
      <c r="M171" s="135">
        <f t="shared" si="11"/>
        <v>0</v>
      </c>
      <c r="N171" s="135"/>
      <c r="O171" s="135"/>
    </row>
    <row r="172" spans="2:15" ht="49.5" customHeight="1" x14ac:dyDescent="0.25">
      <c r="B172" s="615"/>
      <c r="C172" s="135"/>
      <c r="D172" s="164"/>
      <c r="E172" s="164"/>
      <c r="F172" s="164"/>
      <c r="G172" s="164"/>
      <c r="H172" s="164"/>
      <c r="I172" s="169"/>
      <c r="J172" s="164"/>
      <c r="K172" s="164"/>
      <c r="L172" s="135"/>
      <c r="M172" s="135">
        <f t="shared" si="11"/>
        <v>0</v>
      </c>
      <c r="N172" s="135"/>
      <c r="O172" s="135"/>
    </row>
    <row r="173" spans="2:15" ht="57" customHeight="1" x14ac:dyDescent="0.25">
      <c r="B173" s="615"/>
      <c r="C173" s="135"/>
      <c r="D173" s="164"/>
      <c r="E173" s="164"/>
      <c r="F173" s="164"/>
      <c r="G173" s="164"/>
      <c r="H173" s="164"/>
      <c r="I173" s="169"/>
      <c r="J173" s="164"/>
      <c r="K173" s="164"/>
      <c r="L173" s="135"/>
      <c r="M173" s="135">
        <f t="shared" si="11"/>
        <v>0</v>
      </c>
      <c r="N173" s="135"/>
      <c r="O173" s="135"/>
    </row>
    <row r="174" spans="2:15" ht="42" customHeight="1" x14ac:dyDescent="0.25">
      <c r="B174" s="616"/>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N108:N109"/>
    <mergeCell ref="O108:O109"/>
    <mergeCell ref="C108:C109"/>
    <mergeCell ref="D108:D109"/>
    <mergeCell ref="E108:K108"/>
    <mergeCell ref="L94:L95"/>
    <mergeCell ref="C94:C95"/>
    <mergeCell ref="O80:O81"/>
    <mergeCell ref="B91:O93"/>
    <mergeCell ref="N94:N95"/>
    <mergeCell ref="O94:O95"/>
    <mergeCell ref="B105:O107"/>
    <mergeCell ref="D94:D95"/>
    <mergeCell ref="E94:K94"/>
    <mergeCell ref="M94:M95"/>
    <mergeCell ref="C80:C81"/>
    <mergeCell ref="B167:B174"/>
    <mergeCell ref="C165:C166"/>
    <mergeCell ref="M165:M166"/>
    <mergeCell ref="B96:B103"/>
    <mergeCell ref="B108:B109"/>
    <mergeCell ref="B110:B117"/>
    <mergeCell ref="B122:B123"/>
    <mergeCell ref="B124:B131"/>
    <mergeCell ref="M122:M123"/>
    <mergeCell ref="L136:L137"/>
    <mergeCell ref="B119:O121"/>
    <mergeCell ref="N122:N123"/>
    <mergeCell ref="O122:O123"/>
    <mergeCell ref="B133:O135"/>
    <mergeCell ref="D122:D123"/>
    <mergeCell ref="N165:N166"/>
    <mergeCell ref="O165:O166"/>
    <mergeCell ref="N136:N137"/>
    <mergeCell ref="O136:O137"/>
    <mergeCell ref="B147:O149"/>
    <mergeCell ref="N150:N151"/>
    <mergeCell ref="O150:O151"/>
    <mergeCell ref="B162:O164"/>
    <mergeCell ref="B138:B145"/>
    <mergeCell ref="B150:B151"/>
    <mergeCell ref="B9:B10"/>
    <mergeCell ref="B11:B18"/>
    <mergeCell ref="D9:D10"/>
    <mergeCell ref="C9:C10"/>
    <mergeCell ref="B136:B137"/>
    <mergeCell ref="B54:B61"/>
    <mergeCell ref="B66:B67"/>
    <mergeCell ref="B68:B75"/>
    <mergeCell ref="B80:B81"/>
    <mergeCell ref="B82:B89"/>
    <mergeCell ref="C136:C137"/>
    <mergeCell ref="D136:D137"/>
    <mergeCell ref="B94:B95"/>
    <mergeCell ref="B20:O22"/>
    <mergeCell ref="B34:O36"/>
    <mergeCell ref="N37:N38"/>
    <mergeCell ref="O66:O67"/>
    <mergeCell ref="B77:O79"/>
    <mergeCell ref="C66:C67"/>
    <mergeCell ref="D66:D67"/>
    <mergeCell ref="E66:K66"/>
    <mergeCell ref="L66:L67"/>
    <mergeCell ref="N80:N81"/>
    <mergeCell ref="O37:O38"/>
    <mergeCell ref="B49:O51"/>
    <mergeCell ref="B23:B24"/>
    <mergeCell ref="B25:B32"/>
    <mergeCell ref="N52:N53"/>
    <mergeCell ref="O52:O53"/>
    <mergeCell ref="B63:O65"/>
    <mergeCell ref="N66:N67"/>
    <mergeCell ref="L165:L166"/>
    <mergeCell ref="C122:C123"/>
    <mergeCell ref="D80:D81"/>
    <mergeCell ref="E80:K80"/>
    <mergeCell ref="L80:L81"/>
    <mergeCell ref="L108:L109"/>
    <mergeCell ref="E122:K122"/>
    <mergeCell ref="M136:M137"/>
    <mergeCell ref="E37:K37"/>
    <mergeCell ref="B152:B159"/>
    <mergeCell ref="B165:B166"/>
    <mergeCell ref="C150:C151"/>
    <mergeCell ref="D150:D151"/>
    <mergeCell ref="E150:K150"/>
    <mergeCell ref="L122:L123"/>
    <mergeCell ref="E136:K136"/>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C52:C53"/>
    <mergeCell ref="D52:D53"/>
    <mergeCell ref="M37:M38"/>
    <mergeCell ref="E52:K52"/>
    <mergeCell ref="L52:L53"/>
    <mergeCell ref="M52:M53"/>
    <mergeCell ref="C37:C38"/>
    <mergeCell ref="D37:D38"/>
    <mergeCell ref="R9:S11"/>
    <mergeCell ref="C19:K19"/>
    <mergeCell ref="Q14:S14"/>
    <mergeCell ref="C23:C24"/>
    <mergeCell ref="D23:D24"/>
    <mergeCell ref="E23:K23"/>
    <mergeCell ref="L23:L24"/>
    <mergeCell ref="M23:M24"/>
    <mergeCell ref="N9:N10"/>
    <mergeCell ref="O9:O10"/>
    <mergeCell ref="E9:K9"/>
    <mergeCell ref="O23:O24"/>
  </mergeCells>
  <dataValidations count="5">
    <dataValidation type="list" allowBlank="1" showInputMessage="1" showErrorMessage="1" sqref="C25:C32 C152:C161 C39:C48 C54:C62 C209:C216 C68:C75 C82:C90 C96:C104 C11:C18 C110:C117 C124:C132 C138:C146 C176:C183 C187:C194 C198:C205 C167:C174" xr:uid="{00000000-0002-0000-0800-000000000000}">
      <formula1>$AG$7:$AG$8</formula1>
    </dataValidation>
    <dataValidation type="list" allowBlank="1" showInputMessage="1" showErrorMessage="1" sqref="E11:E18 I152:I159 G152:G159 E138:E145 I138:I145 G138:G145 G167:G174 E124:E131 I124:I131 G124:G131 E110:E117 I110:I117 G110:G117 E96:E103 I96:I103 G96:G103 E82:E89 I82:I89 G82:G89 E68:E75 I68:I75 G68:G75 E54:E61 I54:I61 G54:G61 E39:E46 I39:I46 G39:G46 E25:E32 I11:I18 G11:G18 I25:I32 G25:G32 E167:E174 I167:I174 E152:E159" xr:uid="{00000000-0002-0000-0800-000001000000}">
      <formula1>$AB$5:$AB$6</formula1>
    </dataValidation>
    <dataValidation type="list" allowBlank="1" showInputMessage="1" showErrorMessage="1" sqref="F11:F18 F138:F145 F167:F174 F124:F131 F110:F117 F96:F103 F82:F89 F68:F75 F54:F61 F39:F46 F25:F32 F152:F159" xr:uid="{00000000-0002-0000-0800-000002000000}">
      <formula1>$AC$5:$AC$6</formula1>
    </dataValidation>
    <dataValidation type="list" allowBlank="1" showInputMessage="1" showErrorMessage="1" sqref="H11:H18 J152:J159 H138:H145 J138:J145 J167:J174 H124:H131 J124:J131 H110:H117 J110:J117 H96:H103 J96:J103 H82:H89 J82:J89 H68:H75 J68:J75 H54:H61 J54:J61 H39:H46 J39:J46 H25:H32 J11:J18 J25:J32 H167:H174 H152:H159" xr:uid="{00000000-0002-0000-0800-000003000000}">
      <formula1>$AD$5:$AD$6</formula1>
    </dataValidation>
    <dataValidation type="list" allowBlank="1" showInputMessage="1" showErrorMessage="1" sqref="K11:K18 K138:K145 K167:K174 K124:K131 K110:K117 K96:K103 K82:K89 K68:K75 K54:K61 K39:K46 K25:K32 K152:K159" xr:uid="{00000000-0002-0000-08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CONTEXTO ESTRATÉGICO</vt:lpstr>
      <vt:lpstr>CONTROL DE CAMBIOS</vt:lpstr>
      <vt:lpstr>MAPA DE RIESGOS</vt:lpstr>
      <vt:lpstr>Hoja1</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Blanca L. Salcedo</cp:lastModifiedBy>
  <cp:lastPrinted>2015-03-17T20:47:38Z</cp:lastPrinted>
  <dcterms:created xsi:type="dcterms:W3CDTF">2011-07-26T19:10:29Z</dcterms:created>
  <dcterms:modified xsi:type="dcterms:W3CDTF">2019-08-16T15:56:18Z</dcterms:modified>
</cp:coreProperties>
</file>